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2.xml" ContentType="application/vnd.openxmlformats-officedocument.spreadsheetml.comments+xml"/>
  <Override PartName="/xl/drawings/drawing16.xml" ContentType="application/vnd.openxmlformats-officedocument.drawing+xml"/>
  <Override PartName="/xl/comments3.xml" ContentType="application/vnd.openxmlformats-officedocument.spreadsheetml.comment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n33wv1k/Desktop/Эксель 2 (часть 2)/"/>
    </mc:Choice>
  </mc:AlternateContent>
  <xr:revisionPtr revIDLastSave="0" documentId="8_{43B4D100-86B1-CE4E-A86B-6937DC7085B9}" xr6:coauthVersionLast="36" xr6:coauthVersionMax="36" xr10:uidLastSave="{00000000-0000-0000-0000-000000000000}"/>
  <bookViews>
    <workbookView xWindow="0" yWindow="500" windowWidth="25600" windowHeight="14480" firstSheet="5" activeTab="5" xr2:uid="{00000000-000D-0000-FFFF-FFFF00000000}"/>
  </bookViews>
  <sheets>
    <sheet name="Обложка" sheetId="79" r:id="rId1"/>
    <sheet name="Содержание" sheetId="80" r:id="rId2"/>
    <sheet name="KPI_Слушателя" sheetId="81" r:id="rId3"/>
    <sheet name="KPI_Преподавателя" sheetId="82" r:id="rId4"/>
    <sheet name="1.УФ" sheetId="7" r:id="rId5"/>
    <sheet name="УФ_ПравВыд" sheetId="2" r:id="rId6"/>
    <sheet name="УФ_ПравВыд_Отбора" sheetId="3" r:id="rId7"/>
    <sheet name="УФ_Удаление" sheetId="4" r:id="rId8"/>
    <sheet name="УФ_Приоритет" sheetId="5" r:id="rId9"/>
    <sheet name="УФ_Графика" sheetId="6" r:id="rId10"/>
    <sheet name="УФ_СвоиПравила" sheetId="8" r:id="rId11"/>
    <sheet name="ДЗ_1" sheetId="9" r:id="rId12"/>
    <sheet name="2.Спец_вставка" sheetId="14" r:id="rId13"/>
    <sheet name="Черновик1" sheetId="15" r:id="rId14"/>
    <sheet name="Черновик2" sheetId="73" r:id="rId15"/>
    <sheet name="2.1.найтиИвыд" sheetId="78" r:id="rId16"/>
    <sheet name="ДЗ_2" sheetId="16" r:id="rId17"/>
    <sheet name="3.ОбработДанных" sheetId="19" r:id="rId18"/>
    <sheet name="3.1.Провер_данных" sheetId="10" r:id="rId19"/>
    <sheet name="3.2.Списки" sheetId="13" r:id="rId20"/>
    <sheet name="СПРАВОЧНИКИ" sheetId="12" r:id="rId21"/>
    <sheet name="ДЗ_3" sheetId="11" r:id="rId22"/>
    <sheet name="3.3.Дубликаты" sheetId="18" r:id="rId23"/>
    <sheet name="3.4.Расш_фильтр" sheetId="21" r:id="rId24"/>
    <sheet name="ТаблФильтр" sheetId="74" r:id="rId25"/>
    <sheet name="ДЗ_4" sheetId="41" r:id="rId26"/>
    <sheet name="ДЗ_4_ОТВ" sheetId="75" r:id="rId27"/>
    <sheet name="3.5.1.Консолид(на_листе)" sheetId="26" r:id="rId28"/>
    <sheet name="3.6.ПромежИтоги" sheetId="76" r:id="rId29"/>
    <sheet name="3.5.3.Консолид(книги)" sheetId="31" r:id="rId30"/>
    <sheet name="ДляКонсолид2" sheetId="77" r:id="rId31"/>
    <sheet name="ДЗ_5" sheetId="33" r:id="rId32"/>
    <sheet name="ДЗ_5_Рез" sheetId="39" r:id="rId33"/>
    <sheet name="I кв" sheetId="34" r:id="rId34"/>
    <sheet name="II кв" sheetId="35" r:id="rId35"/>
    <sheet name="III кв" sheetId="36" r:id="rId36"/>
    <sheet name="IV кв" sheetId="37" r:id="rId37"/>
    <sheet name="4.Умные_табл" sheetId="43" r:id="rId38"/>
    <sheet name="ДЗ_6" sheetId="83" r:id="rId39"/>
    <sheet name="5.Сводные_табл" sheetId="50" r:id="rId40"/>
    <sheet name="5.1.Сводная1" sheetId="44" r:id="rId41"/>
    <sheet name="ОТЧЕТ1" sheetId="49" r:id="rId42"/>
    <sheet name="5.2.Сводная2" sheetId="51" r:id="rId43"/>
    <sheet name="ОТЧЁТ2" sheetId="52" r:id="rId44"/>
    <sheet name="5.3.Сводная3" sheetId="53" r:id="rId45"/>
    <sheet name="Вычисл" sheetId="54" r:id="rId46"/>
    <sheet name="ДопВЫЧИСЛ" sheetId="55" r:id="rId47"/>
    <sheet name="ОТЧЕТ4" sheetId="57" r:id="rId48"/>
    <sheet name="ДЗ_7" sheetId="59" r:id="rId49"/>
    <sheet name="1" sheetId="60" r:id="rId50"/>
    <sheet name="2" sheetId="61" r:id="rId51"/>
    <sheet name="3" sheetId="62" r:id="rId52"/>
    <sheet name="6.Защита" sheetId="65" r:id="rId53"/>
    <sheet name="6.1.Ячейки" sheetId="66" r:id="rId54"/>
    <sheet name="6.2.Диапазоны" sheetId="67" r:id="rId55"/>
    <sheet name="6.3.Листов_книги" sheetId="68" r:id="rId56"/>
    <sheet name="6.4.Самой_книги" sheetId="69" r:id="rId57"/>
    <sheet name="6.5.Общий доступ" sheetId="70" r:id="rId58"/>
    <sheet name="Памятка_доступ" sheetId="71" r:id="rId59"/>
    <sheet name="ДЗ_8" sheetId="72" r:id="rId60"/>
  </sheets>
  <externalReferences>
    <externalReference r:id="rId61"/>
    <externalReference r:id="rId62"/>
  </externalReferences>
  <definedNames>
    <definedName name="__IntlFixup" hidden="1">TRUE</definedName>
    <definedName name="_xlnm._FilterDatabase" localSheetId="18" hidden="1">'3.1.Провер_данных'!$A$2:$M$5</definedName>
    <definedName name="_xlnm._FilterDatabase" localSheetId="22" hidden="1">'3.3.Дубликаты'!$J:$J</definedName>
    <definedName name="_xlnm._FilterDatabase" localSheetId="23" hidden="1">'3.4.Расш_фильтр'!#REF!</definedName>
    <definedName name="_xlnm._FilterDatabase" localSheetId="28" hidden="1">'3.6.ПромежИтоги'!$A$1:$D$301</definedName>
    <definedName name="_xlnm._FilterDatabase" localSheetId="16" hidden="1">ДЗ_2!$A$2:$M$5</definedName>
    <definedName name="_xlnm._FilterDatabase" localSheetId="25" hidden="1">ДЗ_4!$A$1:$J$51</definedName>
    <definedName name="_xlnm._FilterDatabase" localSheetId="48" hidden="1">ДЗ_7!$A$1:$F$320</definedName>
    <definedName name="_xlnm._FilterDatabase" localSheetId="24" hidden="1">ТаблФильтр!$A$1:$I$1450</definedName>
    <definedName name="_xlnm._FilterDatabase" localSheetId="33" hidden="1">'I кв'!$A$1:$C$586</definedName>
    <definedName name="_xlnm._FilterDatabase" localSheetId="34" hidden="1">'II кв'!$A$1:$C$381</definedName>
    <definedName name="_xlnm._FilterDatabase" localSheetId="35" hidden="1">'III кв'!$A$1:$C$243</definedName>
    <definedName name="_xlnm._FilterDatabase" localSheetId="36" hidden="1">'IV кв'!$A$1:$C$243</definedName>
    <definedName name="AccessDatabase" hidden="1">"C:\My Documents\MAUI MALL1.mdb"</definedName>
    <definedName name="ACwvu.CapersView." hidden="1">[1]MASTER!#REF!</definedName>
    <definedName name="ACwvu.Japan_Capers_Ed_Pub." hidden="1">'[2]THREE VARIABLES'!$N$1:$V$165</definedName>
    <definedName name="ACwvu.KJP_CC." hidden="1">'[2]THREE VARIABLES'!$N$4:$U$165</definedName>
    <definedName name="Cwvu.CapersView." hidden="1">[1]MASTER!#REF!</definedName>
    <definedName name="Cwvu.Japan_Capers_Ed_Pub." hidden="1">[1]MASTER!#REF!</definedName>
    <definedName name="Cwvu.KJP_CC.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de" localSheetId="9" hidden="1">{"программа",#N/A,TRUE,"lessons";"продажа оргтехники",#N/A,TRUE,"образец"}</definedName>
    <definedName name="de" localSheetId="6" hidden="1">{"программа",#N/A,TRUE,"lessons";"продажа оргтехники",#N/A,TRUE,"образец"}</definedName>
    <definedName name="de" localSheetId="8" hidden="1">{"программа",#N/A,TRUE,"lessons";"продажа оргтехники",#N/A,TRUE,"образец"}</definedName>
    <definedName name="de" localSheetId="7" hidden="1">{"программа",#N/A,TRUE,"lessons";"продажа оргтехники",#N/A,TRUE,"образец"}</definedName>
    <definedName name="de" hidden="1">{"программа",#N/A,TRUE,"lessons";"продажа оргтехники",#N/A,TRUE,"образец"}</definedName>
    <definedName name="gh" hidden="1">[1]MASTER!#REF!</definedName>
    <definedName name="HTML_CodePage" hidden="1">1252</definedName>
    <definedName name="HTML_Control" localSheetId="9" hidden="1">{"'PRODUCTIONCOST SHEET'!$B$3:$G$48"}</definedName>
    <definedName name="HTML_Control" localSheetId="6" hidden="1">{"'PRODUCTIONCOST SHEET'!$B$3:$G$48"}</definedName>
    <definedName name="HTML_Control" localSheetId="8" hidden="1">{"'PRODUCTIONCOST SHEET'!$B$3:$G$48"}</definedName>
    <definedName name="HTML_Control" localSheetId="7" hidden="1">{"'PRODUCTIONCOST SHEET'!$B$3:$G$48"}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Rwvu.CapersView." hidden="1">'[2]THREE VARIABLES'!$A$1:$M$65536</definedName>
    <definedName name="Rwvu.Japan_Capers_Ed_Pub." hidden="1">'[2]THREE VARIABLES'!$A$1:$M$65536</definedName>
    <definedName name="Rwvu.KJP_CC." hidden="1">'[2]THREE VARIABLES'!$A$1:$M$65536</definedName>
    <definedName name="Swvu.CapersView." hidden="1">[1]MASTER!#REF!</definedName>
    <definedName name="Swvu.Japan_Capers_Ed_Pub." hidden="1">'[2]THREE VARIABLES'!$N$1:$V$165</definedName>
    <definedName name="Swvu.KJP_CC." hidden="1">'[2]THREE VARIABLES'!$N$4:$U$165</definedName>
    <definedName name="wrn.отчет._.по._.курсу." localSheetId="9" hidden="1">{"программа",#N/A,TRUE,"lessons";"продажа оргтехники",#N/A,TRUE,"образец"}</definedName>
    <definedName name="wrn.отчет._.по._.курсу." localSheetId="6" hidden="1">{"программа",#N/A,TRUE,"lessons";"продажа оргтехники",#N/A,TRUE,"образец"}</definedName>
    <definedName name="wrn.отчет._.по._.курсу." localSheetId="8" hidden="1">{"программа",#N/A,TRUE,"lessons";"продажа оргтехники",#N/A,TRUE,"образец"}</definedName>
    <definedName name="wrn.отчет._.по._.курсу." localSheetId="7" hidden="1">{"программа",#N/A,TRUE,"lessons";"продажа оргтехники",#N/A,TRUE,"образец"}</definedName>
    <definedName name="wrn.отчет._.по._.курсу." hidden="1">{"программа",#N/A,TRUE,"lessons";"продажа оргтехники",#N/A,TRUE,"образец"}</definedName>
    <definedName name="wrn.CapersPlotter." localSheetId="9" hidden="1">{#N/A,#N/A,FALSE,"DI 2 YEAR MASTER SCHEDULE"}</definedName>
    <definedName name="wrn.CapersPlotter." localSheetId="6" hidden="1">{#N/A,#N/A,FALSE,"DI 2 YEAR MASTER SCHEDULE"}</definedName>
    <definedName name="wrn.CapersPlotter." localSheetId="8" hidden="1">{#N/A,#N/A,FALSE,"DI 2 YEAR MASTER SCHEDULE"}</definedName>
    <definedName name="wrn.CapersPlotter." localSheetId="7" hidden="1">{#N/A,#N/A,FALSE,"DI 2 YEAR MASTER SCHEDULE"}</definedName>
    <definedName name="wrn.CapersPlotter." hidden="1">{#N/A,#N/A,FALSE,"DI 2 YEAR MASTER SCHEDULE"}</definedName>
    <definedName name="wrn.Edutainment._.Priority._.List." localSheetId="9" hidden="1">{#N/A,#N/A,FALSE,"DI 2 YEAR MASTER SCHEDULE"}</definedName>
    <definedName name="wrn.Edutainment._.Priority._.List." localSheetId="6" hidden="1">{#N/A,#N/A,FALSE,"DI 2 YEAR MASTER SCHEDULE"}</definedName>
    <definedName name="wrn.Edutainment._.Priority._.List." localSheetId="8" hidden="1">{#N/A,#N/A,FALSE,"DI 2 YEAR MASTER SCHEDULE"}</definedName>
    <definedName name="wrn.Edutainment._.Priority._.List." localSheetId="7" hidden="1">{#N/A,#N/A,FALSE,"DI 2 YEAR MASTER SCHEDULE"}</definedName>
    <definedName name="wrn.Edutainment._.Priority._.List." hidden="1">{#N/A,#N/A,FALSE,"DI 2 YEAR MASTER SCHEDULE"}</definedName>
    <definedName name="wrn.Japan_Capers_Ed._.Pub." localSheetId="9" hidden="1">{"Japan_Capers_Ed_Pub",#N/A,FALSE,"DI 2 YEAR MASTER SCHEDULE"}</definedName>
    <definedName name="wrn.Japan_Capers_Ed._.Pub." localSheetId="6" hidden="1">{"Japan_Capers_Ed_Pub",#N/A,FALSE,"DI 2 YEAR MASTER SCHEDULE"}</definedName>
    <definedName name="wrn.Japan_Capers_Ed._.Pub." localSheetId="8" hidden="1">{"Japan_Capers_Ed_Pub",#N/A,FALSE,"DI 2 YEAR MASTER SCHEDULE"}</definedName>
    <definedName name="wrn.Japan_Capers_Ed._.Pub." localSheetId="7" hidden="1">{"Japan_Capers_Ed_Pub",#N/A,FALSE,"DI 2 YEAR MASTER SCHEDULE"}</definedName>
    <definedName name="wrn.Japan_Capers_Ed._.Pub." hidden="1">{"Japan_Capers_Ed_Pub",#N/A,FALSE,"DI 2 YEAR MASTER SCHEDULE"}</definedName>
    <definedName name="wrn.Priority._.list." localSheetId="9" hidden="1">{#N/A,#N/A,FALSE,"DI 2 YEAR MASTER SCHEDULE"}</definedName>
    <definedName name="wrn.Priority._.list." localSheetId="6" hidden="1">{#N/A,#N/A,FALSE,"DI 2 YEAR MASTER SCHEDULE"}</definedName>
    <definedName name="wrn.Priority._.list." localSheetId="8" hidden="1">{#N/A,#N/A,FALSE,"DI 2 YEAR MASTER SCHEDULE"}</definedName>
    <definedName name="wrn.Priority._.list." localSheetId="7" hidden="1">{#N/A,#N/A,FALSE,"DI 2 YEAR MASTER SCHEDULE"}</definedName>
    <definedName name="wrn.Priority._.list." hidden="1">{#N/A,#N/A,FALSE,"DI 2 YEAR MASTER SCHEDULE"}</definedName>
    <definedName name="wrn.Prjcted._.Mnthly._.Qtys." localSheetId="9" hidden="1">{#N/A,#N/A,FALSE,"PRJCTED MNTHLY QTY's"}</definedName>
    <definedName name="wrn.Prjcted._.Mnthly._.Qtys." localSheetId="6" hidden="1">{#N/A,#N/A,FALSE,"PRJCTED MNTHLY QTY's"}</definedName>
    <definedName name="wrn.Prjcted._.Mnthly._.Qtys." localSheetId="8" hidden="1">{#N/A,#N/A,FALSE,"PRJCTED MNTHLY QTY's"}</definedName>
    <definedName name="wrn.Prjcted._.Mnthly._.Qtys." localSheetId="7" hidden="1">{#N/A,#N/A,FALSE,"PRJCTED MNTHLY QTY's"}</definedName>
    <definedName name="wrn.Prjcted._.Mnthly._.Qtys." hidden="1">{#N/A,#N/A,FALSE,"PRJCTED MNTHLY QTY's"}</definedName>
    <definedName name="wrn.Prjcted._.Qtrly._.Dollars." localSheetId="9" hidden="1">{#N/A,#N/A,FALSE,"PRJCTED QTRLY $'s"}</definedName>
    <definedName name="wrn.Prjcted._.Qtrly._.Dollars." localSheetId="6" hidden="1">{#N/A,#N/A,FALSE,"PRJCTED QTRLY $'s"}</definedName>
    <definedName name="wrn.Prjcted._.Qtrly._.Dollars." localSheetId="8" hidden="1">{#N/A,#N/A,FALSE,"PRJCTED QTRLY $'s"}</definedName>
    <definedName name="wrn.Prjcted._.Qtrly._.Dollars." localSheetId="7" hidden="1">{#N/A,#N/A,FALSE,"PRJCTED QTRLY $'s"}</definedName>
    <definedName name="wrn.Prjcted._.Qtrly._.Dollars." hidden="1">{#N/A,#N/A,FALSE,"PRJCTED QTRLY $'s"}</definedName>
    <definedName name="wrn.Prjcted._.Qtrly._.Qtys." localSheetId="9" hidden="1">{#N/A,#N/A,FALSE,"PRJCTED QTRLY QTY's"}</definedName>
    <definedName name="wrn.Prjcted._.Qtrly._.Qtys." localSheetId="6" hidden="1">{#N/A,#N/A,FALSE,"PRJCTED QTRLY QTY's"}</definedName>
    <definedName name="wrn.Prjcted._.Qtrly._.Qtys." localSheetId="8" hidden="1">{#N/A,#N/A,FALSE,"PRJCTED QTRLY QTY's"}</definedName>
    <definedName name="wrn.Prjcted._.Qtrly._.Qtys." localSheetId="7" hidden="1">{#N/A,#N/A,FALSE,"PRJCTED QTRLY QTY's"}</definedName>
    <definedName name="wrn.Prjcted._.Qtrly._.Qtys." hidden="1">{#N/A,#N/A,FALSE,"PRJCTED QTRLY QTY's"}</definedName>
    <definedName name="wrn.QUARTERLY._.VIEW." localSheetId="9" hidden="1">{"QUARTERLY VIEW",#N/A,FALSE,"YEAR TOTAL"}</definedName>
    <definedName name="wrn.QUARTERLY._.VIEW." localSheetId="6" hidden="1">{"QUARTERLY VIEW",#N/A,FALSE,"YEAR TOTAL"}</definedName>
    <definedName name="wrn.QUARTERLY._.VIEW." localSheetId="8" hidden="1">{"QUARTERLY VIEW",#N/A,FALSE,"YEAR TOTAL"}</definedName>
    <definedName name="wrn.QUARTERLY._.VIEW." localSheetId="7" hidden="1">{"QUARTERLY VIEW",#N/A,FALSE,"YEAR TOTAL"}</definedName>
    <definedName name="wrn.QUARTERLY._.VIEW." hidden="1">{"QUARTERLY VIEW",#N/A,FALSE,"YEAR TOTAL"}</definedName>
    <definedName name="wrn.YEAR._.VIEW." localSheetId="9" hidden="1">{#N/A,#N/A,FALSE,"YEAR TOTAL"}</definedName>
    <definedName name="wrn.YEAR._.VIEW." localSheetId="6" hidden="1">{#N/A,#N/A,FALSE,"YEAR TOTAL"}</definedName>
    <definedName name="wrn.YEAR._.VIEW." localSheetId="8" hidden="1">{#N/A,#N/A,FALSE,"YEAR TOTAL"}</definedName>
    <definedName name="wrn.YEAR._.VIEW." localSheetId="7" hidden="1">{#N/A,#N/A,FALSE,"YEAR TOTAL"}</definedName>
    <definedName name="wrn.YEAR._.VIEW." hidden="1">{#N/A,#N/A,FALSE,"YEAR TOTAL"}</definedName>
    <definedName name="wvu.CapersView." localSheetId="9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6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8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7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localSheetId="9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6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8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7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9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6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8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7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Z_9A428CE1_B4D9_11D0_A8AA_0000C071AEE7_.wvu.Cols" hidden="1">[1]MASTER!$A$1:$Q$65536,[1]MASTER!$Y$1:$Z$65536</definedName>
    <definedName name="Z_9A428CE1_B4D9_11D0_A8AA_0000C071AEE7_.wvu.PrintArea" hidden="1">'[2]THREE VARIABLES'!$N$4:$S$5</definedName>
    <definedName name="Z_9A428CE1_B4D9_11D0_A8AA_0000C071AEE7_.wvu.Rows" hidden="1">[1]MASTER!#REF!,[1]MASTER!#REF!,[1]MASTER!#REF!,[1]MASTER!#REF!,[1]MASTER!#REF!,[1]MASTER!#REF!,[1]MASTER!#REF!,[1]MASTER!$A$98:$IV$272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4" i="3" l="1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" i="3"/>
  <c r="F13" i="81" l="1"/>
  <c r="N6" i="81" l="1"/>
  <c r="S3" i="18" a="1"/>
  <c r="S3" i="18" s="1"/>
  <c r="N2" i="26" a="1"/>
  <c r="N2" i="26" s="1"/>
  <c r="N11" i="81" l="1"/>
  <c r="K22" i="81" s="1"/>
  <c r="N13" i="81" l="1"/>
  <c r="K28" i="81" s="1"/>
  <c r="N12" i="81"/>
  <c r="K25" i="81" s="1"/>
  <c r="N10" i="81"/>
  <c r="K19" i="81" s="1"/>
  <c r="N9" i="81"/>
  <c r="K16" i="81" s="1"/>
  <c r="N8" i="81"/>
  <c r="K13" i="81" s="1"/>
  <c r="K7" i="81"/>
  <c r="C28" i="81" l="1"/>
  <c r="F12" i="81" a="1"/>
  <c r="F12" i="81" s="1"/>
  <c r="C25" i="81" s="1"/>
  <c r="F11" i="81" a="1"/>
  <c r="F11" i="81" s="1"/>
  <c r="C22" i="81" s="1"/>
  <c r="F10" i="81" a="1"/>
  <c r="F10" i="81" s="1"/>
  <c r="C19" i="81" s="1"/>
  <c r="F9" i="81" a="1"/>
  <c r="F9" i="81" s="1"/>
  <c r="C16" i="81" s="1"/>
  <c r="F8" i="81" a="1"/>
  <c r="F8" i="81" s="1"/>
  <c r="C13" i="81" s="1"/>
  <c r="F7" i="81" a="1"/>
  <c r="F7" i="81" s="1"/>
  <c r="C10" i="81" s="1"/>
  <c r="F6" i="81" l="1" a="1"/>
  <c r="F6" i="81" s="1"/>
  <c r="F19" i="82"/>
  <c r="H19" i="82" s="1"/>
  <c r="C19" i="82"/>
  <c r="F11" i="82"/>
  <c r="I11" i="82" s="1"/>
  <c r="C11" i="82"/>
  <c r="F4" i="82"/>
  <c r="J6" i="82" s="1"/>
  <c r="C4" i="82"/>
  <c r="P13" i="81"/>
  <c r="H13" i="81"/>
  <c r="P12" i="81"/>
  <c r="P11" i="81"/>
  <c r="P10" i="81"/>
  <c r="P9" i="81"/>
  <c r="P8" i="81"/>
  <c r="P6" i="81"/>
  <c r="K5" i="81"/>
  <c r="C5" i="81"/>
  <c r="H6" i="81" l="1"/>
  <c r="C7" i="81"/>
  <c r="G4" i="82"/>
  <c r="I19" i="82"/>
  <c r="C27" i="82"/>
  <c r="K6" i="82"/>
  <c r="M6" i="82"/>
  <c r="L6" i="82"/>
  <c r="H4" i="82"/>
  <c r="G11" i="82"/>
  <c r="I4" i="82"/>
  <c r="H11" i="82"/>
  <c r="G19" i="82"/>
  <c r="H9" i="81"/>
  <c r="H11" i="81"/>
  <c r="H7" i="81"/>
  <c r="H10" i="81"/>
  <c r="H8" i="81"/>
  <c r="H18" i="65"/>
  <c r="E4" i="78" l="1"/>
  <c r="E8" i="78"/>
  <c r="E7" i="78"/>
  <c r="E5" i="78"/>
  <c r="E2" i="78"/>
  <c r="H18" i="50" l="1"/>
  <c r="F6" i="72" l="1"/>
  <c r="E2" i="67" l="1"/>
  <c r="F2" i="67" s="1"/>
  <c r="J2" i="67"/>
  <c r="K2" i="67" s="1"/>
  <c r="E3" i="67"/>
  <c r="G3" i="67" s="1"/>
  <c r="J3" i="67"/>
  <c r="E4" i="67"/>
  <c r="G4" i="67" s="1"/>
  <c r="J4" i="67"/>
  <c r="E5" i="67"/>
  <c r="G5" i="67" s="1"/>
  <c r="J5" i="67"/>
  <c r="E6" i="67"/>
  <c r="G6" i="67" s="1"/>
  <c r="J6" i="67"/>
  <c r="E7" i="67"/>
  <c r="G7" i="67" s="1"/>
  <c r="J7" i="67"/>
  <c r="E8" i="67"/>
  <c r="G8" i="67" s="1"/>
  <c r="J8" i="67"/>
  <c r="E9" i="67"/>
  <c r="G9" i="67" s="1"/>
  <c r="J9" i="67"/>
  <c r="E10" i="67"/>
  <c r="G10" i="67" s="1"/>
  <c r="F10" i="67"/>
  <c r="J10" i="67"/>
  <c r="K10" i="67" s="1"/>
  <c r="E11" i="67"/>
  <c r="G11" i="67" s="1"/>
  <c r="J11" i="67"/>
  <c r="K11" i="67" s="1"/>
  <c r="E12" i="67"/>
  <c r="G12" i="67" s="1"/>
  <c r="J12" i="67"/>
  <c r="E13" i="67"/>
  <c r="G13" i="67" s="1"/>
  <c r="J13" i="67"/>
  <c r="E14" i="67"/>
  <c r="G14" i="67" s="1"/>
  <c r="J14" i="67"/>
  <c r="E15" i="67"/>
  <c r="G15" i="67" s="1"/>
  <c r="J15" i="67"/>
  <c r="E16" i="67"/>
  <c r="G16" i="67" s="1"/>
  <c r="J16" i="67"/>
  <c r="E17" i="67"/>
  <c r="G17" i="67" s="1"/>
  <c r="J17" i="67"/>
  <c r="E18" i="67"/>
  <c r="F18" i="67"/>
  <c r="G18" i="67"/>
  <c r="J18" i="67"/>
  <c r="K18" i="67" s="1"/>
  <c r="E19" i="67"/>
  <c r="G19" i="67" s="1"/>
  <c r="J19" i="67"/>
  <c r="K19" i="67" s="1"/>
  <c r="E20" i="67"/>
  <c r="G20" i="67" s="1"/>
  <c r="J20" i="67"/>
  <c r="E21" i="67"/>
  <c r="G21" i="67" s="1"/>
  <c r="J21" i="67"/>
  <c r="E22" i="67"/>
  <c r="G22" i="67" s="1"/>
  <c r="J22" i="67"/>
  <c r="E23" i="67"/>
  <c r="G23" i="67" s="1"/>
  <c r="J23" i="67"/>
  <c r="E24" i="67"/>
  <c r="G24" i="67" s="1"/>
  <c r="J24" i="67"/>
  <c r="E25" i="67"/>
  <c r="G25" i="67" s="1"/>
  <c r="J25" i="67"/>
  <c r="E2" i="66"/>
  <c r="G2" i="66" s="1"/>
  <c r="F2" i="66"/>
  <c r="J2" i="66"/>
  <c r="K2" i="66" s="1"/>
  <c r="E3" i="66"/>
  <c r="F3" i="66" s="1"/>
  <c r="J3" i="66"/>
  <c r="E4" i="66"/>
  <c r="G4" i="66" s="1"/>
  <c r="J4" i="66"/>
  <c r="E5" i="66"/>
  <c r="F5" i="66" s="1"/>
  <c r="J5" i="66"/>
  <c r="K5" i="66" s="1"/>
  <c r="E6" i="66"/>
  <c r="G6" i="66" s="1"/>
  <c r="F6" i="66"/>
  <c r="J6" i="66"/>
  <c r="K6" i="66" s="1"/>
  <c r="E7" i="66"/>
  <c r="F7" i="66" s="1"/>
  <c r="J7" i="66"/>
  <c r="E8" i="66"/>
  <c r="G8" i="66" s="1"/>
  <c r="J8" i="66"/>
  <c r="E9" i="66"/>
  <c r="F9" i="66" s="1"/>
  <c r="J9" i="66"/>
  <c r="E10" i="66"/>
  <c r="G10" i="66" s="1"/>
  <c r="F10" i="66"/>
  <c r="J10" i="66"/>
  <c r="E11" i="66"/>
  <c r="F11" i="66" s="1"/>
  <c r="J11" i="66"/>
  <c r="E12" i="66"/>
  <c r="G12" i="66" s="1"/>
  <c r="J12" i="66"/>
  <c r="E13" i="66"/>
  <c r="F13" i="66" s="1"/>
  <c r="G13" i="66"/>
  <c r="J13" i="66"/>
  <c r="K13" i="66" s="1"/>
  <c r="E14" i="66"/>
  <c r="G14" i="66" s="1"/>
  <c r="F14" i="66"/>
  <c r="J14" i="66"/>
  <c r="K14" i="66" s="1"/>
  <c r="E15" i="66"/>
  <c r="F15" i="66" s="1"/>
  <c r="J15" i="66"/>
  <c r="E16" i="66"/>
  <c r="F16" i="66" s="1"/>
  <c r="J16" i="66"/>
  <c r="E17" i="66"/>
  <c r="F17" i="66" s="1"/>
  <c r="J17" i="66"/>
  <c r="E18" i="66"/>
  <c r="F18" i="66"/>
  <c r="J18" i="66"/>
  <c r="E19" i="66"/>
  <c r="F19" i="66" s="1"/>
  <c r="J19" i="66"/>
  <c r="E20" i="66"/>
  <c r="G20" i="66" s="1"/>
  <c r="J20" i="66"/>
  <c r="E21" i="66"/>
  <c r="F21" i="66" s="1"/>
  <c r="G21" i="66"/>
  <c r="J21" i="66"/>
  <c r="K21" i="66" s="1"/>
  <c r="E22" i="66"/>
  <c r="G22" i="66" s="1"/>
  <c r="F22" i="66"/>
  <c r="J22" i="66"/>
  <c r="K22" i="66" s="1"/>
  <c r="E23" i="66"/>
  <c r="F23" i="66" s="1"/>
  <c r="J23" i="66"/>
  <c r="E24" i="66"/>
  <c r="G24" i="66" s="1"/>
  <c r="J24" i="66"/>
  <c r="E25" i="66"/>
  <c r="F25" i="66" s="1"/>
  <c r="J25" i="66"/>
  <c r="G5" i="66" l="1"/>
  <c r="G2" i="67"/>
  <c r="K17" i="66"/>
  <c r="L17" i="66" s="1"/>
  <c r="K25" i="66"/>
  <c r="L25" i="66" s="1"/>
  <c r="K9" i="66"/>
  <c r="L9" i="66" s="1"/>
  <c r="G25" i="66"/>
  <c r="G17" i="66"/>
  <c r="K10" i="66"/>
  <c r="L10" i="66" s="1"/>
  <c r="G9" i="66"/>
  <c r="F24" i="66"/>
  <c r="F20" i="66"/>
  <c r="F12" i="66"/>
  <c r="F8" i="66"/>
  <c r="F4" i="66"/>
  <c r="F22" i="67"/>
  <c r="K15" i="67"/>
  <c r="F14" i="67"/>
  <c r="K7" i="67"/>
  <c r="F6" i="67"/>
  <c r="K23" i="66"/>
  <c r="L23" i="66" s="1"/>
  <c r="K11" i="66"/>
  <c r="K14" i="67"/>
  <c r="K6" i="67"/>
  <c r="L6" i="67" s="1"/>
  <c r="K19" i="66"/>
  <c r="K15" i="66"/>
  <c r="K7" i="66"/>
  <c r="K3" i="66"/>
  <c r="K22" i="67"/>
  <c r="L22" i="67" s="1"/>
  <c r="K24" i="66"/>
  <c r="L24" i="66" s="1"/>
  <c r="G23" i="66"/>
  <c r="K20" i="66"/>
  <c r="L20" i="66" s="1"/>
  <c r="G19" i="66"/>
  <c r="G15" i="66"/>
  <c r="K12" i="66"/>
  <c r="G11" i="66"/>
  <c r="K8" i="66"/>
  <c r="L8" i="66" s="1"/>
  <c r="G7" i="66"/>
  <c r="K4" i="66"/>
  <c r="L4" i="66" s="1"/>
  <c r="G3" i="66"/>
  <c r="F24" i="67"/>
  <c r="K21" i="67"/>
  <c r="F20" i="67"/>
  <c r="L18" i="67"/>
  <c r="K17" i="67"/>
  <c r="F16" i="67"/>
  <c r="L14" i="67"/>
  <c r="F12" i="67"/>
  <c r="L10" i="67"/>
  <c r="F8" i="67"/>
  <c r="K5" i="67"/>
  <c r="F4" i="67"/>
  <c r="L2" i="67"/>
  <c r="K24" i="67"/>
  <c r="K20" i="67"/>
  <c r="L20" i="67" s="1"/>
  <c r="K16" i="67"/>
  <c r="K12" i="67"/>
  <c r="K8" i="67"/>
  <c r="K4" i="67"/>
  <c r="L2" i="66"/>
  <c r="L22" i="66"/>
  <c r="K18" i="66"/>
  <c r="L14" i="66"/>
  <c r="L6" i="66"/>
  <c r="K16" i="66"/>
  <c r="G18" i="66"/>
  <c r="G16" i="66"/>
  <c r="F25" i="67"/>
  <c r="F23" i="67"/>
  <c r="F21" i="67"/>
  <c r="F19" i="67"/>
  <c r="L19" i="67" s="1"/>
  <c r="F17" i="67"/>
  <c r="F15" i="67"/>
  <c r="F13" i="67"/>
  <c r="F11" i="67"/>
  <c r="L11" i="67" s="1"/>
  <c r="F9" i="67"/>
  <c r="F7" i="67"/>
  <c r="F5" i="67"/>
  <c r="F3" i="67"/>
  <c r="K9" i="67"/>
  <c r="K3" i="67"/>
  <c r="K25" i="67"/>
  <c r="K23" i="67"/>
  <c r="L23" i="67" s="1"/>
  <c r="K13" i="67"/>
  <c r="L13" i="67" s="1"/>
  <c r="L21" i="66"/>
  <c r="L13" i="66"/>
  <c r="L5" i="66"/>
  <c r="J18" i="19"/>
  <c r="L3" i="66" l="1"/>
  <c r="L19" i="66"/>
  <c r="L25" i="67"/>
  <c r="L7" i="66"/>
  <c r="L7" i="67"/>
  <c r="L15" i="66"/>
  <c r="L11" i="66"/>
  <c r="L12" i="66"/>
  <c r="L15" i="67"/>
  <c r="L24" i="67"/>
  <c r="L12" i="67"/>
  <c r="L5" i="67"/>
  <c r="L9" i="67"/>
  <c r="L8" i="67"/>
  <c r="L21" i="67"/>
  <c r="L16" i="67"/>
  <c r="L3" i="67"/>
  <c r="L17" i="67"/>
  <c r="L4" i="67"/>
  <c r="L18" i="66"/>
  <c r="L16" i="66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" i="3"/>
  <c r="L26" i="67" l="1"/>
  <c r="L26" i="66"/>
  <c r="I11" i="16" l="1" a="1"/>
  <c r="I11" i="16" s="1"/>
  <c r="N7" i="81" s="1" a="1"/>
  <c r="N7" i="81" s="1"/>
  <c r="K10" i="81" l="1"/>
  <c r="P7" i="81"/>
  <c r="K4" i="81" a="1"/>
  <c r="K4" i="81" s="1"/>
  <c r="L23" i="7"/>
  <c r="F10" i="9"/>
  <c r="F9" i="9"/>
  <c r="F8" i="9"/>
  <c r="F7" i="9"/>
  <c r="F6" i="9"/>
  <c r="F5" i="9"/>
  <c r="F4" i="9"/>
  <c r="F3" i="9"/>
  <c r="F2" i="9"/>
  <c r="C29" i="82" l="1"/>
  <c r="M31" i="81"/>
  <c r="N31" i="81"/>
  <c r="M15" i="81"/>
  <c r="L31" i="81"/>
  <c r="C8" i="8"/>
  <c r="H12" i="81" l="1"/>
  <c r="C4" i="81" a="1"/>
  <c r="C4" i="81" s="1"/>
  <c r="C28" i="82" s="1"/>
  <c r="D31" i="81" l="1"/>
  <c r="F31" i="81"/>
  <c r="E31" i="8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E3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старый коэффициент 0,8</t>
        </r>
      </text>
    </comment>
    <comment ref="E6" authorId="0" shapeId="0" xr:uid="{00000000-0006-0000-0C00-000002000000}">
      <text>
        <r>
          <rPr>
            <b/>
            <sz val="9"/>
            <color indexed="81"/>
            <rFont val="Tahoma"/>
            <family val="2"/>
            <charset val="204"/>
          </rPr>
          <t>старый коэффициент 0,5</t>
        </r>
      </text>
    </comment>
    <comment ref="E8" authorId="0" shapeId="0" xr:uid="{00000000-0006-0000-0C00-000003000000}">
      <text>
        <r>
          <rPr>
            <b/>
            <sz val="9"/>
            <color indexed="81"/>
            <rFont val="Tahoma"/>
            <family val="2"/>
            <charset val="204"/>
          </rPr>
          <t>старый коэффициент 0,3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D2" authorId="0" shapeId="0" xr:uid="{00000000-0006-0000-0F00-000001000000}">
      <text>
        <r>
          <rPr>
            <b/>
            <sz val="9"/>
            <color indexed="81"/>
            <rFont val="Tahoma"/>
            <family val="2"/>
            <charset val="204"/>
          </rPr>
          <t>старый коэффициент 0,8</t>
        </r>
      </text>
    </comment>
    <comment ref="D5" authorId="0" shapeId="0" xr:uid="{00000000-0006-0000-0F00-000002000000}">
      <text>
        <r>
          <rPr>
            <b/>
            <sz val="9"/>
            <color indexed="81"/>
            <rFont val="Tahoma"/>
            <family val="2"/>
            <charset val="204"/>
          </rPr>
          <t>старый коэффициент 0,5</t>
        </r>
      </text>
    </comment>
    <comment ref="D7" authorId="0" shapeId="0" xr:uid="{00000000-0006-0000-0F00-000003000000}">
      <text>
        <r>
          <rPr>
            <b/>
            <sz val="9"/>
            <color indexed="81"/>
            <rFont val="Tahoma"/>
            <family val="2"/>
            <charset val="204"/>
          </rPr>
          <t>старый коэффициент 0,3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J1" authorId="0" shapeId="0" xr:uid="{00000000-0006-0000-1000-000001000000}">
      <text>
        <r>
          <rPr>
            <b/>
            <sz val="8"/>
            <color indexed="81"/>
            <rFont val="Tahoma"/>
            <family val="2"/>
            <charset val="204"/>
          </rPr>
          <t>больше 0</t>
        </r>
      </text>
    </comment>
    <comment ref="A2" authorId="0" shapeId="0" xr:uid="{00000000-0006-0000-1000-000002000000}">
      <text>
        <r>
          <rPr>
            <b/>
            <sz val="9"/>
            <color indexed="81"/>
            <rFont val="Tahoma"/>
            <family val="2"/>
            <charset val="204"/>
          </rPr>
          <t>10 символов</t>
        </r>
      </text>
    </comment>
    <comment ref="B2" authorId="0" shapeId="0" xr:uid="{00000000-0006-0000-1000-000003000000}">
      <text>
        <r>
          <rPr>
            <b/>
            <sz val="8"/>
            <color indexed="81"/>
            <rFont val="Tahoma"/>
            <family val="2"/>
            <charset val="204"/>
          </rPr>
          <t>не ранее текущей даты и не позже 2017</t>
        </r>
      </text>
    </comment>
    <comment ref="C2" authorId="0" shapeId="0" xr:uid="{00000000-0006-0000-1000-000004000000}">
      <text>
        <r>
          <rPr>
            <b/>
            <sz val="8"/>
            <color indexed="81"/>
            <rFont val="Tahoma"/>
            <family val="2"/>
            <charset val="204"/>
          </rPr>
          <t>Не ранее текущей даты и не позднее 2019 г</t>
        </r>
      </text>
    </comment>
    <comment ref="D2" authorId="0" shapeId="0" xr:uid="{00000000-0006-0000-1000-000005000000}">
      <text>
        <r>
          <rPr>
            <b/>
            <sz val="9"/>
            <color indexed="81"/>
            <rFont val="Tahoma"/>
            <family val="2"/>
            <charset val="204"/>
          </rPr>
          <t>ДА / НЕТ</t>
        </r>
      </text>
    </comment>
    <comment ref="E2" authorId="0" shapeId="0" xr:uid="{00000000-0006-0000-1000-000006000000}">
      <text>
        <r>
          <rPr>
            <b/>
            <sz val="9"/>
            <color indexed="81"/>
            <rFont val="Tahoma"/>
            <family val="2"/>
            <charset val="204"/>
          </rPr>
          <t>13 символов</t>
        </r>
      </text>
    </comment>
    <comment ref="F2" authorId="0" shapeId="0" xr:uid="{00000000-0006-0000-1000-000007000000}">
      <text>
        <r>
          <rPr>
            <b/>
            <sz val="9"/>
            <color indexed="81"/>
            <rFont val="Tahoma"/>
            <family val="2"/>
            <charset val="204"/>
          </rPr>
          <t>10-13 символов</t>
        </r>
      </text>
    </comment>
    <comment ref="I2" authorId="0" shapeId="0" xr:uid="{00000000-0006-0000-1000-000008000000}">
      <text>
        <r>
          <rPr>
            <b/>
            <sz val="9"/>
            <color indexed="81"/>
            <rFont val="Tahoma"/>
            <family val="2"/>
            <charset val="204"/>
          </rPr>
          <t>0, 10, 18 %</t>
        </r>
      </text>
    </comment>
  </commentList>
</comments>
</file>

<file path=xl/sharedStrings.xml><?xml version="1.0" encoding="utf-8"?>
<sst xmlns="http://schemas.openxmlformats.org/spreadsheetml/2006/main" count="39246" uniqueCount="1570">
  <si>
    <t>Информация по сотрудникам</t>
  </si>
  <si>
    <t>Правила выделения ячеек: между</t>
  </si>
  <si>
    <t>№</t>
  </si>
  <si>
    <t>Фамилия</t>
  </si>
  <si>
    <t>Имя</t>
  </si>
  <si>
    <t>Отчество</t>
  </si>
  <si>
    <t>Пол</t>
  </si>
  <si>
    <t>Дата
рождения</t>
  </si>
  <si>
    <t>Город</t>
  </si>
  <si>
    <t>Отдел</t>
  </si>
  <si>
    <t>Оклад, €</t>
  </si>
  <si>
    <t>Правила выделения ячеек: больше</t>
  </si>
  <si>
    <t>Арбузов</t>
  </si>
  <si>
    <t>Антон</t>
  </si>
  <si>
    <t>Алексеевич</t>
  </si>
  <si>
    <t>м</t>
  </si>
  <si>
    <t>Москва</t>
  </si>
  <si>
    <t>ФИН</t>
  </si>
  <si>
    <t>Правила выделения ячеек: текст содержит</t>
  </si>
  <si>
    <t>Арбузова</t>
  </si>
  <si>
    <t>Анна</t>
  </si>
  <si>
    <t>Алексеевна</t>
  </si>
  <si>
    <t>ж</t>
  </si>
  <si>
    <t>Звенигород</t>
  </si>
  <si>
    <t>ЛОГ</t>
  </si>
  <si>
    <t>Правила выделения ячеек: равно</t>
  </si>
  <si>
    <t>Воронов</t>
  </si>
  <si>
    <t>Виктор</t>
  </si>
  <si>
    <t>Васильевич</t>
  </si>
  <si>
    <t>ОТД</t>
  </si>
  <si>
    <t>Воронова</t>
  </si>
  <si>
    <t>Вера</t>
  </si>
  <si>
    <t>Васильевна</t>
  </si>
  <si>
    <t>Нижний Новгород</t>
  </si>
  <si>
    <t>Задания</t>
  </si>
  <si>
    <t>количество:</t>
  </si>
  <si>
    <t>Вишнева</t>
  </si>
  <si>
    <t>Валентина</t>
  </si>
  <si>
    <t>Викторовна</t>
  </si>
  <si>
    <t>Екатеринбург</t>
  </si>
  <si>
    <t>ОНК</t>
  </si>
  <si>
    <t>ПРАВИЛА ВЫДЕЛЕНИЯ ЯЧЕЕК</t>
  </si>
  <si>
    <t>выполнено →</t>
  </si>
  <si>
    <t>НЕТ</t>
  </si>
  <si>
    <t>Вишнев</t>
  </si>
  <si>
    <t>Василий</t>
  </si>
  <si>
    <t>Викторович</t>
  </si>
  <si>
    <t>Дятлов</t>
  </si>
  <si>
    <t>Даниил</t>
  </si>
  <si>
    <t>Дмитриевич</t>
  </si>
  <si>
    <t>Дубов</t>
  </si>
  <si>
    <t>Денис</t>
  </si>
  <si>
    <t>Давидович</t>
  </si>
  <si>
    <t>Дроздова</t>
  </si>
  <si>
    <t>Дарья</t>
  </si>
  <si>
    <t>Дмитриевна</t>
  </si>
  <si>
    <t>Казань</t>
  </si>
  <si>
    <t>Дынин</t>
  </si>
  <si>
    <t>Дмитрий</t>
  </si>
  <si>
    <t>Данилович</t>
  </si>
  <si>
    <t>Дятлова</t>
  </si>
  <si>
    <t>Дина</t>
  </si>
  <si>
    <t>Зайкина</t>
  </si>
  <si>
    <t>Зинаида</t>
  </si>
  <si>
    <t>Захаровна</t>
  </si>
  <si>
    <t>Зайкин</t>
  </si>
  <si>
    <t>Захар</t>
  </si>
  <si>
    <t>Захарович</t>
  </si>
  <si>
    <t>Ярославль</t>
  </si>
  <si>
    <t>Карасев</t>
  </si>
  <si>
    <t>Константин</t>
  </si>
  <si>
    <t>Кириллович</t>
  </si>
  <si>
    <t>Лимонов</t>
  </si>
  <si>
    <t>Леонид</t>
  </si>
  <si>
    <t>Леонидович</t>
  </si>
  <si>
    <t>Лимонова</t>
  </si>
  <si>
    <t>Лариса</t>
  </si>
  <si>
    <t>Леонтьевна</t>
  </si>
  <si>
    <t>Мышкина</t>
  </si>
  <si>
    <t>Марина</t>
  </si>
  <si>
    <t>Максимовна</t>
  </si>
  <si>
    <t>Мышкин</t>
  </si>
  <si>
    <t>Максим</t>
  </si>
  <si>
    <t>Михайлович</t>
  </si>
  <si>
    <t>Санкт-Петербург</t>
  </si>
  <si>
    <t>Носорогова</t>
  </si>
  <si>
    <t>Нина</t>
  </si>
  <si>
    <t>Николаевна</t>
  </si>
  <si>
    <t>Носорогов</t>
  </si>
  <si>
    <t>Никита</t>
  </si>
  <si>
    <t>Николаевич</t>
  </si>
  <si>
    <t>Владимир</t>
  </si>
  <si>
    <t>Орлов</t>
  </si>
  <si>
    <t>Олег</t>
  </si>
  <si>
    <t>Осипович</t>
  </si>
  <si>
    <t>Орлова</t>
  </si>
  <si>
    <t>Ольга</t>
  </si>
  <si>
    <t>Олеговна</t>
  </si>
  <si>
    <t>Овнова</t>
  </si>
  <si>
    <t>Оксана</t>
  </si>
  <si>
    <t>Петухова</t>
  </si>
  <si>
    <t>Полина</t>
  </si>
  <si>
    <t>Платоновна</t>
  </si>
  <si>
    <t>Красногорск</t>
  </si>
  <si>
    <t>Петухов</t>
  </si>
  <si>
    <t>Платон</t>
  </si>
  <si>
    <t>Петрович</t>
  </si>
  <si>
    <t>Перцев</t>
  </si>
  <si>
    <t>Павел</t>
  </si>
  <si>
    <t>Платонович</t>
  </si>
  <si>
    <t>Перцева</t>
  </si>
  <si>
    <t>Павловна</t>
  </si>
  <si>
    <t>Птицина</t>
  </si>
  <si>
    <t>Пелагея</t>
  </si>
  <si>
    <t>Птицин</t>
  </si>
  <si>
    <t>Петр</t>
  </si>
  <si>
    <t>Павлович</t>
  </si>
  <si>
    <t>Павианов</t>
  </si>
  <si>
    <t>Рогова</t>
  </si>
  <si>
    <t>Раиса</t>
  </si>
  <si>
    <t>Романовна</t>
  </si>
  <si>
    <t>Редькина</t>
  </si>
  <si>
    <t>Рената</t>
  </si>
  <si>
    <t>Руслановна</t>
  </si>
  <si>
    <t>Рогов</t>
  </si>
  <si>
    <t>Руслан</t>
  </si>
  <si>
    <t>Романович</t>
  </si>
  <si>
    <t>Редькин</t>
  </si>
  <si>
    <t>Роман</t>
  </si>
  <si>
    <t>Русланович</t>
  </si>
  <si>
    <t>Ромашкин</t>
  </si>
  <si>
    <t>Степнов</t>
  </si>
  <si>
    <t>Сергей</t>
  </si>
  <si>
    <t>Семенович</t>
  </si>
  <si>
    <t>Станислав</t>
  </si>
  <si>
    <t>Степнова</t>
  </si>
  <si>
    <t>Светлана</t>
  </si>
  <si>
    <t>Сергеевна</t>
  </si>
  <si>
    <t>Турова</t>
  </si>
  <si>
    <t>Таисия</t>
  </si>
  <si>
    <t>Тихоновна</t>
  </si>
  <si>
    <t>Туров</t>
  </si>
  <si>
    <t>Тимофей</t>
  </si>
  <si>
    <t>Трофимович</t>
  </si>
  <si>
    <t>Уткин</t>
  </si>
  <si>
    <t>Устин</t>
  </si>
  <si>
    <t>Устинович</t>
  </si>
  <si>
    <t>Уткина</t>
  </si>
  <si>
    <t>Ульяна</t>
  </si>
  <si>
    <t>Устиновна</t>
  </si>
  <si>
    <t>Удодов</t>
  </si>
  <si>
    <t>Ульрих</t>
  </si>
  <si>
    <t>Уокерович</t>
  </si>
  <si>
    <t>Удодова</t>
  </si>
  <si>
    <t>Улана</t>
  </si>
  <si>
    <t>Умбертовна</t>
  </si>
  <si>
    <t>Хомякова</t>
  </si>
  <si>
    <t>Христина</t>
  </si>
  <si>
    <t>Харитоновна</t>
  </si>
  <si>
    <t>Хомяков</t>
  </si>
  <si>
    <t>Харитон</t>
  </si>
  <si>
    <t>Харитонович</t>
  </si>
  <si>
    <t>Хлебов</t>
  </si>
  <si>
    <t>Христофор</t>
  </si>
  <si>
    <t>Харламович</t>
  </si>
  <si>
    <t>Хлебова</t>
  </si>
  <si>
    <t>Хилари</t>
  </si>
  <si>
    <t>Хановна</t>
  </si>
  <si>
    <t>Южный</t>
  </si>
  <si>
    <t>Юрий</t>
  </si>
  <si>
    <t>Юрьевич</t>
  </si>
  <si>
    <t>Южная</t>
  </si>
  <si>
    <t>Юлия</t>
  </si>
  <si>
    <t>Юрьевна</t>
  </si>
  <si>
    <t>Яблокова</t>
  </si>
  <si>
    <t>Яна</t>
  </si>
  <si>
    <t>Яковлевна</t>
  </si>
  <si>
    <t>Яблоков</t>
  </si>
  <si>
    <t>Яков</t>
  </si>
  <si>
    <t>Яковлевич</t>
  </si>
  <si>
    <t>Якушин</t>
  </si>
  <si>
    <t>Яровой</t>
  </si>
  <si>
    <t>№ п/п</t>
  </si>
  <si>
    <t>Контрагент</t>
  </si>
  <si>
    <t>Дата Оплаты</t>
  </si>
  <si>
    <t>Дата Поставки</t>
  </si>
  <si>
    <t>Номер Договора</t>
  </si>
  <si>
    <t>Менеджер</t>
  </si>
  <si>
    <t>Сумма</t>
  </si>
  <si>
    <t>Перекресток</t>
  </si>
  <si>
    <t>R-939N/392</t>
  </si>
  <si>
    <t>Яблоков Яков Яковлевич</t>
  </si>
  <si>
    <t>Рамстор</t>
  </si>
  <si>
    <t>JR748</t>
  </si>
  <si>
    <t>Степнов Станислав Семенович</t>
  </si>
  <si>
    <t>Шангри-Ла</t>
  </si>
  <si>
    <t>99955-93FAA</t>
  </si>
  <si>
    <t>Мышкина Марина Максимовна</t>
  </si>
  <si>
    <t>Ашан</t>
  </si>
  <si>
    <t>CSN-39963877</t>
  </si>
  <si>
    <t>Хомякова Христина Харитоновна</t>
  </si>
  <si>
    <t>Пятерочка</t>
  </si>
  <si>
    <t>96/2933-ВКП3</t>
  </si>
  <si>
    <t>Вишнева Валентина Викторовна</t>
  </si>
  <si>
    <t>Дынин Дмитрий Данилович</t>
  </si>
  <si>
    <t>92/94</t>
  </si>
  <si>
    <t>Зайкина Зинаида Захаровна</t>
  </si>
  <si>
    <t>92.96.1933</t>
  </si>
  <si>
    <t>Арбузов Антон Алексеевич</t>
  </si>
  <si>
    <t>Хлебова Хилари Хановна</t>
  </si>
  <si>
    <t>Звезда</t>
  </si>
  <si>
    <t>Удодова Улана Умбертовна</t>
  </si>
  <si>
    <t>29349322/383842</t>
  </si>
  <si>
    <t>34/92/36</t>
  </si>
  <si>
    <t>Метелица</t>
  </si>
  <si>
    <t>б/н</t>
  </si>
  <si>
    <t>Воронова Вера Васильевна</t>
  </si>
  <si>
    <t>Правила отбора: ниже среднего</t>
  </si>
  <si>
    <t>Складские запасы</t>
  </si>
  <si>
    <t>Код товара</t>
  </si>
  <si>
    <t>Наименование</t>
  </si>
  <si>
    <t>Количество в позиции</t>
  </si>
  <si>
    <t>Количество на складе</t>
  </si>
  <si>
    <t>Необходимое количество</t>
  </si>
  <si>
    <t>Достаточность</t>
  </si>
  <si>
    <t>ID-01</t>
  </si>
  <si>
    <t>Сушеные сливы</t>
  </si>
  <si>
    <t>пакет 500 г</t>
  </si>
  <si>
    <t>ID-02</t>
  </si>
  <si>
    <t>Миндаль</t>
  </si>
  <si>
    <t>пакет 5 кг</t>
  </si>
  <si>
    <t>ID-03</t>
  </si>
  <si>
    <t>Копченый лосось</t>
  </si>
  <si>
    <t>5 унций</t>
  </si>
  <si>
    <t>ID-04</t>
  </si>
  <si>
    <t>Французская приправа</t>
  </si>
  <si>
    <t>48 банок по 6 унций</t>
  </si>
  <si>
    <t>ID-05</t>
  </si>
  <si>
    <t>Грецкие орехи</t>
  </si>
  <si>
    <t>40 пакетов по 100 г</t>
  </si>
  <si>
    <t>ID-06</t>
  </si>
  <si>
    <t>Торт</t>
  </si>
  <si>
    <t>4 коробки</t>
  </si>
  <si>
    <t>ID-07</t>
  </si>
  <si>
    <t>Луизианский соус</t>
  </si>
  <si>
    <t>32 бутылки по 8 унций</t>
  </si>
  <si>
    <t>ID-08</t>
  </si>
  <si>
    <t>Мармелад</t>
  </si>
  <si>
    <t>30 коробок</t>
  </si>
  <si>
    <t>ID-09</t>
  </si>
  <si>
    <t>Фруктовый чай</t>
  </si>
  <si>
    <t>10 коробок по 20 пакетиков</t>
  </si>
  <si>
    <t>ID-10</t>
  </si>
  <si>
    <t>Пирожное с орехами</t>
  </si>
  <si>
    <t>3 коробки</t>
  </si>
  <si>
    <t>ID-11</t>
  </si>
  <si>
    <t>Равиоли</t>
  </si>
  <si>
    <t>24 пакета по 250 г</t>
  </si>
  <si>
    <t>ID-12</t>
  </si>
  <si>
    <t>Пельмени</t>
  </si>
  <si>
    <t>ID-13</t>
  </si>
  <si>
    <t>Моцарелла</t>
  </si>
  <si>
    <t>24 пакета по 200 г</t>
  </si>
  <si>
    <t>ID-14</t>
  </si>
  <si>
    <t>Пиво</t>
  </si>
  <si>
    <t>24 бутылки по 12 унций</t>
  </si>
  <si>
    <t>ID-15</t>
  </si>
  <si>
    <t>Томатный соус</t>
  </si>
  <si>
    <t>24 банок по 400 г</t>
  </si>
  <si>
    <t>ID-16</t>
  </si>
  <si>
    <t>Тихоокеанские крабы</t>
  </si>
  <si>
    <t>24 банки по 100 г</t>
  </si>
  <si>
    <t>ID-17</t>
  </si>
  <si>
    <t>Зеленый чай</t>
  </si>
  <si>
    <t>20 пакетиков в коробке</t>
  </si>
  <si>
    <t>ID-18</t>
  </si>
  <si>
    <t>Длиннозерный рис</t>
  </si>
  <si>
    <t>16 коробок по 2 кг</t>
  </si>
  <si>
    <t>ID-19</t>
  </si>
  <si>
    <t>Кофе</t>
  </si>
  <si>
    <t>16 банок по 500 г</t>
  </si>
  <si>
    <t>ID-20</t>
  </si>
  <si>
    <t>Фруктовый салат</t>
  </si>
  <si>
    <t>15,25 унций</t>
  </si>
  <si>
    <t>ID-21</t>
  </si>
  <si>
    <t>Персики</t>
  </si>
  <si>
    <t>ID-22</t>
  </si>
  <si>
    <t>Груши</t>
  </si>
  <si>
    <t>ID-23</t>
  </si>
  <si>
    <t>Вишневый пирог</t>
  </si>
  <si>
    <t>ID-24</t>
  </si>
  <si>
    <t>Ананас</t>
  </si>
  <si>
    <t>ID-25</t>
  </si>
  <si>
    <t>Фасоль</t>
  </si>
  <si>
    <t>14,5 унций</t>
  </si>
  <si>
    <t>ID-26</t>
  </si>
  <si>
    <t>Кукуруза</t>
  </si>
  <si>
    <t>ID-27</t>
  </si>
  <si>
    <t>Зеленый горошек</t>
  </si>
  <si>
    <t>ID-28</t>
  </si>
  <si>
    <t>Сушеные груши</t>
  </si>
  <si>
    <t>12 пакетов по 500 г</t>
  </si>
  <si>
    <t>ID-29</t>
  </si>
  <si>
    <t>Сироп</t>
  </si>
  <si>
    <t>12 бутылок по 550 мл</t>
  </si>
  <si>
    <t>ID-30</t>
  </si>
  <si>
    <t>Карри</t>
  </si>
  <si>
    <t>12 банок по 400 г</t>
  </si>
  <si>
    <t>ID-31</t>
  </si>
  <si>
    <t>Атлантические мидии</t>
  </si>
  <si>
    <t>ID-32</t>
  </si>
  <si>
    <t>Ежевичный джем</t>
  </si>
  <si>
    <t>12 банок по 250 г</t>
  </si>
  <si>
    <t>ID-33</t>
  </si>
  <si>
    <t>Индийский чай</t>
  </si>
  <si>
    <t>100 штук в коробке</t>
  </si>
  <si>
    <t>ID-34</t>
  </si>
  <si>
    <t>Шоколад</t>
  </si>
  <si>
    <t>10 пакетов</t>
  </si>
  <si>
    <t>ID-35</t>
  </si>
  <si>
    <t>Цейлонский чай</t>
  </si>
  <si>
    <t>ID-36</t>
  </si>
  <si>
    <t>Шоколадные бисквиты</t>
  </si>
  <si>
    <t>10 коробок по 12 штук</t>
  </si>
  <si>
    <t>Удаление условного</t>
  </si>
  <si>
    <t>Удаление условного: варианты</t>
  </si>
  <si>
    <t>Применение несколько правил условного для одного диапазона</t>
  </si>
  <si>
    <t>Изменение температуры</t>
  </si>
  <si>
    <t>Приоритет в условном</t>
  </si>
  <si>
    <t>Правила отбора первых и последних</t>
  </si>
  <si>
    <t>Сравнение выручки</t>
  </si>
  <si>
    <t>Прибыль</t>
  </si>
  <si>
    <t>Выручка в 2016</t>
  </si>
  <si>
    <t>Объем партии</t>
  </si>
  <si>
    <t>Волоколамск</t>
  </si>
  <si>
    <t>Подольск</t>
  </si>
  <si>
    <t>Химки</t>
  </si>
  <si>
    <t>Балашиха</t>
  </si>
  <si>
    <t>Железнодорожный</t>
  </si>
  <si>
    <t>Истра</t>
  </si>
  <si>
    <t>Долгопрудный</t>
  </si>
  <si>
    <t>Зеленоград</t>
  </si>
  <si>
    <t>Графика в УФ</t>
  </si>
  <si>
    <t xml:space="preserve">Гистограмы </t>
  </si>
  <si>
    <t>Цветные шкалы</t>
  </si>
  <si>
    <t>Наборы значков</t>
  </si>
  <si>
    <t>Редактирование графики в УФ</t>
  </si>
  <si>
    <t>Повторяющиеся значения</t>
  </si>
  <si>
    <t>Условное форматирование</t>
  </si>
  <si>
    <t>Фамилия И.О.</t>
  </si>
  <si>
    <t>Оклад</t>
  </si>
  <si>
    <t>Арбузова А.А.</t>
  </si>
  <si>
    <t>Дроздова Д.Д.</t>
  </si>
  <si>
    <t>Использование ссылок на ячейки вместо констант - 20 000</t>
  </si>
  <si>
    <t>Лимонов Л.Л.</t>
  </si>
  <si>
    <t>Перцев П.П.</t>
  </si>
  <si>
    <t>Применение УФ к ячейкам, не участвующих в формуле</t>
  </si>
  <si>
    <t>Павианов П.П.</t>
  </si>
  <si>
    <t>ИТОГО</t>
  </si>
  <si>
    <t>Бюджет</t>
  </si>
  <si>
    <t>Создание правила - форматировать ячейки, которые содержат</t>
  </si>
  <si>
    <t>Смешанные ссылки в условном форматировании</t>
  </si>
  <si>
    <t>Регион</t>
  </si>
  <si>
    <t>1-й квартал</t>
  </si>
  <si>
    <t>2-й квартал</t>
  </si>
  <si>
    <t>3-й квартал</t>
  </si>
  <si>
    <t>4-й квартал</t>
  </si>
  <si>
    <t>Итого</t>
  </si>
  <si>
    <t>Центральный</t>
  </si>
  <si>
    <t>Северный</t>
  </si>
  <si>
    <t>Северо-Восточный</t>
  </si>
  <si>
    <t>Восточный</t>
  </si>
  <si>
    <t>Юго-Восточный</t>
  </si>
  <si>
    <t>Юго-Западный</t>
  </si>
  <si>
    <t>Западный</t>
  </si>
  <si>
    <t>Северо-Западный</t>
  </si>
  <si>
    <t>Артикул</t>
  </si>
  <si>
    <t>Сроки действия прейскуранта</t>
  </si>
  <si>
    <t>Акция</t>
  </si>
  <si>
    <t>Штрих-код EAN</t>
  </si>
  <si>
    <t xml:space="preserve">ИНН поставщика </t>
  </si>
  <si>
    <t>Наименование Поставщика</t>
  </si>
  <si>
    <t>Наименование товара</t>
  </si>
  <si>
    <t>Ставка НДС, %</t>
  </si>
  <si>
    <t>Новая цена за единицу товара с НДС , руб.</t>
  </si>
  <si>
    <t>Дата начала</t>
  </si>
  <si>
    <t xml:space="preserve">Дата окончания </t>
  </si>
  <si>
    <t>Калуга</t>
  </si>
  <si>
    <t>Тула</t>
  </si>
  <si>
    <t>1234567891</t>
  </si>
  <si>
    <t>да</t>
  </si>
  <si>
    <t>1234567890</t>
  </si>
  <si>
    <t>ЛВПЗ Карат</t>
  </si>
  <si>
    <t>Коньяк Киновский 3года 40% 0,5л (св/у)</t>
  </si>
  <si>
    <t>нет</t>
  </si>
  <si>
    <t>1234567890123</t>
  </si>
  <si>
    <t>ООО Коктейль</t>
  </si>
  <si>
    <t>Дата</t>
  </si>
  <si>
    <t>Список</t>
  </si>
  <si>
    <t>Действительное</t>
  </si>
  <si>
    <t xml:space="preserve">Штрих-код </t>
  </si>
  <si>
    <t>ИНН</t>
  </si>
  <si>
    <t>Поставщик</t>
  </si>
  <si>
    <t>A000149</t>
  </si>
  <si>
    <t>7834064785963</t>
  </si>
  <si>
    <t>Коньяк</t>
  </si>
  <si>
    <t>Нет</t>
  </si>
  <si>
    <t>A000054</t>
  </si>
  <si>
    <t>4561478964125</t>
  </si>
  <si>
    <t>Виски</t>
  </si>
  <si>
    <t>ППО Промспирт</t>
  </si>
  <si>
    <t>Промо</t>
  </si>
  <si>
    <t>B000775</t>
  </si>
  <si>
    <t>5892001471593</t>
  </si>
  <si>
    <t>Водка</t>
  </si>
  <si>
    <t>АВК Пивтрест</t>
  </si>
  <si>
    <t>Новый товар</t>
  </si>
  <si>
    <t>C007890</t>
  </si>
  <si>
    <t>9751023945723</t>
  </si>
  <si>
    <t>Мартини</t>
  </si>
  <si>
    <t>D001595</t>
  </si>
  <si>
    <t>4157590049146</t>
  </si>
  <si>
    <t>Ром</t>
  </si>
  <si>
    <t>7451364810</t>
  </si>
  <si>
    <t>ИП Пивоваров</t>
  </si>
  <si>
    <t>Y017890</t>
  </si>
  <si>
    <t>3458910741826</t>
  </si>
  <si>
    <t xml:space="preserve">Коньяк Киновский 3 г 40% 0,5л </t>
  </si>
  <si>
    <t xml:space="preserve">Штрик-код </t>
  </si>
  <si>
    <t>7745123741</t>
  </si>
  <si>
    <t>7451624901</t>
  </si>
  <si>
    <t>Предполагаемые результаты</t>
  </si>
  <si>
    <t>7749524109</t>
  </si>
  <si>
    <t>7784169521</t>
  </si>
  <si>
    <t>Работа со списками</t>
  </si>
  <si>
    <t>Когда Ваш результат будет как на рисунках слева, вы можете переключить НЕТ на ДА</t>
  </si>
  <si>
    <t>Создание списков</t>
  </si>
  <si>
    <t>Функция даты в проверке данных</t>
  </si>
  <si>
    <t>Как узнать какие уже внесенные ранее данные не соответствуют проверке</t>
  </si>
  <si>
    <t>Отмена проверки данных</t>
  </si>
  <si>
    <t>Сохранить ширину стобцов оригинала</t>
  </si>
  <si>
    <t>Списки</t>
  </si>
  <si>
    <t>Проверка данных</t>
  </si>
  <si>
    <t xml:space="preserve">Длина текста </t>
  </si>
  <si>
    <t>Изменения компенсаций сотрудников</t>
  </si>
  <si>
    <t>Коэффициент</t>
  </si>
  <si>
    <t>Корректировка коэффициента</t>
  </si>
  <si>
    <t>Арбузов А.А.</t>
  </si>
  <si>
    <t>Воронов В.В.</t>
  </si>
  <si>
    <t>Воронова В.В.</t>
  </si>
  <si>
    <t>Вишнева В.В.</t>
  </si>
  <si>
    <t>Вишнев В.В.</t>
  </si>
  <si>
    <t>Дятлов Д.Д.</t>
  </si>
  <si>
    <t>Дубов Д.Д.</t>
  </si>
  <si>
    <t>Вставка значений (без форматов)</t>
  </si>
  <si>
    <t>Вставка форматов (без значений)</t>
  </si>
  <si>
    <t>Транспонирование</t>
  </si>
  <si>
    <t>Пропуск пустых значений</t>
  </si>
  <si>
    <t>Спец вставка</t>
  </si>
  <si>
    <t>Столбец 1</t>
  </si>
  <si>
    <t>Столбец 2</t>
  </si>
  <si>
    <t>Столбец 3</t>
  </si>
  <si>
    <t>Столбец 4</t>
  </si>
  <si>
    <t>Сотрудник</t>
  </si>
  <si>
    <t>ЗП</t>
  </si>
  <si>
    <t>Грейд</t>
  </si>
  <si>
    <t>Дынин А.А.</t>
  </si>
  <si>
    <t>Дынина А.А.</t>
  </si>
  <si>
    <t>Соколов В.В.</t>
  </si>
  <si>
    <t>Соколова В.В.</t>
  </si>
  <si>
    <t>Апельсинова В.В.</t>
  </si>
  <si>
    <t>Апельсинов В.В.</t>
  </si>
  <si>
    <t>Воробьев Д.Д.</t>
  </si>
  <si>
    <t>Воробьева Д.Д.</t>
  </si>
  <si>
    <t>Вычисления в специальной ставке (операция с одним числом)</t>
  </si>
  <si>
    <t>Вычисления в специальной ставке (операция с множеством чисел)</t>
  </si>
  <si>
    <t>123456789</t>
  </si>
  <si>
    <t>123149</t>
  </si>
  <si>
    <t>Коньяк Киновский 4года 40% 0,5л (св/у)</t>
  </si>
  <si>
    <t>Коэф</t>
  </si>
  <si>
    <t>Категория</t>
  </si>
  <si>
    <t>Квартал</t>
  </si>
  <si>
    <t>Месяц</t>
  </si>
  <si>
    <t>День</t>
  </si>
  <si>
    <t>Заказчик</t>
  </si>
  <si>
    <t>Лук</t>
  </si>
  <si>
    <t>Зелень</t>
  </si>
  <si>
    <t>I</t>
  </si>
  <si>
    <t>Январь</t>
  </si>
  <si>
    <t>Питер</t>
  </si>
  <si>
    <t>Петров</t>
  </si>
  <si>
    <t>Салат</t>
  </si>
  <si>
    <t>IV</t>
  </si>
  <si>
    <t>Декабрь</t>
  </si>
  <si>
    <t>Дубинин</t>
  </si>
  <si>
    <t>Октябрь</t>
  </si>
  <si>
    <t>Иванов</t>
  </si>
  <si>
    <t>Михайлов</t>
  </si>
  <si>
    <t>Укроп</t>
  </si>
  <si>
    <t>III</t>
  </si>
  <si>
    <t>Июль</t>
  </si>
  <si>
    <t>Тарасов</t>
  </si>
  <si>
    <t>Февраль</t>
  </si>
  <si>
    <t>Петрушка</t>
  </si>
  <si>
    <t>Самара</t>
  </si>
  <si>
    <t>Удаление дубликатов  для списка уникальных значений</t>
  </si>
  <si>
    <t>Ноябрь</t>
  </si>
  <si>
    <t>Удаление полностью повторяющихся строк в таблице</t>
  </si>
  <si>
    <t>Сентябрь</t>
  </si>
  <si>
    <t>Март</t>
  </si>
  <si>
    <t>II</t>
  </si>
  <si>
    <t>Апрель</t>
  </si>
  <si>
    <t>Волина</t>
  </si>
  <si>
    <t>Тандем</t>
  </si>
  <si>
    <t>Май</t>
  </si>
  <si>
    <t>Август</t>
  </si>
  <si>
    <t>Июнь</t>
  </si>
  <si>
    <t>Баклажан</t>
  </si>
  <si>
    <t>Овощи</t>
  </si>
  <si>
    <t>Морковь</t>
  </si>
  <si>
    <t>Перец</t>
  </si>
  <si>
    <t>Капуста</t>
  </si>
  <si>
    <t>Картофель</t>
  </si>
  <si>
    <t>Огурец</t>
  </si>
  <si>
    <t>Фрукты</t>
  </si>
  <si>
    <t>Грейпфрут</t>
  </si>
  <si>
    <t>Нектарин</t>
  </si>
  <si>
    <t>Банан</t>
  </si>
  <si>
    <t>Киви</t>
  </si>
  <si>
    <t>Мандарины</t>
  </si>
  <si>
    <t>Абрикос</t>
  </si>
  <si>
    <t>Персик</t>
  </si>
  <si>
    <t>Манго</t>
  </si>
  <si>
    <t>Клубника</t>
  </si>
  <si>
    <t>Ягоды</t>
  </si>
  <si>
    <t>Ежевика</t>
  </si>
  <si>
    <t>Малина</t>
  </si>
  <si>
    <t>Дубликаты</t>
  </si>
  <si>
    <t>Уник заказчики</t>
  </si>
  <si>
    <t>!НЕ ЗАБЫВАЕМ СОХРАНЯТЬСЯ</t>
  </si>
  <si>
    <t>Включение фильтра - метод одной ячейки</t>
  </si>
  <si>
    <t>Отключение / снятие фильтра</t>
  </si>
  <si>
    <t>Расш. Фильтр</t>
  </si>
  <si>
    <t>Расширенный фильтр - фильтруем на месте</t>
  </si>
  <si>
    <t>Расширенный фильтр - фильтруем в другом диапазоне</t>
  </si>
  <si>
    <t>Консолидация</t>
  </si>
  <si>
    <t>Смена</t>
  </si>
  <si>
    <t>Приемщик</t>
  </si>
  <si>
    <t>Количество, шт</t>
  </si>
  <si>
    <t>Брак, шт</t>
  </si>
  <si>
    <t>Удодова У.У.</t>
  </si>
  <si>
    <t>Хомякова Х.Х.</t>
  </si>
  <si>
    <t>Хомяков Х.Х.</t>
  </si>
  <si>
    <t>Ромашкин Р.Р.</t>
  </si>
  <si>
    <t>Уткина У.У.</t>
  </si>
  <si>
    <t>Степнов С.С.</t>
  </si>
  <si>
    <t>Удодов У.У.</t>
  </si>
  <si>
    <t>Дынин Д.Д.</t>
  </si>
  <si>
    <t>Дятлова Д.Д.</t>
  </si>
  <si>
    <t>Хлебов Х.Х.</t>
  </si>
  <si>
    <t>Степнова С.С.</t>
  </si>
  <si>
    <t>Зайкина З.З.</t>
  </si>
  <si>
    <t>Хлебова Х.Х.</t>
  </si>
  <si>
    <t>Зайкин З.З.</t>
  </si>
  <si>
    <t>Карасев К.К.</t>
  </si>
  <si>
    <t>Турова Т.Т.</t>
  </si>
  <si>
    <t>Лимонова Л.Л.</t>
  </si>
  <si>
    <t>Мышкина М.М.</t>
  </si>
  <si>
    <t>Туров Т.Т.</t>
  </si>
  <si>
    <t>Носорогова Н.Н.</t>
  </si>
  <si>
    <t>Носорогов Н.Н.</t>
  </si>
  <si>
    <t>Орлов О.О.</t>
  </si>
  <si>
    <t>Уткин У.У.</t>
  </si>
  <si>
    <t>Орлова О.О.</t>
  </si>
  <si>
    <t>Овнова О.О.</t>
  </si>
  <si>
    <t>Петухова П.П.</t>
  </si>
  <si>
    <t>Петухов П.П.</t>
  </si>
  <si>
    <t>Перцева П.П.</t>
  </si>
  <si>
    <t>Птицина П.П.</t>
  </si>
  <si>
    <t>Птицин П.П.</t>
  </si>
  <si>
    <t>Рогова Р.Р.</t>
  </si>
  <si>
    <t>Редькина Р.Р.</t>
  </si>
  <si>
    <t>Рогов Р.Р.</t>
  </si>
  <si>
    <t>Редькин Р.Р.</t>
  </si>
  <si>
    <t>Консолидация сложная</t>
  </si>
  <si>
    <t>Кроссовки</t>
  </si>
  <si>
    <t>Футболка</t>
  </si>
  <si>
    <t>Куртка</t>
  </si>
  <si>
    <t>Жилет</t>
  </si>
  <si>
    <t>Кеды</t>
  </si>
  <si>
    <t>Количество партий</t>
  </si>
  <si>
    <t>Кол-во партий</t>
  </si>
  <si>
    <t>Когда Ваш результат будет как на рисунках снизу, вы можете переключить НЕТ на ДА</t>
  </si>
  <si>
    <t>Сумма Р</t>
  </si>
  <si>
    <t>Дата рождения</t>
  </si>
  <si>
    <t>Номер страховки</t>
  </si>
  <si>
    <t>Ангелочкин</t>
  </si>
  <si>
    <t>ТКБ</t>
  </si>
  <si>
    <t>АПС</t>
  </si>
  <si>
    <t>Ангелочкина</t>
  </si>
  <si>
    <t>А454МР</t>
  </si>
  <si>
    <t>Везунчиков</t>
  </si>
  <si>
    <t>Везунчикова</t>
  </si>
  <si>
    <t>Веселая</t>
  </si>
  <si>
    <t>В858ОР</t>
  </si>
  <si>
    <t>Веселый</t>
  </si>
  <si>
    <t>Добрейший</t>
  </si>
  <si>
    <t>Добрецов</t>
  </si>
  <si>
    <t>К909ОМ</t>
  </si>
  <si>
    <t>Добрецова</t>
  </si>
  <si>
    <t>Любовь</t>
  </si>
  <si>
    <t>Душечкин</t>
  </si>
  <si>
    <t>А222СР</t>
  </si>
  <si>
    <t>Приятный</t>
  </si>
  <si>
    <t>Радостная</t>
  </si>
  <si>
    <t>Душечкина</t>
  </si>
  <si>
    <t>Толерантный</t>
  </si>
  <si>
    <t>Замечательная</t>
  </si>
  <si>
    <t>М555ММ</t>
  </si>
  <si>
    <t>Хороших</t>
  </si>
  <si>
    <t>Замечательный</t>
  </si>
  <si>
    <t>Красавцев</t>
  </si>
  <si>
    <t>Т333УТ</t>
  </si>
  <si>
    <t>Мирная</t>
  </si>
  <si>
    <t>Т656АМ</t>
  </si>
  <si>
    <t>Мирный</t>
  </si>
  <si>
    <t>Неунывающая</t>
  </si>
  <si>
    <t>Неунывающий</t>
  </si>
  <si>
    <t>Оптимистов</t>
  </si>
  <si>
    <t>С001ОС</t>
  </si>
  <si>
    <t>Оптимистова</t>
  </si>
  <si>
    <t>Отличницева</t>
  </si>
  <si>
    <t>Позитивная</t>
  </si>
  <si>
    <t>К757ОТ</t>
  </si>
  <si>
    <t>Позитивов</t>
  </si>
  <si>
    <t>Праздников</t>
  </si>
  <si>
    <t>Праздникова</t>
  </si>
  <si>
    <t>М303РУ</t>
  </si>
  <si>
    <t>Прекрасная</t>
  </si>
  <si>
    <t>Прекрасный</t>
  </si>
  <si>
    <t>М007НУ</t>
  </si>
  <si>
    <t>О777ОО</t>
  </si>
  <si>
    <t>Радостнов</t>
  </si>
  <si>
    <t>Радостный</t>
  </si>
  <si>
    <t>Романтичный</t>
  </si>
  <si>
    <t>А555АА</t>
  </si>
  <si>
    <t>Счастливцев</t>
  </si>
  <si>
    <t>Счастливцева</t>
  </si>
  <si>
    <t>Н333ОХ</t>
  </si>
  <si>
    <t>Толерантная</t>
  </si>
  <si>
    <t>Удальцов</t>
  </si>
  <si>
    <t>Р100ОТ</t>
  </si>
  <si>
    <t>Улыбочкина</t>
  </si>
  <si>
    <t>Хорошая</t>
  </si>
  <si>
    <t>Юбилейный</t>
  </si>
  <si>
    <t>Р278СХ</t>
  </si>
  <si>
    <t>Юркая</t>
  </si>
  <si>
    <t>Ясная</t>
  </si>
  <si>
    <t>Е303ОС</t>
  </si>
  <si>
    <t>Ясный</t>
  </si>
  <si>
    <t>Расширенный фильтр</t>
  </si>
  <si>
    <t>Когда Ваш результат будет как на рисунке внизу, вы можете переключить НЕТ на ДА</t>
  </si>
  <si>
    <t>Обработка и проверка данных</t>
  </si>
  <si>
    <t>ПРАВИЛА ВЫД И ОТБОРА ЯЧЕЕК</t>
  </si>
  <si>
    <t>Приоритет в УФ</t>
  </si>
  <si>
    <t>Т, °С</t>
  </si>
  <si>
    <t>кол:</t>
  </si>
  <si>
    <t>Свои правила в УФ</t>
  </si>
  <si>
    <t>Бобов А.Г.</t>
  </si>
  <si>
    <t>Ф.И.О.</t>
  </si>
  <si>
    <t>Начислено</t>
  </si>
  <si>
    <t>Стаж работы</t>
  </si>
  <si>
    <t>Дынин Даниил Дмитриевич</t>
  </si>
  <si>
    <t>Лимонов Леонид Леонидович</t>
  </si>
  <si>
    <t>Носорогова Нина Николаевна</t>
  </si>
  <si>
    <t>Орлова Ольга Олеговна</t>
  </si>
  <si>
    <t>Перцев Павел Платонович</t>
  </si>
  <si>
    <t>Рогова Раиса Романовна</t>
  </si>
  <si>
    <t>Туров Тимофей Трофимович</t>
  </si>
  <si>
    <t>Уткина Ульяна Устиновна</t>
  </si>
  <si>
    <t>Яблокова Яна Яковлевна</t>
  </si>
  <si>
    <t>Заголовки (закрепление областей)</t>
  </si>
  <si>
    <t>Умная таблица</t>
  </si>
  <si>
    <t>АвтоФормулы</t>
  </si>
  <si>
    <t>Преобразование в диапазон</t>
  </si>
  <si>
    <t>ID заказа</t>
  </si>
  <si>
    <t>Дата поставки</t>
  </si>
  <si>
    <t>Сумма, р</t>
  </si>
  <si>
    <t>Клиент</t>
  </si>
  <si>
    <t>REG-001</t>
  </si>
  <si>
    <t>ПРО Спорт</t>
  </si>
  <si>
    <t>Владивосток</t>
  </si>
  <si>
    <t>REG-002</t>
  </si>
  <si>
    <t>Спортифф</t>
  </si>
  <si>
    <t>REG-003</t>
  </si>
  <si>
    <t>Олимпиец</t>
  </si>
  <si>
    <t>REG-004</t>
  </si>
  <si>
    <t>Фаворит</t>
  </si>
  <si>
    <t>REG-005</t>
  </si>
  <si>
    <t>REG-006</t>
  </si>
  <si>
    <t>Чемпион</t>
  </si>
  <si>
    <t>REG-007</t>
  </si>
  <si>
    <t>Все для спорта</t>
  </si>
  <si>
    <t>REG-008</t>
  </si>
  <si>
    <t>REG-009</t>
  </si>
  <si>
    <t>Самокат</t>
  </si>
  <si>
    <t>Будь здоров!</t>
  </si>
  <si>
    <t>REG-010</t>
  </si>
  <si>
    <t>REG-011</t>
  </si>
  <si>
    <t>REG-012</t>
  </si>
  <si>
    <t>REG-013</t>
  </si>
  <si>
    <t>REG-014</t>
  </si>
  <si>
    <t>REG-015</t>
  </si>
  <si>
    <t>REG-016</t>
  </si>
  <si>
    <t>REG-017</t>
  </si>
  <si>
    <t>Радуга Спорта</t>
  </si>
  <si>
    <t>REG-018</t>
  </si>
  <si>
    <t>REG-019</t>
  </si>
  <si>
    <t>REG-020</t>
  </si>
  <si>
    <t>REG-021</t>
  </si>
  <si>
    <t>REG-022</t>
  </si>
  <si>
    <t>REG-023</t>
  </si>
  <si>
    <t>REG-024</t>
  </si>
  <si>
    <t>REG-025</t>
  </si>
  <si>
    <t>REG-026</t>
  </si>
  <si>
    <t>REG-027</t>
  </si>
  <si>
    <t>REG-028</t>
  </si>
  <si>
    <t>REG-029</t>
  </si>
  <si>
    <t>REG-030</t>
  </si>
  <si>
    <t>REG-031</t>
  </si>
  <si>
    <t>REG-032</t>
  </si>
  <si>
    <t>REG-033</t>
  </si>
  <si>
    <t>REG-034</t>
  </si>
  <si>
    <t>REG-035</t>
  </si>
  <si>
    <t>REG-036</t>
  </si>
  <si>
    <t>REG-037</t>
  </si>
  <si>
    <t>REG-038</t>
  </si>
  <si>
    <t>REG-039</t>
  </si>
  <si>
    <t>REG-040</t>
  </si>
  <si>
    <t>REG-041</t>
  </si>
  <si>
    <t>REG-042</t>
  </si>
  <si>
    <t>REG-043</t>
  </si>
  <si>
    <t>REG-044</t>
  </si>
  <si>
    <t>REG-045</t>
  </si>
  <si>
    <t>REG-046</t>
  </si>
  <si>
    <t>REG-047</t>
  </si>
  <si>
    <t>REG-048</t>
  </si>
  <si>
    <t>REG-049</t>
  </si>
  <si>
    <t>REG-050</t>
  </si>
  <si>
    <t>REG-051</t>
  </si>
  <si>
    <t>REG-052</t>
  </si>
  <si>
    <t>REG-053</t>
  </si>
  <si>
    <t>REG-054</t>
  </si>
  <si>
    <t>REG-055</t>
  </si>
  <si>
    <t>REG-056</t>
  </si>
  <si>
    <t>REG-057</t>
  </si>
  <si>
    <t>REG-058</t>
  </si>
  <si>
    <t>REG-059</t>
  </si>
  <si>
    <t>REG-060</t>
  </si>
  <si>
    <t>REG-061</t>
  </si>
  <si>
    <t>REG-062</t>
  </si>
  <si>
    <t>REG-063</t>
  </si>
  <si>
    <t>REG-064</t>
  </si>
  <si>
    <t>REG-065</t>
  </si>
  <si>
    <t>REG-066</t>
  </si>
  <si>
    <t>REG-067</t>
  </si>
  <si>
    <t>REG-068</t>
  </si>
  <si>
    <t>REG-069</t>
  </si>
  <si>
    <t>REG-070</t>
  </si>
  <si>
    <t>REG-071</t>
  </si>
  <si>
    <t>REG-072</t>
  </si>
  <si>
    <t>REG-073</t>
  </si>
  <si>
    <t>REG-074</t>
  </si>
  <si>
    <t>REG-075</t>
  </si>
  <si>
    <t>REG-076</t>
  </si>
  <si>
    <t>REG-077</t>
  </si>
  <si>
    <t>REG-078</t>
  </si>
  <si>
    <t>REG-079</t>
  </si>
  <si>
    <t>REG-080</t>
  </si>
  <si>
    <t>REG-081</t>
  </si>
  <si>
    <t>REG-082</t>
  </si>
  <si>
    <t>REG-083</t>
  </si>
  <si>
    <t>REG-084</t>
  </si>
  <si>
    <t>REG-085</t>
  </si>
  <si>
    <t>REG-086</t>
  </si>
  <si>
    <t>REG-087</t>
  </si>
  <si>
    <t>REG-088</t>
  </si>
  <si>
    <t>REG-089</t>
  </si>
  <si>
    <t>REG-090</t>
  </si>
  <si>
    <t>REG-091</t>
  </si>
  <si>
    <t>REG-092</t>
  </si>
  <si>
    <t>REG-093</t>
  </si>
  <si>
    <t>REG-094</t>
  </si>
  <si>
    <t>REG-095</t>
  </si>
  <si>
    <t>REG-096</t>
  </si>
  <si>
    <t>REG-097</t>
  </si>
  <si>
    <t>REG-098</t>
  </si>
  <si>
    <t>REG-099</t>
  </si>
  <si>
    <t>REG-100</t>
  </si>
  <si>
    <t>REG-101</t>
  </si>
  <si>
    <t>REG-102</t>
  </si>
  <si>
    <t>REG-103</t>
  </si>
  <si>
    <t>REG-104</t>
  </si>
  <si>
    <t>REG-105</t>
  </si>
  <si>
    <t>REG-106</t>
  </si>
  <si>
    <t>REG-107</t>
  </si>
  <si>
    <t>REG-108</t>
  </si>
  <si>
    <t>REG-109</t>
  </si>
  <si>
    <t>REG-110</t>
  </si>
  <si>
    <t>REG-111</t>
  </si>
  <si>
    <t>REG-112</t>
  </si>
  <si>
    <t>REG-113</t>
  </si>
  <si>
    <t>REG-114</t>
  </si>
  <si>
    <t>REG-115</t>
  </si>
  <si>
    <t>REG-116</t>
  </si>
  <si>
    <t>REG-117</t>
  </si>
  <si>
    <t>REG-118</t>
  </si>
  <si>
    <t>REG-119</t>
  </si>
  <si>
    <t>REG-120</t>
  </si>
  <si>
    <t>REG-121</t>
  </si>
  <si>
    <t>REG-122</t>
  </si>
  <si>
    <t>REG-123</t>
  </si>
  <si>
    <t>REG-124</t>
  </si>
  <si>
    <t>REG-125</t>
  </si>
  <si>
    <t>REG-126</t>
  </si>
  <si>
    <t>REG-127</t>
  </si>
  <si>
    <t>REG-128</t>
  </si>
  <si>
    <t>REG-129</t>
  </si>
  <si>
    <t>REG-130</t>
  </si>
  <si>
    <t>REG-131</t>
  </si>
  <si>
    <t>REG-132</t>
  </si>
  <si>
    <t>REG-133</t>
  </si>
  <si>
    <t>REG-134</t>
  </si>
  <si>
    <t>REG-135</t>
  </si>
  <si>
    <t>REG-136</t>
  </si>
  <si>
    <t>REG-137</t>
  </si>
  <si>
    <t>REG-138</t>
  </si>
  <si>
    <t>REG-139</t>
  </si>
  <si>
    <t>REG-140</t>
  </si>
  <si>
    <t>REG-141</t>
  </si>
  <si>
    <t>REG-142</t>
  </si>
  <si>
    <t>REG-143</t>
  </si>
  <si>
    <t>REG-144</t>
  </si>
  <si>
    <t>REG-145</t>
  </si>
  <si>
    <t>REG-146</t>
  </si>
  <si>
    <t>REG-147</t>
  </si>
  <si>
    <t>REG-148</t>
  </si>
  <si>
    <t>REG-149</t>
  </si>
  <si>
    <t>REG-150</t>
  </si>
  <si>
    <t>REG-151</t>
  </si>
  <si>
    <t>REG-152</t>
  </si>
  <si>
    <t>REG-153</t>
  </si>
  <si>
    <t>REG-154</t>
  </si>
  <si>
    <t>REG-155</t>
  </si>
  <si>
    <t>REG-156</t>
  </si>
  <si>
    <t>REG-157</t>
  </si>
  <si>
    <t>REG-158</t>
  </si>
  <si>
    <t>REG-159</t>
  </si>
  <si>
    <t>REG-160</t>
  </si>
  <si>
    <t>REG-161</t>
  </si>
  <si>
    <t>REG-162</t>
  </si>
  <si>
    <t>REG-163</t>
  </si>
  <si>
    <t>REG-164</t>
  </si>
  <si>
    <t>REG-165</t>
  </si>
  <si>
    <t>REG-166</t>
  </si>
  <si>
    <t>REG-167</t>
  </si>
  <si>
    <t>REG-168</t>
  </si>
  <si>
    <t>REG-169</t>
  </si>
  <si>
    <t>REG-170</t>
  </si>
  <si>
    <t>REG-171</t>
  </si>
  <si>
    <t>REG-172</t>
  </si>
  <si>
    <t>REG-173</t>
  </si>
  <si>
    <t>REG-174</t>
  </si>
  <si>
    <t>REG-175</t>
  </si>
  <si>
    <t>REG-176</t>
  </si>
  <si>
    <t>REG-177</t>
  </si>
  <si>
    <t>REG-178</t>
  </si>
  <si>
    <t>REG-179</t>
  </si>
  <si>
    <t>REG-180</t>
  </si>
  <si>
    <t>REG-181</t>
  </si>
  <si>
    <t>REG-182</t>
  </si>
  <si>
    <t>REG-183</t>
  </si>
  <si>
    <t>REG-184</t>
  </si>
  <si>
    <t>REG-185</t>
  </si>
  <si>
    <t>REG-186</t>
  </si>
  <si>
    <t>REG-187</t>
  </si>
  <si>
    <t>REG-188</t>
  </si>
  <si>
    <t>REG-189</t>
  </si>
  <si>
    <t>REG-190</t>
  </si>
  <si>
    <t>REG-191</t>
  </si>
  <si>
    <t>REG-192</t>
  </si>
  <si>
    <t>REG-193</t>
  </si>
  <si>
    <t>REG-194</t>
  </si>
  <si>
    <t>REG-195</t>
  </si>
  <si>
    <t>REG-196</t>
  </si>
  <si>
    <t>REG-197</t>
  </si>
  <si>
    <t>REG-198</t>
  </si>
  <si>
    <t>REG-199</t>
  </si>
  <si>
    <t>REG-200</t>
  </si>
  <si>
    <t>REG-201</t>
  </si>
  <si>
    <t>REG-202</t>
  </si>
  <si>
    <t>REG-203</t>
  </si>
  <si>
    <t>REG-204</t>
  </si>
  <si>
    <t>REG-205</t>
  </si>
  <si>
    <t>REG-206</t>
  </si>
  <si>
    <t>REG-207</t>
  </si>
  <si>
    <t>REG-208</t>
  </si>
  <si>
    <t>REG-209</t>
  </si>
  <si>
    <t>REG-210</t>
  </si>
  <si>
    <t>REG-211</t>
  </si>
  <si>
    <t>REG-212</t>
  </si>
  <si>
    <t>REG-213</t>
  </si>
  <si>
    <t>REG-214</t>
  </si>
  <si>
    <t>REG-215</t>
  </si>
  <si>
    <t>REG-216</t>
  </si>
  <si>
    <t>REG-217</t>
  </si>
  <si>
    <t>REG-218</t>
  </si>
  <si>
    <t>REG-219</t>
  </si>
  <si>
    <t>REG-220</t>
  </si>
  <si>
    <t>REG-221</t>
  </si>
  <si>
    <t>REG-222</t>
  </si>
  <si>
    <t>REG-223</t>
  </si>
  <si>
    <t>REG-224</t>
  </si>
  <si>
    <t>REG-225</t>
  </si>
  <si>
    <t>REG-226</t>
  </si>
  <si>
    <t>REG-227</t>
  </si>
  <si>
    <t>REG-228</t>
  </si>
  <si>
    <t>REG-229</t>
  </si>
  <si>
    <t>REG-230</t>
  </si>
  <si>
    <t>REG-231</t>
  </si>
  <si>
    <t>REG-232</t>
  </si>
  <si>
    <t>REG-233</t>
  </si>
  <si>
    <t>REG-234</t>
  </si>
  <si>
    <t>REG-235</t>
  </si>
  <si>
    <t>REG-236</t>
  </si>
  <si>
    <t>REG-237</t>
  </si>
  <si>
    <t>REG-238</t>
  </si>
  <si>
    <t>REG-239</t>
  </si>
  <si>
    <t>REG-240</t>
  </si>
  <si>
    <t>REG-241</t>
  </si>
  <si>
    <t>REG-242</t>
  </si>
  <si>
    <t>REG-243</t>
  </si>
  <si>
    <t>REG-244</t>
  </si>
  <si>
    <t>REG-245</t>
  </si>
  <si>
    <t>REG-246</t>
  </si>
  <si>
    <t>REG-247</t>
  </si>
  <si>
    <t>REG-248</t>
  </si>
  <si>
    <t>REG-249</t>
  </si>
  <si>
    <t>REG-250</t>
  </si>
  <si>
    <t>REG-251</t>
  </si>
  <si>
    <t>REG-252</t>
  </si>
  <si>
    <t>REG-253</t>
  </si>
  <si>
    <t>REG-254</t>
  </si>
  <si>
    <t>REG-255</t>
  </si>
  <si>
    <t>REG-256</t>
  </si>
  <si>
    <t>Для сводной главное определить ЦЕЛЬ</t>
  </si>
  <si>
    <t>Создание сводной</t>
  </si>
  <si>
    <t>Поля сводной</t>
  </si>
  <si>
    <t>Панель сводной (показать, убрать)</t>
  </si>
  <si>
    <t>Уровни (сворачивание, разворачивание)</t>
  </si>
  <si>
    <t>Данная таблица по сути является ОТЧЕТОМ</t>
  </si>
  <si>
    <t>Курсор "черной стрелочки" в сводной</t>
  </si>
  <si>
    <t>Создание "горячих" отчетов на основе сводной (двойной клик по любой ячейке)</t>
  </si>
  <si>
    <t>Группировка - одежда обувь транспорт</t>
  </si>
  <si>
    <t>Сводная диаграмма - структура, обновление</t>
  </si>
  <si>
    <t>Сводные таблицы</t>
  </si>
  <si>
    <t>Мышь</t>
  </si>
  <si>
    <t>Чип и Дип</t>
  </si>
  <si>
    <t>Клавиатура</t>
  </si>
  <si>
    <t>Софт и Железо</t>
  </si>
  <si>
    <t>Soft Link</t>
  </si>
  <si>
    <t>Джойстик</t>
  </si>
  <si>
    <t>Компьютерра</t>
  </si>
  <si>
    <t>Монитор</t>
  </si>
  <si>
    <t>Принтер</t>
  </si>
  <si>
    <t>Компьюлинк</t>
  </si>
  <si>
    <t>Мастеркомп</t>
  </si>
  <si>
    <t>Comp</t>
  </si>
  <si>
    <t>ПРО комп</t>
  </si>
  <si>
    <t>Стелз</t>
  </si>
  <si>
    <t>Продакт</t>
  </si>
  <si>
    <t>Дрим</t>
  </si>
  <si>
    <t>Сфера</t>
  </si>
  <si>
    <t>Яблоков Я.Я.</t>
  </si>
  <si>
    <t>Блокк</t>
  </si>
  <si>
    <t>Драйв</t>
  </si>
  <si>
    <t>Специалист</t>
  </si>
  <si>
    <t>Перспектива</t>
  </si>
  <si>
    <t>Сеть</t>
  </si>
  <si>
    <t>Город Компьютеров</t>
  </si>
  <si>
    <t>Пак мастер</t>
  </si>
  <si>
    <t>ХПЛ Стим</t>
  </si>
  <si>
    <t>Май Тек</t>
  </si>
  <si>
    <t>Сити</t>
  </si>
  <si>
    <t>АйТи Роботс</t>
  </si>
  <si>
    <t>Хром</t>
  </si>
  <si>
    <t>Сводная таблица 2</t>
  </si>
  <si>
    <t>Сводная таблица 1</t>
  </si>
  <si>
    <t>Группировка по месяцам, годам</t>
  </si>
  <si>
    <t>Временная шкала</t>
  </si>
  <si>
    <t>Основные функции</t>
  </si>
  <si>
    <t>Использование одних и тех же полей</t>
  </si>
  <si>
    <t>Форматирование для всего поля (числовой формат)</t>
  </si>
  <si>
    <t>Дополнительные вычисления (сравнения)</t>
  </si>
  <si>
    <t>Конструктор сводных</t>
  </si>
  <si>
    <t>Общие и промежуточные итоги</t>
  </si>
  <si>
    <t>Визуализация - добавить пустые строки</t>
  </si>
  <si>
    <t xml:space="preserve">Сводная таблица 3 </t>
  </si>
  <si>
    <t>Макет отчета</t>
  </si>
  <si>
    <t>Код заказа</t>
  </si>
  <si>
    <t>TOR-2015-001</t>
  </si>
  <si>
    <t>Комплект Старт</t>
  </si>
  <si>
    <t>TOR-2015-002</t>
  </si>
  <si>
    <t>Комплект Люкс</t>
  </si>
  <si>
    <t>TOR-2015-003</t>
  </si>
  <si>
    <t>Комплект ВИП</t>
  </si>
  <si>
    <t>TOR-2015-004</t>
  </si>
  <si>
    <t>TOR-2015-005</t>
  </si>
  <si>
    <t>TOR-2015-006</t>
  </si>
  <si>
    <t>TOR-2015-007</t>
  </si>
  <si>
    <t>TOR-2015-008</t>
  </si>
  <si>
    <t>TOR-2015-009</t>
  </si>
  <si>
    <t>TOR-2015-010</t>
  </si>
  <si>
    <t>TOR-2015-011</t>
  </si>
  <si>
    <t>TOR-2015-012</t>
  </si>
  <si>
    <t>TOR-2015-013</t>
  </si>
  <si>
    <t>TOR-2015-014</t>
  </si>
  <si>
    <t>TOR-2015-015</t>
  </si>
  <si>
    <t>TOR-2015-016</t>
  </si>
  <si>
    <t>TOR-2015-017</t>
  </si>
  <si>
    <t>TOR-2015-018</t>
  </si>
  <si>
    <t>TOR-2015-019</t>
  </si>
  <si>
    <t>TOR-2015-020</t>
  </si>
  <si>
    <t>TOR-2015-021</t>
  </si>
  <si>
    <t>TOR-2015-022</t>
  </si>
  <si>
    <t>TOR-2015-023</t>
  </si>
  <si>
    <t>TOR-2015-024</t>
  </si>
  <si>
    <t>TOR-2015-025</t>
  </si>
  <si>
    <t>TOR-2015-026</t>
  </si>
  <si>
    <t>TOR-2015-027</t>
  </si>
  <si>
    <t>TOR-2015-028</t>
  </si>
  <si>
    <t>TOR-2015-029</t>
  </si>
  <si>
    <t>TOR-2015-030</t>
  </si>
  <si>
    <t>TOR-2015-031</t>
  </si>
  <si>
    <t>TOR-2015-032</t>
  </si>
  <si>
    <t>TOR-2015-033</t>
  </si>
  <si>
    <t>TOR-2015-034</t>
  </si>
  <si>
    <t>TOR-2015-035</t>
  </si>
  <si>
    <t>TOR-2015-036</t>
  </si>
  <si>
    <t>TOR-2015-037</t>
  </si>
  <si>
    <t>TOR-2015-038</t>
  </si>
  <si>
    <t>TOR-2015-039</t>
  </si>
  <si>
    <t>TOR-2015-040</t>
  </si>
  <si>
    <t>TOR-2015-041</t>
  </si>
  <si>
    <t>TOR-2015-042</t>
  </si>
  <si>
    <t>TOR-2015-043</t>
  </si>
  <si>
    <t>TOR-2015-044</t>
  </si>
  <si>
    <t>TOR-2015-045</t>
  </si>
  <si>
    <t>TOR-2015-046</t>
  </si>
  <si>
    <t>TOR-2015-047</t>
  </si>
  <si>
    <t>TOR-2015-048</t>
  </si>
  <si>
    <t>TOR-2015-049</t>
  </si>
  <si>
    <t>TOR-2015-050</t>
  </si>
  <si>
    <t>TOR-2015-051</t>
  </si>
  <si>
    <t>TOR-2015-052</t>
  </si>
  <si>
    <t>TOR-2015-053</t>
  </si>
  <si>
    <t>TOR-2015-054</t>
  </si>
  <si>
    <t>TOR-2015-055</t>
  </si>
  <si>
    <t>TOR-2015-056</t>
  </si>
  <si>
    <t>TOR-2015-057</t>
  </si>
  <si>
    <t>TOR-2015-058</t>
  </si>
  <si>
    <t>TOR-2015-059</t>
  </si>
  <si>
    <t>TOR-2015-060</t>
  </si>
  <si>
    <t>TOR-2015-061</t>
  </si>
  <si>
    <t>TOR-2015-062</t>
  </si>
  <si>
    <t>TOR-2015-063</t>
  </si>
  <si>
    <t>TOR-2015-064</t>
  </si>
  <si>
    <t>TOR-2015-065</t>
  </si>
  <si>
    <t>TOR-2015-066</t>
  </si>
  <si>
    <t>TOR-2015-067</t>
  </si>
  <si>
    <t>TOR-2015-068</t>
  </si>
  <si>
    <t>TOR-2015-069</t>
  </si>
  <si>
    <t>TOR-2015-070</t>
  </si>
  <si>
    <t>TOR-2015-071</t>
  </si>
  <si>
    <t>TOR-2015-072</t>
  </si>
  <si>
    <t>TOR-2015-073</t>
  </si>
  <si>
    <t>TOR-2015-074</t>
  </si>
  <si>
    <t>TOR-2015-075</t>
  </si>
  <si>
    <t>TOR-2015-076</t>
  </si>
  <si>
    <t>TOR-2015-077</t>
  </si>
  <si>
    <t>TOR-2015-078</t>
  </si>
  <si>
    <t>TOR-2015-079</t>
  </si>
  <si>
    <t>TOR-2015-080</t>
  </si>
  <si>
    <t>TOR-2015-081</t>
  </si>
  <si>
    <t>TOR-2015-082</t>
  </si>
  <si>
    <t>TOR-2015-083</t>
  </si>
  <si>
    <t>TOR-2015-084</t>
  </si>
  <si>
    <t>TOR-2015-085</t>
  </si>
  <si>
    <t>TOR-2015-086</t>
  </si>
  <si>
    <t>TOR-2015-087</t>
  </si>
  <si>
    <t>TOR-2015-088</t>
  </si>
  <si>
    <t>TOR-2015-089</t>
  </si>
  <si>
    <t>TOR-2015-090</t>
  </si>
  <si>
    <t>TOR-2015-091</t>
  </si>
  <si>
    <t>TOR-2015-092</t>
  </si>
  <si>
    <t>TOR-2015-093</t>
  </si>
  <si>
    <t>TOR-2015-094</t>
  </si>
  <si>
    <t>TOR-2015-095</t>
  </si>
  <si>
    <t>TOR-2015-096</t>
  </si>
  <si>
    <t>TOR-2015-097</t>
  </si>
  <si>
    <t>TOR-2015-098</t>
  </si>
  <si>
    <t>TOR-2015-099</t>
  </si>
  <si>
    <t>TOR-2015-100</t>
  </si>
  <si>
    <t>TOR-2015-101</t>
  </si>
  <si>
    <t>TOR-2015-102</t>
  </si>
  <si>
    <t>TOR-2015-103</t>
  </si>
  <si>
    <t>TOR-2015-104</t>
  </si>
  <si>
    <t>TOR-2015-105</t>
  </si>
  <si>
    <t>TOR-2015-106</t>
  </si>
  <si>
    <t>TOR-2015-107</t>
  </si>
  <si>
    <t>TOR-2015-108</t>
  </si>
  <si>
    <t>TOR-2015-109</t>
  </si>
  <si>
    <t>TOR-2015-110</t>
  </si>
  <si>
    <t>TOR-2015-111</t>
  </si>
  <si>
    <t>TOR-2015-112</t>
  </si>
  <si>
    <t>TOR-2015-113</t>
  </si>
  <si>
    <t>TOR-2015-114</t>
  </si>
  <si>
    <t>TOR-2015-115</t>
  </si>
  <si>
    <t>TOR-2015-116</t>
  </si>
  <si>
    <t>TOR-2015-117</t>
  </si>
  <si>
    <t>TOR-2015-118</t>
  </si>
  <si>
    <t>TOR-2015-119</t>
  </si>
  <si>
    <t>TOR-2015-120</t>
  </si>
  <si>
    <t>TOR-2015-121</t>
  </si>
  <si>
    <t>TOR-2015-122</t>
  </si>
  <si>
    <t>TOR-2015-123</t>
  </si>
  <si>
    <t>TOR-2015-124</t>
  </si>
  <si>
    <t>TOR-2015-125</t>
  </si>
  <si>
    <t>TOR-2015-126</t>
  </si>
  <si>
    <t>TOR-2015-127</t>
  </si>
  <si>
    <t>TOR-2015-128</t>
  </si>
  <si>
    <t>TOR-2015-129</t>
  </si>
  <si>
    <t>TOR-2015-130</t>
  </si>
  <si>
    <t>TOR-2015-131</t>
  </si>
  <si>
    <t>TOR-2015-132</t>
  </si>
  <si>
    <t>TOR-2015-133</t>
  </si>
  <si>
    <t>TOR-2015-134</t>
  </si>
  <si>
    <t>TOR-2015-135</t>
  </si>
  <si>
    <t>TOR-2015-136</t>
  </si>
  <si>
    <t>TOR-2015-137</t>
  </si>
  <si>
    <t>TOR-2015-138</t>
  </si>
  <si>
    <t>TOR-2015-139</t>
  </si>
  <si>
    <t>TOR-2015-140</t>
  </si>
  <si>
    <t>TOR-2015-141</t>
  </si>
  <si>
    <t>TOR-2015-142</t>
  </si>
  <si>
    <t>TOR-2015-143</t>
  </si>
  <si>
    <t>TOR-2015-144</t>
  </si>
  <si>
    <t>TOR-2015-145</t>
  </si>
  <si>
    <t>TOR-2015-146</t>
  </si>
  <si>
    <t>TOR-2015-147</t>
  </si>
  <si>
    <t>TOR-2015-148</t>
  </si>
  <si>
    <t>TOR-2015-149</t>
  </si>
  <si>
    <t>TOR-2015-150</t>
  </si>
  <si>
    <t>TOR-2015-151</t>
  </si>
  <si>
    <t>TOR-2015-152</t>
  </si>
  <si>
    <t>TOR-2015-153</t>
  </si>
  <si>
    <t>TOR-2015-154</t>
  </si>
  <si>
    <t>TOR-2015-155</t>
  </si>
  <si>
    <t>TOR-2015-156</t>
  </si>
  <si>
    <t>TOR-2015-157</t>
  </si>
  <si>
    <t>TOR-2015-158</t>
  </si>
  <si>
    <t>TOR-2015-159</t>
  </si>
  <si>
    <t>TOR-2015-160</t>
  </si>
  <si>
    <t>TOR-2015-161</t>
  </si>
  <si>
    <t>TOR-2015-162</t>
  </si>
  <si>
    <t>TOR-2015-163</t>
  </si>
  <si>
    <t>TOR-2015-164</t>
  </si>
  <si>
    <t>TOR-2015-165</t>
  </si>
  <si>
    <t>TOR-2015-166</t>
  </si>
  <si>
    <t>TOR-2015-167</t>
  </si>
  <si>
    <t>TOR-2015-168</t>
  </si>
  <si>
    <t>TOR-2015-169</t>
  </si>
  <si>
    <t>TOR-2015-170</t>
  </si>
  <si>
    <t>TOR-2015-171</t>
  </si>
  <si>
    <t>TOR-2015-172</t>
  </si>
  <si>
    <t>TOR-2015-173</t>
  </si>
  <si>
    <t>TOR-2015-174</t>
  </si>
  <si>
    <t>TOR-2015-175</t>
  </si>
  <si>
    <t>TOR-2015-176</t>
  </si>
  <si>
    <t>TOR-2015-177</t>
  </si>
  <si>
    <t>TOR-2015-178</t>
  </si>
  <si>
    <t>TOR-2015-179</t>
  </si>
  <si>
    <t>TOR-2015-180</t>
  </si>
  <si>
    <t>TOR-2015-181</t>
  </si>
  <si>
    <t>TOR-2015-182</t>
  </si>
  <si>
    <t>TOR-2015-183</t>
  </si>
  <si>
    <t>TOR-2015-184</t>
  </si>
  <si>
    <t>TOR-2015-185</t>
  </si>
  <si>
    <t>TOR-2015-186</t>
  </si>
  <si>
    <t>TOR-2015-187</t>
  </si>
  <si>
    <t>TOR-2015-188</t>
  </si>
  <si>
    <t>TOR-2015-189</t>
  </si>
  <si>
    <t>TOR-2015-190</t>
  </si>
  <si>
    <t>TOR-2015-191</t>
  </si>
  <si>
    <t>TOR-2015-192</t>
  </si>
  <si>
    <t>TOR-2015-193</t>
  </si>
  <si>
    <t>TOR-2015-194</t>
  </si>
  <si>
    <t>TOR-2015-195</t>
  </si>
  <si>
    <t>TOR-2015-196</t>
  </si>
  <si>
    <t>TOR-2015-197</t>
  </si>
  <si>
    <t>TOR-2015-198</t>
  </si>
  <si>
    <t>TOR-2015-199</t>
  </si>
  <si>
    <t>TOR-2015-200</t>
  </si>
  <si>
    <t>TOR-2015-201</t>
  </si>
  <si>
    <t>TOR-2015-202</t>
  </si>
  <si>
    <t>TOR-2015-203</t>
  </si>
  <si>
    <t>TOR-2015-204</t>
  </si>
  <si>
    <t>TOR-2015-205</t>
  </si>
  <si>
    <t>TOR-2015-206</t>
  </si>
  <si>
    <t>TOR-2015-207</t>
  </si>
  <si>
    <t>TOR-2015-208</t>
  </si>
  <si>
    <t>TOR-2015-209</t>
  </si>
  <si>
    <t>TOR-2015-210</t>
  </si>
  <si>
    <t>TOR-2015-211</t>
  </si>
  <si>
    <t>TOR-2015-212</t>
  </si>
  <si>
    <t>TOR-2015-213</t>
  </si>
  <si>
    <t>TOR-2015-214</t>
  </si>
  <si>
    <t>TOR-2015-215</t>
  </si>
  <si>
    <t>TOR-2015-216</t>
  </si>
  <si>
    <t>TOR-2015-217</t>
  </si>
  <si>
    <t>TOR-2015-218</t>
  </si>
  <si>
    <t>TOR-2015-219</t>
  </si>
  <si>
    <t>TOR-2015-220</t>
  </si>
  <si>
    <t>TOR-2015-221</t>
  </si>
  <si>
    <t>TOR-2015-222</t>
  </si>
  <si>
    <t>TOR-2015-223</t>
  </si>
  <si>
    <t>TOR-2015-224</t>
  </si>
  <si>
    <t>TOR-2015-225</t>
  </si>
  <si>
    <t>TOR-2015-226</t>
  </si>
  <si>
    <t>TOR-2015-227</t>
  </si>
  <si>
    <t>TOR-2015-228</t>
  </si>
  <si>
    <t>TOR-2015-229</t>
  </si>
  <si>
    <t>TOR-2015-230</t>
  </si>
  <si>
    <t>TOR-2015-231</t>
  </si>
  <si>
    <t>TOR-2015-232</t>
  </si>
  <si>
    <t>TOR-2015-233</t>
  </si>
  <si>
    <t>TOR-2015-234</t>
  </si>
  <si>
    <t>TOR-2015-235</t>
  </si>
  <si>
    <t>TOR-2015-236</t>
  </si>
  <si>
    <t>TOR-2015-237</t>
  </si>
  <si>
    <t>TOR-2015-238</t>
  </si>
  <si>
    <t>TOR-2015-239</t>
  </si>
  <si>
    <t>TOR-2015-240</t>
  </si>
  <si>
    <t>TOR-2015-241</t>
  </si>
  <si>
    <t>TOR-2015-242</t>
  </si>
  <si>
    <t>TOR-2015-243</t>
  </si>
  <si>
    <t>TOR-2015-244</t>
  </si>
  <si>
    <t>TOR-2015-245</t>
  </si>
  <si>
    <t>TOR-2015-246</t>
  </si>
  <si>
    <t>TOR-2015-247</t>
  </si>
  <si>
    <t>TOR-2015-248</t>
  </si>
  <si>
    <t>TOR-2015-249</t>
  </si>
  <si>
    <t>TOR-2015-250</t>
  </si>
  <si>
    <t>TOR-2015-251</t>
  </si>
  <si>
    <t>TOR-2015-252</t>
  </si>
  <si>
    <t>TOR-2015-253</t>
  </si>
  <si>
    <t>TOR-2015-254</t>
  </si>
  <si>
    <t>TOR-2015-255</t>
  </si>
  <si>
    <t>TOR-2015-256</t>
  </si>
  <si>
    <t>TOR-2015-257</t>
  </si>
  <si>
    <t>TOR-2015-258</t>
  </si>
  <si>
    <t>TOR-2015-259</t>
  </si>
  <si>
    <t>TOR-2015-260</t>
  </si>
  <si>
    <t>TOR-2015-261</t>
  </si>
  <si>
    <t>TOR-2015-262</t>
  </si>
  <si>
    <t>TOR-2015-263</t>
  </si>
  <si>
    <t>TOR-2015-264</t>
  </si>
  <si>
    <t>TOR-2015-265</t>
  </si>
  <si>
    <t>TOR-2015-266</t>
  </si>
  <si>
    <t>TOR-2015-267</t>
  </si>
  <si>
    <t>TOR-2015-268</t>
  </si>
  <si>
    <t>TOR-2015-269</t>
  </si>
  <si>
    <t>TOR-2015-270</t>
  </si>
  <si>
    <t>TOR-2015-271</t>
  </si>
  <si>
    <t>TOR-2015-272</t>
  </si>
  <si>
    <t>TOR-2015-273</t>
  </si>
  <si>
    <t>TOR-2015-274</t>
  </si>
  <si>
    <t>TOR-2015-275</t>
  </si>
  <si>
    <t>TOR-2015-276</t>
  </si>
  <si>
    <t>TOR-2015-277</t>
  </si>
  <si>
    <t>TOR-2015-278</t>
  </si>
  <si>
    <t>TOR-2015-279</t>
  </si>
  <si>
    <t>TOR-2015-280</t>
  </si>
  <si>
    <t>TOR-2015-281</t>
  </si>
  <si>
    <t>TOR-2015-282</t>
  </si>
  <si>
    <t>TOR-2015-283</t>
  </si>
  <si>
    <t>TOR-2015-284</t>
  </si>
  <si>
    <t>TOR-2015-285</t>
  </si>
  <si>
    <t>TOR-2015-286</t>
  </si>
  <si>
    <t>TOR-2015-287</t>
  </si>
  <si>
    <t>TOR-2015-288</t>
  </si>
  <si>
    <t>TOR-2015-289</t>
  </si>
  <si>
    <t>TOR-2015-290</t>
  </si>
  <si>
    <t>TOR-2015-291</t>
  </si>
  <si>
    <t>TOR-2015-292</t>
  </si>
  <si>
    <t>TOR-2015-293</t>
  </si>
  <si>
    <t>TOR-2015-294</t>
  </si>
  <si>
    <t>TOR-2015-295</t>
  </si>
  <si>
    <t>TOR-2015-296</t>
  </si>
  <si>
    <t>TOR-2015-297</t>
  </si>
  <si>
    <t>TOR-2015-298</t>
  </si>
  <si>
    <t>TOR-2015-299</t>
  </si>
  <si>
    <t>TOR-2015-300</t>
  </si>
  <si>
    <t>TOR-2015-301</t>
  </si>
  <si>
    <t>TOR-2015-302</t>
  </si>
  <si>
    <t>TOR-2015-303</t>
  </si>
  <si>
    <t>TOR-2015-304</t>
  </si>
  <si>
    <t>TOR-2015-305</t>
  </si>
  <si>
    <t>TOR-2015-306</t>
  </si>
  <si>
    <t>TOR-2015-307</t>
  </si>
  <si>
    <t>TOR-2015-308</t>
  </si>
  <si>
    <t>TOR-2015-309</t>
  </si>
  <si>
    <t>TOR-2015-310</t>
  </si>
  <si>
    <t>TOR-2015-311</t>
  </si>
  <si>
    <t>TOR-2015-312</t>
  </si>
  <si>
    <t>TOR-2015-313</t>
  </si>
  <si>
    <t>TOR-2015-314</t>
  </si>
  <si>
    <t>TOR-2015-315</t>
  </si>
  <si>
    <t>TOR-2015-316</t>
  </si>
  <si>
    <t>TOR-2015-317</t>
  </si>
  <si>
    <t>TOR-2015-318</t>
  </si>
  <si>
    <t>Как только Вы построите три отчета, можете переключить НЕТ на ДА</t>
  </si>
  <si>
    <t>Защита</t>
  </si>
  <si>
    <t>Южный Юрий Юрьевич</t>
  </si>
  <si>
    <t>Степнова Светлана Сергеевна</t>
  </si>
  <si>
    <t>Редькин Роман Русланович</t>
  </si>
  <si>
    <t>Редькина Рената Руслановна</t>
  </si>
  <si>
    <t>Птицин Петр Павлович</t>
  </si>
  <si>
    <t>Носорогов Никита Николаевич</t>
  </si>
  <si>
    <t>Дроздова Дарья Дмитриевна</t>
  </si>
  <si>
    <t>премия &lt;=10 лет</t>
  </si>
  <si>
    <t>Дятлов Даниил Дмитриевич</t>
  </si>
  <si>
    <t>премия &gt;10 лет</t>
  </si>
  <si>
    <t>Пенсионный фонд</t>
  </si>
  <si>
    <t>Воронов Виктор Васильевич</t>
  </si>
  <si>
    <t>Подоходный налог</t>
  </si>
  <si>
    <t>К выдаче, руб.</t>
  </si>
  <si>
    <t>Премия</t>
  </si>
  <si>
    <t>Дата найма</t>
  </si>
  <si>
    <t>Отработано, час.</t>
  </si>
  <si>
    <t>Тарифная ставка, руб.</t>
  </si>
  <si>
    <t>Защита ячеек</t>
  </si>
  <si>
    <t>Не защищаемые ячейки</t>
  </si>
  <si>
    <t>Скрытие формул</t>
  </si>
  <si>
    <t>Защита диапазонов</t>
  </si>
  <si>
    <t>Защита листов</t>
  </si>
  <si>
    <t>Защита книги</t>
  </si>
  <si>
    <t>Общий доступ</t>
  </si>
  <si>
    <t>Совместное редактирование в Excel 2016</t>
  </si>
  <si>
    <t>Можно выбрать нужных людей прямо из адресной книги или создать короткую прямую ссылку на документ, нажав на соответствующую команду в правом нижнем углу:</t>
  </si>
  <si>
    <t>Возможен на выбор режим и полного редактирования и только чтения. Полученную ссылку можно тут же скопировать в буфер и отправить коллегам для совместной работы:</t>
  </si>
  <si>
    <t>Всех участников редактирования также можно увидеть на иконках в правом верхнем углу окна:</t>
  </si>
  <si>
    <t>И что совсем хорошо — никаких особых ограничений на применение инструментов Excel теперь в этом режиме совместного редактирования нет. Можете смело строить сводные таблицы, диаграммы, фильтровать или сортировать ваши данные и т.д. Единственное условие — файл должен быть в новом формате (xlsx, xlsm, xlsb, а не старый xls) и в книге не должно быть включенной защиты листов или ячеек.</t>
  </si>
  <si>
    <t>По полученной ссылке другие пользователи смогут войти в общий документ и редактировать его одновременно с вами. Вы в реальном времени (задержка 1-2 секунды) сможете видеть кто и в каком месте листа сейчас работает — активные ячейки других пользователей наглядно помечаются цветом и всплывающими подсказками:</t>
  </si>
  <si>
    <t xml:space="preserve">АвтоРастягивание </t>
  </si>
  <si>
    <t>(оператор БОЛЬШЕ)</t>
  </si>
  <si>
    <t>Правила выделения ячеек: текущий, следующий месяц и т.п.</t>
  </si>
  <si>
    <t>Правила выделения ячеек: дата сегодня, завтра и т.п.</t>
  </si>
  <si>
    <t>Как только Ваш результат будет как показано сверху, вы можете переключить НЕТ на ДА</t>
  </si>
  <si>
    <t>Вставка ссылки</t>
  </si>
  <si>
    <t>ФОРМАТЫ</t>
  </si>
  <si>
    <t>ЗНАЧЕНИЯ</t>
  </si>
  <si>
    <t>Примечания</t>
  </si>
  <si>
    <t>Премия к НГ</t>
  </si>
  <si>
    <t>ПРИ ЭТОМ КОНСОЛИДАЦИЯ ДОПУСКАЕТ</t>
  </si>
  <si>
    <t>Разную последовательность строк</t>
  </si>
  <si>
    <t xml:space="preserve">  </t>
  </si>
  <si>
    <r>
      <t>Разную последовательность столбцов (</t>
    </r>
    <r>
      <rPr>
        <b/>
        <sz val="14"/>
        <color rgb="FFFF0000"/>
        <rFont val="Calibri"/>
        <family val="2"/>
        <charset val="204"/>
        <scheme val="minor"/>
      </rPr>
      <t>кроме того, по которому будет отчет</t>
    </r>
    <r>
      <rPr>
        <b/>
        <sz val="14"/>
        <color theme="7" tint="-0.249977111117893"/>
        <rFont val="Calibri"/>
        <family val="2"/>
        <charset val="204"/>
        <scheme val="minor"/>
      </rPr>
      <t>)</t>
    </r>
  </si>
  <si>
    <t>Имя умной (к примеру, сотрудники)</t>
  </si>
  <si>
    <t>Имя сводной</t>
  </si>
  <si>
    <t>Свой фильтр (отдельное поле сводной)</t>
  </si>
  <si>
    <t>Приведенное отличие (назад)</t>
  </si>
  <si>
    <t>Добавление вычисляемого поля</t>
  </si>
  <si>
    <t>Брак</t>
  </si>
  <si>
    <t xml:space="preserve">Консолидация на листе </t>
  </si>
  <si>
    <t>Найти и выделить</t>
  </si>
  <si>
    <t xml:space="preserve">Формулы </t>
  </si>
  <si>
    <t>Константы</t>
  </si>
  <si>
    <t>Пустые ячейки</t>
  </si>
  <si>
    <t>Защита самой книги</t>
  </si>
  <si>
    <t>Просмотр изменений</t>
  </si>
  <si>
    <t>Принятие / отклонение изменений</t>
  </si>
  <si>
    <t>Рецензирование - доступ к книге (общий)</t>
  </si>
  <si>
    <r>
      <t xml:space="preserve">Для одновременной работы вы должны сохранить файл в облачное хранилище (OneDrive или SharePoint) и пригласить других пользователей с помощью кнопки </t>
    </r>
    <r>
      <rPr>
        <b/>
        <sz val="11"/>
        <color theme="1"/>
        <rFont val="Calibri"/>
        <family val="2"/>
        <scheme val="minor"/>
      </rPr>
      <t>Поделиться (Share)</t>
    </r>
    <r>
      <rPr>
        <sz val="11"/>
        <color theme="1"/>
        <rFont val="Calibri"/>
        <family val="2"/>
        <scheme val="minor"/>
      </rPr>
      <t xml:space="preserve"> в правом верхнем углу окна:</t>
    </r>
  </si>
  <si>
    <t>Преподаватель:</t>
  </si>
  <si>
    <t xml:space="preserve">Чмель Виктор Иванович </t>
  </si>
  <si>
    <t>Контакты:</t>
  </si>
  <si>
    <t>e-mail</t>
  </si>
  <si>
    <t>Курс: Microsoft Excel | Уровень II Ч.2</t>
  </si>
  <si>
    <t>условное форматирование, специальную вставку и выделение разных категорий данных, важные инструменты экселя (проверку данных, создание списков, консолидацию и промежуточные итоги), эффективные приемы работы с умными и сводными таблицами, защиту ячеек, листов, книги, особенности доступа к книге</t>
  </si>
  <si>
    <t>Содержание</t>
  </si>
  <si>
    <t>1.</t>
  </si>
  <si>
    <t>2.</t>
  </si>
  <si>
    <t>3.</t>
  </si>
  <si>
    <t>3.1</t>
  </si>
  <si>
    <t>3.2</t>
  </si>
  <si>
    <t>3.3</t>
  </si>
  <si>
    <t>3.4</t>
  </si>
  <si>
    <t>3.5</t>
  </si>
  <si>
    <t>3.6</t>
  </si>
  <si>
    <t>4.</t>
  </si>
  <si>
    <t>Специальная вставка и выделение группы ячеек</t>
  </si>
  <si>
    <t>Обработка данных</t>
  </si>
  <si>
    <t>Промежуточные итоги и многоуровневая сортировка</t>
  </si>
  <si>
    <t>Умные таблицы</t>
  </si>
  <si>
    <t>5.</t>
  </si>
  <si>
    <t>6.</t>
  </si>
  <si>
    <t>Защита данных</t>
  </si>
  <si>
    <t>KPI на основе самостоятельных заданий</t>
  </si>
  <si>
    <t>Все задания</t>
  </si>
  <si>
    <t>общее количество заданий:</t>
  </si>
  <si>
    <t>ур1</t>
  </si>
  <si>
    <t>ур2</t>
  </si>
  <si>
    <t>ур3</t>
  </si>
  <si>
    <t>категорически нет</t>
  </si>
  <si>
    <t>Переход 1</t>
  </si>
  <si>
    <t>Переход 2</t>
  </si>
  <si>
    <t>Переход 3</t>
  </si>
  <si>
    <t>Общие критерии</t>
  </si>
  <si>
    <t>Оценка содержания программы</t>
  </si>
  <si>
    <t>Содержит ли тенденции для решения практических задач?</t>
  </si>
  <si>
    <t>Содержится ли новизна в предоставляемом материале?</t>
  </si>
  <si>
    <t>Оценка качества полученных умений и навыков</t>
  </si>
  <si>
    <t>Оценка компетентности преподавателя</t>
  </si>
  <si>
    <t>Владение преподаваемым материалом</t>
  </si>
  <si>
    <t>Оценка излагания материала</t>
  </si>
  <si>
    <t>Уровень мотивации и поддержки слушателей</t>
  </si>
  <si>
    <t>Владение материалом</t>
  </si>
  <si>
    <t>Желание помочь в решении задач</t>
  </si>
  <si>
    <t>Оценка условий обучения</t>
  </si>
  <si>
    <t>Доступность</t>
  </si>
  <si>
    <t>Взаимодействие по электронным каналам связи</t>
  </si>
  <si>
    <t>Оснащение рабочих классов</t>
  </si>
  <si>
    <t>График проведения занятий</t>
  </si>
  <si>
    <t>Качество администрирования</t>
  </si>
  <si>
    <t>Доля пройденного слушателем учебного материала</t>
  </si>
  <si>
    <t>Выполнение домашних заданий</t>
  </si>
  <si>
    <t>Дубликаты и расш. фильтр</t>
  </si>
  <si>
    <t>Консолидация и промеж. итоги</t>
  </si>
  <si>
    <t>Специальная вставка и выделение</t>
  </si>
  <si>
    <t>Специальная вставка и выд.</t>
  </si>
  <si>
    <t>Итог оценки 2/2 курса "Эксель II"</t>
  </si>
  <si>
    <t>Индекс удовлетворенности 2/2 курса Эксель II</t>
  </si>
  <si>
    <t>Условное 1</t>
  </si>
  <si>
    <t>ДЗ 1 усл формат</t>
  </si>
  <si>
    <t>ДЗ 1 усл форматирование</t>
  </si>
  <si>
    <t>ДЗ 2 cпец вставка и выд.</t>
  </si>
  <si>
    <t>ДЗ 3 проверка данных</t>
  </si>
  <si>
    <t>ДЗ 5 консолидация</t>
  </si>
  <si>
    <t>ДЗ 7 сводные таблицы</t>
  </si>
  <si>
    <t>ДЗ 8 защита</t>
  </si>
  <si>
    <t>Фамилия Имя Отчество</t>
  </si>
  <si>
    <t>Должность</t>
  </si>
  <si>
    <t>курьер</t>
  </si>
  <si>
    <t>менеджер</t>
  </si>
  <si>
    <t>бухгалтер</t>
  </si>
  <si>
    <t>генеральный директор</t>
  </si>
  <si>
    <t>главный бухгалтер</t>
  </si>
  <si>
    <t>заместитель начальник</t>
  </si>
  <si>
    <t>Карасев Константин Кириллович</t>
  </si>
  <si>
    <t>специалист</t>
  </si>
  <si>
    <t>начальник</t>
  </si>
  <si>
    <t>Мышкин Максим Михайлович</t>
  </si>
  <si>
    <t>фин. директор</t>
  </si>
  <si>
    <t>Петухов Платон Петрович</t>
  </si>
  <si>
    <t>Птицина Пелагея Платоновна</t>
  </si>
  <si>
    <t>Павианов Павел Петрович</t>
  </si>
  <si>
    <t>Ромашкин Роман Русланович</t>
  </si>
  <si>
    <t>Уткин Устин Устинович</t>
  </si>
  <si>
    <t>Удодов Ульрих Уокерович</t>
  </si>
  <si>
    <t>Южная Юлия Юрьевна</t>
  </si>
  <si>
    <t>Как только Вы построите умную таблицу, можете переключить НЕТ на ДА</t>
  </si>
  <si>
    <t>ДЗ 6 умные таблицы</t>
  </si>
  <si>
    <t>Расширение границ условного форматирования</t>
  </si>
  <si>
    <t>Выд гр ячеек</t>
  </si>
  <si>
    <t>Процент от суммы по родит строке</t>
  </si>
  <si>
    <t>Процент от родител суммы</t>
  </si>
  <si>
    <t>Отличие</t>
  </si>
  <si>
    <t>От минимального к максимальному</t>
  </si>
  <si>
    <t>vchmel@edubmstu.ru</t>
  </si>
  <si>
    <t xml:space="preserve">Процент от общей суммы </t>
  </si>
  <si>
    <t>Количество</t>
  </si>
  <si>
    <t>Среднее</t>
  </si>
  <si>
    <t>Приведенное отличие (разница)</t>
  </si>
  <si>
    <t>Доля (отношение)</t>
  </si>
  <si>
    <t>Стиль сводной</t>
  </si>
  <si>
    <t>Столбцы (колонны) в сводной</t>
  </si>
  <si>
    <t>Двойная фильтрация (строки и столбцы)</t>
  </si>
  <si>
    <t>Распространение изменений на ячейки с тем же условием</t>
  </si>
  <si>
    <t>Сообщение подсказки и сообщение об ошибке</t>
  </si>
  <si>
    <t>Значение МЕЖДУ двух дат</t>
  </si>
  <si>
    <r>
      <t xml:space="preserve">Вкладка </t>
    </r>
    <r>
      <rPr>
        <b/>
        <sz val="11"/>
        <color theme="1"/>
        <rFont val="Calibri"/>
        <family val="2"/>
        <charset val="204"/>
        <scheme val="minor"/>
      </rPr>
      <t>ВСТАВКА</t>
    </r>
  </si>
  <si>
    <r>
      <t xml:space="preserve">Вкладка </t>
    </r>
    <r>
      <rPr>
        <b/>
        <sz val="11"/>
        <color theme="1"/>
        <rFont val="Calibri"/>
        <family val="2"/>
        <charset val="204"/>
        <scheme val="minor"/>
      </rPr>
      <t>РЕЦЕНЗИРОВАНИЕ</t>
    </r>
  </si>
  <si>
    <r>
      <t xml:space="preserve">Вкладка </t>
    </r>
    <r>
      <rPr>
        <b/>
        <sz val="11"/>
        <color theme="1"/>
        <rFont val="Calibri"/>
        <family val="2"/>
        <charset val="204"/>
        <scheme val="minor"/>
      </rPr>
      <t>ГЛАВНАЯ</t>
    </r>
  </si>
  <si>
    <r>
      <t xml:space="preserve">Вкладка </t>
    </r>
    <r>
      <rPr>
        <b/>
        <sz val="11"/>
        <color theme="1"/>
        <rFont val="Calibri"/>
        <family val="2"/>
        <charset val="204"/>
        <scheme val="minor"/>
      </rPr>
      <t>ДАННЫЕ</t>
    </r>
  </si>
  <si>
    <r>
      <rPr>
        <b/>
        <sz val="12"/>
        <color theme="1"/>
        <rFont val="Шрифт текста"/>
        <charset val="204"/>
      </rPr>
      <t>на одной и той же высоте</t>
    </r>
    <r>
      <rPr>
        <sz val="12"/>
        <color theme="1"/>
        <rFont val="Шрифт текста"/>
        <family val="2"/>
        <charset val="204"/>
      </rPr>
      <t xml:space="preserve"> (к примеру, </t>
    </r>
    <r>
      <rPr>
        <i/>
        <sz val="12"/>
        <color theme="1"/>
        <rFont val="Шрифт текста"/>
        <charset val="204"/>
      </rPr>
      <t>имели заголовки в первой строке</t>
    </r>
    <r>
      <rPr>
        <sz val="12"/>
        <color theme="1"/>
        <rFont val="Шрифт текста"/>
        <family val="2"/>
        <charset val="204"/>
      </rPr>
      <t>)</t>
    </r>
  </si>
  <si>
    <t>Если при консолидации вы выделяете таблицы целыми столбцами</t>
  </si>
  <si>
    <t>(чтобы не заботиться об их границах снизу), надо чтобы все таблицы начинались</t>
  </si>
  <si>
    <t>Если ваша таблица чуть сбавила в интеллекте и не растягивается автоматически, надо</t>
  </si>
  <si>
    <t>зайти в ФАЙЛ - ПАРАМЕТРЫ - ПРАВОПИСАНИЕ - ПАРАМЕТРЫ АВТОЗАМЕНЫ</t>
  </si>
  <si>
    <t>А далее выбрать параметр Автоформат при вводе и проверить галочку</t>
  </si>
  <si>
    <t>Данный курс направлен на изучение приложения Microsoft Excel на уровне СПЕЦИАЛИСТА, в рамках курса вы изучите:</t>
  </si>
  <si>
    <t xml:space="preserve">Написание формул вручную (оператором сравнения) </t>
  </si>
  <si>
    <t>Срез</t>
  </si>
  <si>
    <t>Подключение среза к нескольким отчетам (сводным)</t>
  </si>
  <si>
    <t>Интерактивный отчет</t>
  </si>
  <si>
    <t>Источник данных (роль умных таблиц)</t>
  </si>
  <si>
    <t>Обновление сводной</t>
  </si>
  <si>
    <t>Фильтр строк</t>
  </si>
  <si>
    <t>Вставка картинок (в том числе, связанных)</t>
  </si>
  <si>
    <t>Вставка примечаний</t>
  </si>
  <si>
    <t>Транспон</t>
  </si>
  <si>
    <t>Ссылки</t>
  </si>
  <si>
    <t>Картинки</t>
  </si>
  <si>
    <t>Связ картинки</t>
  </si>
  <si>
    <t>Если текущую дату надо сделать невключенной, тогда пишем =СЕГОДНЯ()+1</t>
  </si>
  <si>
    <t>Добавление итогов</t>
  </si>
  <si>
    <t>Включение итогов</t>
  </si>
  <si>
    <t>Суть функции промежуточных итогов</t>
  </si>
  <si>
    <t>Фильтр</t>
  </si>
  <si>
    <t>Срезы</t>
  </si>
  <si>
    <t>Структура одного и того же отчета сводной</t>
  </si>
  <si>
    <t>Несколько сводных по одной таблице</t>
  </si>
  <si>
    <t>Отработка</t>
  </si>
  <si>
    <t>Вычисления в сводных</t>
  </si>
  <si>
    <t>Форматы данных в сводной</t>
  </si>
  <si>
    <t>Структура сводной</t>
  </si>
  <si>
    <t>Группировка данных</t>
  </si>
  <si>
    <t>Диаграмма</t>
  </si>
  <si>
    <t>Выбор диапазонов для консолидации (целые столбцы)</t>
  </si>
  <si>
    <t>Проверка данных на соответствие требованиям к консолидации</t>
  </si>
  <si>
    <t>Корректное отображение заголовков и первого столбца при консолидации</t>
  </si>
  <si>
    <t>Создание умной таблицы</t>
  </si>
  <si>
    <t>Создание итогов умной таблицы</t>
  </si>
  <si>
    <t>Итоги по разным показателям</t>
  </si>
  <si>
    <t>Создание диапазона условий</t>
  </si>
  <si>
    <t>Написание условий</t>
  </si>
  <si>
    <t>Создание таблицы на месте</t>
  </si>
  <si>
    <t>Копирование данных на отдельный лист</t>
  </si>
  <si>
    <t>ВПР</t>
  </si>
  <si>
    <t>Проверка данных (кол-во символов, определенные интервалы чисел)</t>
  </si>
  <si>
    <t>Спец вставка мат действий</t>
  </si>
  <si>
    <t>Выделение и очистка проверки данных</t>
  </si>
  <si>
    <t>Выделение и удаление примечаний</t>
  </si>
  <si>
    <t>Быстрое заполнение пустых ячеек</t>
  </si>
  <si>
    <t>Спец вставка данных как картинок</t>
  </si>
  <si>
    <t>Правка правил условного форматирования</t>
  </si>
  <si>
    <t>Создание своих правил</t>
  </si>
  <si>
    <t>Диапазон проверки условия</t>
  </si>
  <si>
    <t>Диапазон применения самого форматирования</t>
  </si>
  <si>
    <t>Редактирование значков</t>
  </si>
  <si>
    <t>ДЗ 4 расш. фильтр</t>
  </si>
  <si>
    <t>Иванов А.А.</t>
  </si>
  <si>
    <t>Выравнивание</t>
  </si>
  <si>
    <t>Пример с созданием "кооридора" допустимых дат</t>
  </si>
  <si>
    <t>Многоуровневые промежуточные итоги (след лист)</t>
  </si>
  <si>
    <t>Многоуровневая сортировка (след лист)</t>
  </si>
  <si>
    <t>Кстати Вы можете нажать правой кнопкой мыши на сводной таблице и выбрать</t>
  </si>
  <si>
    <r>
      <t xml:space="preserve">ПАРАМЕТРЫ СВОДНОЙ ТАБЛИЦЫ, и тут </t>
    </r>
    <r>
      <rPr>
        <b/>
        <sz val="12"/>
        <color theme="1"/>
        <rFont val="Calibri"/>
        <family val="2"/>
        <charset val="204"/>
        <scheme val="minor"/>
      </rPr>
      <t>дать каждой сводной определенное имя</t>
    </r>
  </si>
  <si>
    <t>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</si>
</sst>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\ _₽_-;\-* #,##0.00\ _₽_-;_-* &quot;-&quot;??\ _₽_-;_-@_-"/>
    <numFmt numFmtId="164" formatCode="#,##0.00\ &quot;₽&quot;"/>
    <numFmt numFmtId="165" formatCode="0.0%"/>
    <numFmt numFmtId="166" formatCode="#,##0&quot;₽&quot;"/>
    <numFmt numFmtId="167" formatCode="#,##0.0"/>
    <numFmt numFmtId="168" formatCode="0.0"/>
    <numFmt numFmtId="169" formatCode="[$$-409]#,##0_ ;[Red]\-[$$-409]#,##0\ "/>
    <numFmt numFmtId="170" formatCode="_(&quot;$&quot;* #,##0.00_);_(&quot;$&quot;* \(#,##0.00\);_(&quot;$&quot;* &quot;-&quot;??_);_(@_)"/>
    <numFmt numFmtId="171" formatCode="_-* #,##0.00&quot;₽&quot;_-;\-* #,##0.00&quot;₽&quot;_-;_-* &quot;-&quot;??&quot;₽&quot;_-;_-@_-"/>
    <numFmt numFmtId="172" formatCode="#,##0.00_ ;\-#,##0.00\ "/>
    <numFmt numFmtId="173" formatCode="_-* #,##0.00\ [$₽-419]_-;\-* #,##0.00\ [$₽-419]_-;_-* &quot;-&quot;??\ [$₽-419]_-;_-@_-"/>
    <numFmt numFmtId="174" formatCode="_-* #,##0\ [$₽-419]_-;\-* #,##0\ [$₽-419]_-;_-* &quot;-&quot;??\ [$₽-419]_-;_-@_-"/>
  </numFmts>
  <fonts count="84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00B050"/>
      <name val="Calibri"/>
      <family val="2"/>
      <charset val="204"/>
      <scheme val="minor"/>
    </font>
    <font>
      <sz val="10"/>
      <name val="MS Sans Serif"/>
      <family val="2"/>
      <charset val="204"/>
    </font>
    <font>
      <b/>
      <sz val="11"/>
      <name val="Calibri"/>
      <family val="2"/>
      <charset val="204"/>
      <scheme val="minor"/>
    </font>
    <font>
      <sz val="1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12"/>
      <color theme="0"/>
      <name val="Arial"/>
      <family val="2"/>
      <charset val="204"/>
    </font>
    <font>
      <b/>
      <sz val="10"/>
      <color theme="0"/>
      <name val="Arial"/>
      <family val="2"/>
      <charset val="204"/>
    </font>
    <font>
      <b/>
      <i/>
      <sz val="10"/>
      <color theme="0"/>
      <name val="Arial"/>
      <family val="2"/>
      <charset val="204"/>
    </font>
    <font>
      <b/>
      <sz val="11"/>
      <color theme="7" tint="-0.249977111117893"/>
      <name val="Calibri"/>
      <family val="2"/>
      <charset val="204"/>
      <scheme val="minor"/>
    </font>
    <font>
      <sz val="10"/>
      <name val="Arial Cyr"/>
      <charset val="204"/>
    </font>
    <font>
      <sz val="10"/>
      <name val="Calibri"/>
      <family val="2"/>
      <charset val="204"/>
      <scheme val="minor"/>
    </font>
    <font>
      <sz val="11"/>
      <name val="Arial"/>
      <family val="2"/>
      <charset val="204"/>
    </font>
    <font>
      <b/>
      <sz val="14"/>
      <name val="Arial"/>
      <family val="2"/>
      <charset val="204"/>
    </font>
    <font>
      <b/>
      <sz val="10"/>
      <color rgb="FF00B050"/>
      <name val="Arial"/>
      <family val="2"/>
      <charset val="204"/>
    </font>
    <font>
      <b/>
      <sz val="9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04"/>
      <scheme val="minor"/>
    </font>
    <font>
      <sz val="12"/>
      <color theme="1"/>
      <name val="Шрифт текста"/>
      <family val="2"/>
      <charset val="204"/>
    </font>
    <font>
      <sz val="11"/>
      <color theme="8"/>
      <name val="Arial"/>
      <family val="2"/>
      <charset val="204"/>
    </font>
    <font>
      <b/>
      <sz val="16"/>
      <color rgb="FF92D050"/>
      <name val="Calibri"/>
      <family val="2"/>
      <charset val="204"/>
      <scheme val="minor"/>
    </font>
    <font>
      <sz val="12"/>
      <color theme="8"/>
      <name val="Шрифт текста"/>
      <family val="2"/>
      <charset val="204"/>
    </font>
    <font>
      <b/>
      <sz val="11"/>
      <name val="Arial"/>
      <family val="2"/>
      <charset val="204"/>
    </font>
    <font>
      <sz val="12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4"/>
      <color theme="7" tint="-0.249977111117893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color theme="1"/>
      <name val="Comic Sans MS"/>
      <family val="4"/>
      <charset val="204"/>
    </font>
    <font>
      <b/>
      <sz val="11"/>
      <color rgb="FFFFFF00"/>
      <name val="Calibri"/>
      <family val="2"/>
      <charset val="204"/>
      <scheme val="minor"/>
    </font>
    <font>
      <sz val="11"/>
      <color theme="0" tint="-0.14999847407452621"/>
      <name val="Calibri"/>
      <family val="2"/>
      <charset val="204"/>
      <scheme val="minor"/>
    </font>
    <font>
      <sz val="10"/>
      <color theme="2" tint="-9.9978637043366805E-2"/>
      <name val="Calibri"/>
      <family val="2"/>
      <charset val="204"/>
      <scheme val="minor"/>
    </font>
    <font>
      <sz val="11"/>
      <color theme="2" tint="-9.9978637043366805E-2"/>
      <name val="Calibri"/>
      <family val="2"/>
      <charset val="204"/>
      <scheme val="minor"/>
    </font>
    <font>
      <b/>
      <sz val="11"/>
      <color theme="1"/>
      <name val="Alibi"/>
    </font>
    <font>
      <b/>
      <sz val="12"/>
      <color theme="1" tint="0.499984740745262"/>
      <name val="Calibri"/>
      <family val="2"/>
      <charset val="204"/>
      <scheme val="minor"/>
    </font>
    <font>
      <sz val="11"/>
      <color theme="1" tint="0.499984740745262"/>
      <name val="Calibri"/>
      <family val="2"/>
      <charset val="204"/>
      <scheme val="minor"/>
    </font>
    <font>
      <b/>
      <sz val="13.5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4" tint="-0.249977111117893"/>
      <name val="Calibri"/>
      <family val="2"/>
      <charset val="204"/>
      <scheme val="minor"/>
    </font>
    <font>
      <sz val="12"/>
      <color theme="0"/>
      <name val="Шрифт текста"/>
      <family val="2"/>
      <charset val="204"/>
    </font>
    <font>
      <b/>
      <i/>
      <sz val="18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6"/>
      <color rgb="FF3292C5"/>
      <name val="Arial"/>
      <family val="2"/>
      <charset val="204"/>
    </font>
    <font>
      <b/>
      <sz val="12"/>
      <color rgb="FF3292C5"/>
      <name val="Arial"/>
      <family val="2"/>
      <charset val="204"/>
    </font>
    <font>
      <sz val="10"/>
      <color rgb="FF3292C5"/>
      <name val="Arial"/>
      <family val="2"/>
      <charset val="204"/>
    </font>
    <font>
      <u/>
      <sz val="10"/>
      <color theme="10"/>
      <name val="Calibri"/>
      <family val="2"/>
      <charset val="204"/>
      <scheme val="minor"/>
    </font>
    <font>
      <b/>
      <sz val="14"/>
      <color rgb="FF3292C5"/>
      <name val="Arial"/>
      <family val="2"/>
      <charset val="204"/>
    </font>
    <font>
      <u/>
      <sz val="12"/>
      <color rgb="FF3292C5"/>
      <name val="Arial"/>
      <family val="2"/>
      <charset val="204"/>
    </font>
    <font>
      <sz val="12"/>
      <color theme="1"/>
      <name val="Arial"/>
      <family val="2"/>
      <charset val="204"/>
    </font>
    <font>
      <b/>
      <i/>
      <sz val="11.5"/>
      <color rgb="FF3292C5"/>
      <name val="Arial"/>
      <family val="2"/>
      <charset val="204"/>
    </font>
    <font>
      <i/>
      <u/>
      <sz val="11.5"/>
      <color rgb="FF3292C5"/>
      <name val="Arial"/>
      <family val="2"/>
      <charset val="204"/>
    </font>
    <font>
      <u/>
      <sz val="11.5"/>
      <color rgb="FF3292C5"/>
      <name val="Arial"/>
      <family val="2"/>
      <charset val="204"/>
    </font>
    <font>
      <b/>
      <sz val="12"/>
      <color theme="1"/>
      <name val="Aharoni"/>
      <charset val="177"/>
    </font>
    <font>
      <sz val="11"/>
      <color theme="0"/>
      <name val="Calibri"/>
      <family val="2"/>
      <scheme val="minor"/>
    </font>
    <font>
      <i/>
      <sz val="10"/>
      <color theme="1"/>
      <name val="Arial"/>
      <family val="2"/>
      <charset val="204"/>
    </font>
    <font>
      <b/>
      <i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0"/>
      <color rgb="FF3292C5"/>
      <name val="Arial"/>
      <family val="2"/>
      <charset val="204"/>
    </font>
    <font>
      <sz val="12.5"/>
      <color theme="1"/>
      <name val="Arial"/>
      <family val="2"/>
      <charset val="204"/>
    </font>
    <font>
      <sz val="10"/>
      <color theme="0"/>
      <name val="Arial"/>
      <family val="2"/>
      <charset val="204"/>
    </font>
    <font>
      <b/>
      <sz val="12.5"/>
      <color theme="4" tint="-0.249977111117893"/>
      <name val="Arial"/>
      <family val="2"/>
      <charset val="204"/>
    </font>
    <font>
      <b/>
      <sz val="12.5"/>
      <color rgb="FF3292C5"/>
      <name val="Arial"/>
      <family val="2"/>
      <charset val="204"/>
    </font>
    <font>
      <b/>
      <sz val="12.5"/>
      <color theme="9" tint="-0.249977111117893"/>
      <name val="Arial"/>
      <family val="2"/>
      <charset val="204"/>
    </font>
    <font>
      <b/>
      <sz val="12.5"/>
      <color theme="3" tint="0.39997558519241921"/>
      <name val="Arial"/>
      <family val="2"/>
      <charset val="204"/>
    </font>
    <font>
      <b/>
      <sz val="12.5"/>
      <color theme="7" tint="-0.249977111117893"/>
      <name val="Arial"/>
      <family val="2"/>
      <charset val="204"/>
    </font>
    <font>
      <b/>
      <sz val="12.5"/>
      <color theme="3" tint="-0.249977111117893"/>
      <name val="Arial"/>
      <family val="2"/>
      <charset val="204"/>
    </font>
    <font>
      <b/>
      <sz val="11"/>
      <color theme="0"/>
      <name val="Arial"/>
      <family val="2"/>
      <charset val="204"/>
    </font>
    <font>
      <b/>
      <sz val="12"/>
      <color theme="1"/>
      <name val="Шрифт текста"/>
      <charset val="204"/>
    </font>
    <font>
      <i/>
      <sz val="12"/>
      <color theme="1"/>
      <name val="Шрифт текста"/>
      <charset val="204"/>
    </font>
    <font>
      <sz val="12"/>
      <color theme="1"/>
      <name val="Шрифт текста"/>
      <charset val="204"/>
    </font>
    <font>
      <b/>
      <sz val="16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6B8DC"/>
        <bgColor indexed="64"/>
      </patternFill>
    </fill>
    <fill>
      <patternFill patternType="solid">
        <fgColor rgb="FF92D050"/>
        <bgColor indexed="21"/>
      </patternFill>
    </fill>
    <fill>
      <patternFill patternType="solid">
        <fgColor theme="7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theme="7" tint="0.79998168889431442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rgb="FF0070C0"/>
      </right>
      <top style="medium">
        <color indexed="64"/>
      </top>
      <bottom style="medium">
        <color indexed="64"/>
      </bottom>
      <diagonal/>
    </border>
    <border>
      <left style="thin">
        <color rgb="FF0070C0"/>
      </left>
      <right style="thin">
        <color rgb="FF0070C0"/>
      </right>
      <top style="medium">
        <color indexed="64"/>
      </top>
      <bottom style="medium">
        <color indexed="64"/>
      </bottom>
      <diagonal/>
    </border>
    <border>
      <left style="thin">
        <color rgb="FF0070C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70C0"/>
      </right>
      <top/>
      <bottom style="medium">
        <color indexed="64"/>
      </bottom>
      <diagonal/>
    </border>
    <border>
      <left style="thin">
        <color rgb="FF0070C0"/>
      </left>
      <right style="thin">
        <color rgb="FF0070C0"/>
      </right>
      <top/>
      <bottom style="medium">
        <color indexed="64"/>
      </bottom>
      <diagonal/>
    </border>
    <border>
      <left style="thin">
        <color rgb="FF0070C0"/>
      </left>
      <right style="medium">
        <color indexed="64"/>
      </right>
      <top/>
      <bottom style="medium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CF321B"/>
      </left>
      <right style="medium">
        <color rgb="FFCF321B"/>
      </right>
      <top style="medium">
        <color rgb="FFCF321B"/>
      </top>
      <bottom style="medium">
        <color rgb="FFCF321B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5" tint="0.39994506668294322"/>
      </top>
      <bottom style="thin">
        <color theme="5" tint="0.3999450666829432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2">
    <xf numFmtId="0" fontId="0" fillId="0" borderId="0"/>
    <xf numFmtId="0" fontId="9" fillId="0" borderId="0"/>
    <xf numFmtId="0" fontId="11" fillId="0" borderId="0"/>
    <xf numFmtId="0" fontId="6" fillId="0" borderId="0"/>
    <xf numFmtId="0" fontId="17" fillId="0" borderId="0"/>
    <xf numFmtId="9" fontId="23" fillId="0" borderId="0" applyFont="0" applyFill="0" applyBorder="0" applyAlignment="0" applyProtection="0"/>
    <xf numFmtId="0" fontId="24" fillId="7" borderId="0" applyNumberFormat="0" applyBorder="0" applyAlignment="0" applyProtection="0"/>
    <xf numFmtId="0" fontId="25" fillId="0" borderId="0"/>
    <xf numFmtId="0" fontId="17" fillId="0" borderId="0"/>
    <xf numFmtId="0" fontId="5" fillId="0" borderId="0"/>
    <xf numFmtId="9" fontId="17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4" fillId="0" borderId="0"/>
    <xf numFmtId="171" fontId="23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0" fontId="2" fillId="0" borderId="0"/>
    <xf numFmtId="0" fontId="23" fillId="0" borderId="0"/>
    <xf numFmtId="0" fontId="52" fillId="0" borderId="0"/>
    <xf numFmtId="0" fontId="57" fillId="0" borderId="0" applyNumberFormat="0" applyFill="0" applyBorder="0" applyAlignment="0" applyProtection="0"/>
  </cellStyleXfs>
  <cellXfs count="313">
    <xf numFmtId="0" fontId="0" fillId="0" borderId="0" xfId="0"/>
    <xf numFmtId="0" fontId="8" fillId="0" borderId="0" xfId="0" applyFont="1" applyAlignment="1">
      <alignment vertical="center"/>
    </xf>
    <xf numFmtId="0" fontId="10" fillId="2" borderId="1" xfId="1" applyFont="1" applyFill="1" applyBorder="1" applyAlignment="1">
      <alignment horizontal="center" vertical="center" wrapText="1"/>
    </xf>
    <xf numFmtId="0" fontId="12" fillId="0" borderId="1" xfId="2" applyFont="1" applyBorder="1"/>
    <xf numFmtId="14" fontId="12" fillId="0" borderId="1" xfId="1" applyNumberFormat="1" applyFont="1" applyBorder="1"/>
    <xf numFmtId="0" fontId="12" fillId="0" borderId="1" xfId="1" applyFont="1" applyBorder="1"/>
    <xf numFmtId="0" fontId="0" fillId="3" borderId="0" xfId="0" applyFill="1"/>
    <xf numFmtId="0" fontId="13" fillId="4" borderId="0" xfId="0" applyFont="1" applyFill="1" applyBorder="1" applyAlignment="1">
      <alignment horizontal="left" vertical="center"/>
    </xf>
    <xf numFmtId="0" fontId="14" fillId="4" borderId="0" xfId="0" applyFont="1" applyFill="1" applyAlignment="1">
      <alignment horizontal="center" vertical="center"/>
    </xf>
    <xf numFmtId="0" fontId="14" fillId="4" borderId="0" xfId="0" applyFont="1" applyFill="1" applyAlignment="1">
      <alignment horizontal="right" vertical="center"/>
    </xf>
    <xf numFmtId="0" fontId="13" fillId="5" borderId="0" xfId="0" applyFont="1" applyFill="1" applyBorder="1"/>
    <xf numFmtId="0" fontId="14" fillId="5" borderId="0" xfId="0" applyFont="1" applyFill="1" applyBorder="1"/>
    <xf numFmtId="0" fontId="15" fillId="5" borderId="0" xfId="0" applyFont="1" applyFill="1" applyBorder="1" applyAlignment="1">
      <alignment horizontal="right"/>
    </xf>
    <xf numFmtId="0" fontId="14" fillId="4" borderId="2" xfId="0" applyFont="1" applyFill="1" applyBorder="1" applyAlignment="1">
      <alignment horizontal="center"/>
    </xf>
    <xf numFmtId="0" fontId="16" fillId="0" borderId="0" xfId="0" applyFont="1"/>
    <xf numFmtId="0" fontId="16" fillId="3" borderId="0" xfId="0" applyFont="1" applyFill="1"/>
    <xf numFmtId="0" fontId="7" fillId="2" borderId="1" xfId="3" applyFont="1" applyFill="1" applyBorder="1" applyAlignment="1">
      <alignment horizontal="center" vertical="center"/>
    </xf>
    <xf numFmtId="14" fontId="7" fillId="2" borderId="1" xfId="3" applyNumberFormat="1" applyFont="1" applyFill="1" applyBorder="1" applyAlignment="1">
      <alignment horizontal="center" vertical="center"/>
    </xf>
    <xf numFmtId="0" fontId="10" fillId="2" borderId="1" xfId="3" applyFont="1" applyFill="1" applyBorder="1" applyAlignment="1">
      <alignment horizontal="center" vertical="center"/>
    </xf>
    <xf numFmtId="0" fontId="6" fillId="0" borderId="0" xfId="3"/>
    <xf numFmtId="0" fontId="6" fillId="0" borderId="1" xfId="3" applyFont="1" applyBorder="1" applyAlignment="1">
      <alignment horizontal="center"/>
    </xf>
    <xf numFmtId="0" fontId="6" fillId="0" borderId="1" xfId="3" applyFont="1" applyBorder="1"/>
    <xf numFmtId="14" fontId="6" fillId="0" borderId="1" xfId="3" applyNumberFormat="1" applyFont="1" applyBorder="1"/>
    <xf numFmtId="0" fontId="12" fillId="0" borderId="1" xfId="3" applyNumberFormat="1" applyFont="1" applyFill="1" applyBorder="1"/>
    <xf numFmtId="164" fontId="12" fillId="0" borderId="1" xfId="3" applyNumberFormat="1" applyFont="1" applyFill="1" applyBorder="1"/>
    <xf numFmtId="0" fontId="6" fillId="0" borderId="0" xfId="3" applyAlignment="1">
      <alignment horizontal="center" vertical="center"/>
    </xf>
    <xf numFmtId="0" fontId="18" fillId="0" borderId="0" xfId="4" applyFont="1"/>
    <xf numFmtId="0" fontId="10" fillId="6" borderId="1" xfId="2" applyFont="1" applyFill="1" applyBorder="1" applyAlignment="1">
      <alignment horizontal="center" vertical="center" wrapText="1"/>
    </xf>
    <xf numFmtId="0" fontId="19" fillId="0" borderId="0" xfId="3" applyFont="1"/>
    <xf numFmtId="0" fontId="8" fillId="0" borderId="0" xfId="3" applyFont="1" applyBorder="1" applyAlignment="1">
      <alignment vertical="center"/>
    </xf>
    <xf numFmtId="0" fontId="20" fillId="0" borderId="3" xfId="3" applyFont="1" applyBorder="1" applyAlignment="1">
      <alignment horizontal="centerContinuous"/>
    </xf>
    <xf numFmtId="0" fontId="19" fillId="0" borderId="3" xfId="3" applyFont="1" applyBorder="1" applyAlignment="1">
      <alignment horizontal="centerContinuous"/>
    </xf>
    <xf numFmtId="0" fontId="19" fillId="0" borderId="0" xfId="3" applyFont="1" applyBorder="1" applyAlignment="1">
      <alignment horizontal="centerContinuous"/>
    </xf>
    <xf numFmtId="0" fontId="19" fillId="0" borderId="0" xfId="3" applyFont="1" applyBorder="1"/>
    <xf numFmtId="14" fontId="21" fillId="0" borderId="4" xfId="3" applyNumberFormat="1" applyFont="1" applyFill="1" applyBorder="1" applyAlignment="1">
      <alignment horizontal="center" vertical="center" textRotation="90" wrapText="1"/>
    </xf>
    <xf numFmtId="14" fontId="21" fillId="0" borderId="5" xfId="3" applyNumberFormat="1" applyFont="1" applyFill="1" applyBorder="1" applyAlignment="1">
      <alignment horizontal="center" vertical="center" textRotation="90" wrapText="1"/>
    </xf>
    <xf numFmtId="14" fontId="21" fillId="0" borderId="6" xfId="3" applyNumberFormat="1" applyFont="1" applyFill="1" applyBorder="1" applyAlignment="1">
      <alignment horizontal="center" vertical="center" textRotation="90" wrapText="1"/>
    </xf>
    <xf numFmtId="0" fontId="22" fillId="0" borderId="7" xfId="3" applyFont="1" applyBorder="1"/>
    <xf numFmtId="0" fontId="19" fillId="0" borderId="8" xfId="3" applyNumberFormat="1" applyFont="1" applyBorder="1"/>
    <xf numFmtId="0" fontId="19" fillId="0" borderId="9" xfId="3" applyNumberFormat="1" applyFont="1" applyBorder="1"/>
    <xf numFmtId="0" fontId="19" fillId="0" borderId="10" xfId="3" applyNumberFormat="1" applyFont="1" applyBorder="1"/>
    <xf numFmtId="0" fontId="13" fillId="4" borderId="0" xfId="0" applyFont="1" applyFill="1" applyBorder="1" applyAlignment="1">
      <alignment horizontal="center" vertical="center"/>
    </xf>
    <xf numFmtId="0" fontId="19" fillId="0" borderId="1" xfId="3" applyNumberFormat="1" applyFont="1" applyBorder="1"/>
    <xf numFmtId="0" fontId="25" fillId="0" borderId="0" xfId="7"/>
    <xf numFmtId="0" fontId="19" fillId="0" borderId="0" xfId="7" applyFont="1"/>
    <xf numFmtId="0" fontId="26" fillId="0" borderId="0" xfId="7" applyFont="1"/>
    <xf numFmtId="0" fontId="8" fillId="0" borderId="0" xfId="0" applyFont="1" applyBorder="1" applyAlignment="1">
      <alignment vertical="center"/>
    </xf>
    <xf numFmtId="0" fontId="27" fillId="0" borderId="0" xfId="4" applyFont="1"/>
    <xf numFmtId="0" fontId="28" fillId="0" borderId="0" xfId="7" applyFont="1"/>
    <xf numFmtId="0" fontId="10" fillId="8" borderId="1" xfId="2" applyFont="1" applyFill="1" applyBorder="1"/>
    <xf numFmtId="0" fontId="7" fillId="8" borderId="1" xfId="0" applyFont="1" applyFill="1" applyBorder="1"/>
    <xf numFmtId="0" fontId="12" fillId="8" borderId="0" xfId="2" applyFont="1" applyFill="1" applyBorder="1"/>
    <xf numFmtId="0" fontId="0" fillId="8" borderId="0" xfId="0" applyFill="1"/>
    <xf numFmtId="0" fontId="12" fillId="8" borderId="1" xfId="2" applyFont="1" applyFill="1" applyBorder="1"/>
    <xf numFmtId="0" fontId="12" fillId="8" borderId="1" xfId="1" applyFont="1" applyFill="1" applyBorder="1"/>
    <xf numFmtId="0" fontId="0" fillId="9" borderId="0" xfId="0" applyFill="1"/>
    <xf numFmtId="0" fontId="0" fillId="12" borderId="0" xfId="0" applyFill="1"/>
    <xf numFmtId="0" fontId="29" fillId="13" borderId="11" xfId="1" applyNumberFormat="1" applyFont="1" applyFill="1" applyBorder="1" applyAlignment="1">
      <alignment horizontal="center" vertical="center" wrapText="1"/>
    </xf>
    <xf numFmtId="0" fontId="19" fillId="0" borderId="0" xfId="0" applyFont="1"/>
    <xf numFmtId="0" fontId="19" fillId="0" borderId="11" xfId="1" applyNumberFormat="1" applyFont="1" applyBorder="1"/>
    <xf numFmtId="0" fontId="30" fillId="9" borderId="0" xfId="0" applyFont="1" applyFill="1" applyBorder="1" applyAlignment="1">
      <alignment horizontal="left" vertical="center"/>
    </xf>
    <xf numFmtId="0" fontId="31" fillId="9" borderId="0" xfId="0" applyFont="1" applyFill="1" applyBorder="1"/>
    <xf numFmtId="0" fontId="5" fillId="0" borderId="0" xfId="0" applyFont="1"/>
    <xf numFmtId="0" fontId="10" fillId="2" borderId="1" xfId="8" applyFont="1" applyFill="1" applyBorder="1" applyAlignment="1">
      <alignment horizontal="center" vertical="center" wrapText="1"/>
    </xf>
    <xf numFmtId="0" fontId="12" fillId="11" borderId="1" xfId="8" applyFont="1" applyFill="1" applyBorder="1" applyAlignment="1">
      <alignment horizontal="center" vertical="center" wrapText="1"/>
    </xf>
    <xf numFmtId="49" fontId="32" fillId="0" borderId="1" xfId="9" applyNumberFormat="1" applyFont="1" applyBorder="1" applyAlignment="1">
      <alignment vertical="center"/>
    </xf>
    <xf numFmtId="14" fontId="32" fillId="0" borderId="1" xfId="9" applyNumberFormat="1" applyFont="1" applyBorder="1" applyAlignment="1">
      <alignment vertical="center"/>
    </xf>
    <xf numFmtId="14" fontId="5" fillId="0" borderId="1" xfId="9" applyNumberFormat="1" applyFont="1" applyBorder="1"/>
    <xf numFmtId="49" fontId="5" fillId="0" borderId="1" xfId="9" applyNumberFormat="1" applyFont="1" applyBorder="1"/>
    <xf numFmtId="0" fontId="32" fillId="0" borderId="1" xfId="9" applyFont="1" applyBorder="1" applyAlignment="1">
      <alignment vertical="center"/>
    </xf>
    <xf numFmtId="165" fontId="5" fillId="0" borderId="1" xfId="5" applyNumberFormat="1" applyFont="1" applyBorder="1"/>
    <xf numFmtId="4" fontId="32" fillId="0" borderId="1" xfId="9" applyNumberFormat="1" applyFont="1" applyBorder="1" applyAlignment="1">
      <alignment vertical="center"/>
    </xf>
    <xf numFmtId="4" fontId="5" fillId="0" borderId="1" xfId="9" applyNumberFormat="1" applyFont="1" applyBorder="1"/>
    <xf numFmtId="0" fontId="5" fillId="0" borderId="1" xfId="9" applyFont="1" applyBorder="1"/>
    <xf numFmtId="0" fontId="7" fillId="0" borderId="0" xfId="9" applyFont="1"/>
    <xf numFmtId="0" fontId="5" fillId="0" borderId="0" xfId="9" applyFont="1"/>
    <xf numFmtId="0" fontId="10" fillId="2" borderId="1" xfId="8" applyFont="1" applyFill="1" applyBorder="1" applyAlignment="1">
      <alignment vertical="center" wrapText="1"/>
    </xf>
    <xf numFmtId="0" fontId="0" fillId="0" borderId="1" xfId="0" applyBorder="1"/>
    <xf numFmtId="49" fontId="0" fillId="0" borderId="1" xfId="0" applyNumberFormat="1" applyBorder="1"/>
    <xf numFmtId="49" fontId="0" fillId="0" borderId="0" xfId="0" applyNumberFormat="1"/>
    <xf numFmtId="0" fontId="12" fillId="0" borderId="1" xfId="2" applyNumberFormat="1" applyFont="1" applyFill="1" applyBorder="1"/>
    <xf numFmtId="9" fontId="5" fillId="0" borderId="1" xfId="5" applyNumberFormat="1" applyFont="1" applyBorder="1"/>
    <xf numFmtId="0" fontId="35" fillId="0" borderId="0" xfId="0" applyFont="1"/>
    <xf numFmtId="0" fontId="5" fillId="0" borderId="1" xfId="9" applyNumberFormat="1" applyFont="1" applyBorder="1"/>
    <xf numFmtId="0" fontId="10" fillId="2" borderId="12" xfId="8" applyFont="1" applyFill="1" applyBorder="1" applyAlignment="1">
      <alignment horizontal="center" vertical="center" wrapText="1"/>
    </xf>
    <xf numFmtId="0" fontId="36" fillId="0" borderId="0" xfId="0" applyFont="1"/>
    <xf numFmtId="166" fontId="12" fillId="0" borderId="1" xfId="1" applyNumberFormat="1" applyFont="1" applyBorder="1"/>
    <xf numFmtId="0" fontId="10" fillId="0" borderId="0" xfId="2" applyNumberFormat="1" applyFont="1" applyFill="1" applyBorder="1"/>
    <xf numFmtId="0" fontId="37" fillId="10" borderId="16" xfId="8" applyFont="1" applyFill="1" applyBorder="1" applyAlignment="1">
      <alignment vertical="center" wrapText="1"/>
    </xf>
    <xf numFmtId="0" fontId="37" fillId="10" borderId="17" xfId="8" applyFont="1" applyFill="1" applyBorder="1" applyAlignment="1">
      <alignment vertical="center" wrapText="1"/>
    </xf>
    <xf numFmtId="0" fontId="37" fillId="10" borderId="18" xfId="8" applyFont="1" applyFill="1" applyBorder="1" applyAlignment="1">
      <alignment vertical="center" wrapText="1"/>
    </xf>
    <xf numFmtId="0" fontId="38" fillId="0" borderId="0" xfId="0" applyFont="1"/>
    <xf numFmtId="0" fontId="39" fillId="14" borderId="25" xfId="8" applyFont="1" applyFill="1" applyBorder="1" applyAlignment="1">
      <alignment vertical="center" wrapText="1"/>
    </xf>
    <xf numFmtId="0" fontId="12" fillId="0" borderId="25" xfId="2" applyNumberFormat="1" applyFont="1" applyFill="1" applyBorder="1"/>
    <xf numFmtId="0" fontId="12" fillId="0" borderId="25" xfId="1" applyNumberFormat="1" applyFont="1" applyBorder="1"/>
    <xf numFmtId="0" fontId="0" fillId="0" borderId="25" xfId="0" applyBorder="1"/>
    <xf numFmtId="0" fontId="5" fillId="8" borderId="0" xfId="9" applyFont="1" applyFill="1"/>
    <xf numFmtId="0" fontId="7" fillId="8" borderId="0" xfId="9" applyFont="1" applyFill="1"/>
    <xf numFmtId="166" fontId="0" fillId="0" borderId="0" xfId="0" applyNumberFormat="1"/>
    <xf numFmtId="0" fontId="5" fillId="0" borderId="0" xfId="0" applyNumberFormat="1" applyFont="1"/>
    <xf numFmtId="168" fontId="40" fillId="0" borderId="0" xfId="0" applyNumberFormat="1" applyFont="1"/>
    <xf numFmtId="9" fontId="0" fillId="0" borderId="0" xfId="0" applyNumberFormat="1"/>
    <xf numFmtId="0" fontId="10" fillId="2" borderId="1" xfId="6" applyFont="1" applyFill="1" applyBorder="1" applyAlignment="1">
      <alignment horizontal="center" vertical="center"/>
    </xf>
    <xf numFmtId="169" fontId="10" fillId="2" borderId="1" xfId="6" applyNumberFormat="1" applyFont="1" applyFill="1" applyBorder="1" applyAlignment="1">
      <alignment horizontal="center" vertical="center"/>
    </xf>
    <xf numFmtId="0" fontId="18" fillId="0" borderId="0" xfId="11" applyFont="1"/>
    <xf numFmtId="0" fontId="12" fillId="0" borderId="1" xfId="11" applyFont="1" applyBorder="1"/>
    <xf numFmtId="0" fontId="12" fillId="0" borderId="1" xfId="11" applyFont="1" applyBorder="1" applyAlignment="1">
      <alignment horizontal="center"/>
    </xf>
    <xf numFmtId="169" fontId="12" fillId="0" borderId="1" xfId="11" applyNumberFormat="1" applyFont="1" applyBorder="1"/>
    <xf numFmtId="0" fontId="18" fillId="0" borderId="0" xfId="11" applyFont="1" applyAlignment="1">
      <alignment horizontal="center"/>
    </xf>
    <xf numFmtId="169" fontId="5" fillId="0" borderId="0" xfId="12" applyNumberFormat="1" applyFont="1"/>
    <xf numFmtId="0" fontId="12" fillId="15" borderId="1" xfId="11" applyFont="1" applyFill="1" applyBorder="1"/>
    <xf numFmtId="0" fontId="12" fillId="15" borderId="1" xfId="11" applyFont="1" applyFill="1" applyBorder="1" applyAlignment="1">
      <alignment horizontal="center"/>
    </xf>
    <xf numFmtId="169" fontId="12" fillId="15" borderId="1" xfId="11" applyNumberFormat="1" applyFont="1" applyFill="1" applyBorder="1"/>
    <xf numFmtId="0" fontId="4" fillId="8" borderId="0" xfId="13" applyFont="1" applyFill="1"/>
    <xf numFmtId="0" fontId="7" fillId="8" borderId="0" xfId="13" applyFont="1" applyFill="1"/>
    <xf numFmtId="169" fontId="4" fillId="0" borderId="0" xfId="12" applyNumberFormat="1" applyFont="1"/>
    <xf numFmtId="0" fontId="25" fillId="0" borderId="1" xfId="7" applyBorder="1"/>
    <xf numFmtId="0" fontId="41" fillId="0" borderId="0" xfId="11" applyFont="1"/>
    <xf numFmtId="0" fontId="42" fillId="0" borderId="0" xfId="0" applyFont="1"/>
    <xf numFmtId="0" fontId="42" fillId="8" borderId="0" xfId="0" applyFont="1" applyFill="1"/>
    <xf numFmtId="0" fontId="10" fillId="2" borderId="1" xfId="1" applyNumberFormat="1" applyFont="1" applyFill="1" applyBorder="1" applyAlignment="1">
      <alignment horizontal="center" vertical="center" wrapText="1"/>
    </xf>
    <xf numFmtId="0" fontId="12" fillId="0" borderId="1" xfId="1" applyNumberFormat="1" applyFont="1" applyBorder="1"/>
    <xf numFmtId="164" fontId="0" fillId="0" borderId="0" xfId="0" applyNumberFormat="1"/>
    <xf numFmtId="1" fontId="25" fillId="0" borderId="0" xfId="7" applyNumberFormat="1"/>
    <xf numFmtId="164" fontId="12" fillId="0" borderId="1" xfId="11" applyNumberFormat="1" applyFont="1" applyBorder="1"/>
    <xf numFmtId="164" fontId="10" fillId="2" borderId="1" xfId="6" applyNumberFormat="1" applyFont="1" applyFill="1" applyBorder="1" applyAlignment="1">
      <alignment horizontal="center" vertical="center"/>
    </xf>
    <xf numFmtId="164" fontId="25" fillId="0" borderId="0" xfId="7" applyNumberFormat="1"/>
    <xf numFmtId="0" fontId="25" fillId="0" borderId="0" xfId="7" applyNumberFormat="1"/>
    <xf numFmtId="0" fontId="31" fillId="0" borderId="0" xfId="15"/>
    <xf numFmtId="14" fontId="19" fillId="0" borderId="11" xfId="1" applyNumberFormat="1" applyFont="1" applyBorder="1"/>
    <xf numFmtId="0" fontId="31" fillId="8" borderId="0" xfId="15" applyFill="1"/>
    <xf numFmtId="0" fontId="0" fillId="8" borderId="27" xfId="0" applyFill="1" applyBorder="1"/>
    <xf numFmtId="0" fontId="31" fillId="8" borderId="27" xfId="15" applyFill="1" applyBorder="1"/>
    <xf numFmtId="0" fontId="16" fillId="8" borderId="0" xfId="0" applyFont="1" applyFill="1"/>
    <xf numFmtId="0" fontId="10" fillId="0" borderId="1" xfId="1" applyFont="1" applyBorder="1" applyAlignment="1">
      <alignment horizontal="center" vertical="center" wrapText="1"/>
    </xf>
    <xf numFmtId="172" fontId="12" fillId="0" borderId="0" xfId="1" applyNumberFormat="1" applyFont="1"/>
    <xf numFmtId="0" fontId="25" fillId="8" borderId="0" xfId="7" applyFill="1"/>
    <xf numFmtId="0" fontId="10" fillId="0" borderId="1" xfId="1" applyFont="1" applyBorder="1" applyAlignment="1">
      <alignment horizontal="center" vertical="center"/>
    </xf>
    <xf numFmtId="0" fontId="12" fillId="0" borderId="1" xfId="2" applyFont="1" applyBorder="1" applyAlignment="1"/>
    <xf numFmtId="0" fontId="0" fillId="0" borderId="0" xfId="0" applyAlignment="1"/>
    <xf numFmtId="0" fontId="25" fillId="8" borderId="0" xfId="7" applyFill="1" applyAlignment="1"/>
    <xf numFmtId="0" fontId="0" fillId="8" borderId="0" xfId="0" applyFill="1" applyAlignment="1"/>
    <xf numFmtId="0" fontId="3" fillId="0" borderId="0" xfId="0" applyFont="1"/>
    <xf numFmtId="14" fontId="12" fillId="0" borderId="1" xfId="1" applyNumberFormat="1" applyFont="1" applyFill="1" applyBorder="1"/>
    <xf numFmtId="14" fontId="12" fillId="0" borderId="1" xfId="1" applyNumberFormat="1" applyFont="1" applyFill="1" applyBorder="1" applyAlignment="1"/>
    <xf numFmtId="0" fontId="12" fillId="0" borderId="1" xfId="1" applyNumberFormat="1" applyFont="1" applyFill="1" applyBorder="1" applyAlignment="1"/>
    <xf numFmtId="1" fontId="12" fillId="0" borderId="1" xfId="1" applyNumberFormat="1" applyFont="1" applyFill="1" applyBorder="1" applyAlignment="1"/>
    <xf numFmtId="0" fontId="3" fillId="0" borderId="0" xfId="17" applyFont="1"/>
    <xf numFmtId="0" fontId="3" fillId="8" borderId="0" xfId="0" applyFont="1" applyFill="1"/>
    <xf numFmtId="0" fontId="43" fillId="16" borderId="0" xfId="0" applyFont="1" applyFill="1"/>
    <xf numFmtId="0" fontId="3" fillId="16" borderId="0" xfId="0" applyFont="1" applyFill="1"/>
    <xf numFmtId="0" fontId="3" fillId="8" borderId="0" xfId="17" applyFont="1" applyFill="1"/>
    <xf numFmtId="0" fontId="7" fillId="0" borderId="0" xfId="0" applyFont="1"/>
    <xf numFmtId="0" fontId="2" fillId="0" borderId="0" xfId="0" applyFont="1"/>
    <xf numFmtId="0" fontId="2" fillId="0" borderId="1" xfId="17" applyFont="1" applyBorder="1"/>
    <xf numFmtId="0" fontId="2" fillId="0" borderId="0" xfId="17" applyFont="1"/>
    <xf numFmtId="0" fontId="10" fillId="0" borderId="28" xfId="6" applyFont="1" applyFill="1" applyBorder="1" applyAlignment="1">
      <alignment horizontal="center" vertical="center"/>
    </xf>
    <xf numFmtId="169" fontId="10" fillId="0" borderId="28" xfId="6" applyNumberFormat="1" applyFont="1" applyFill="1" applyBorder="1" applyAlignment="1">
      <alignment horizontal="center" vertical="center"/>
    </xf>
    <xf numFmtId="0" fontId="10" fillId="0" borderId="12" xfId="6" applyFont="1" applyFill="1" applyBorder="1" applyAlignment="1">
      <alignment horizontal="center" vertical="center"/>
    </xf>
    <xf numFmtId="0" fontId="2" fillId="0" borderId="0" xfId="18"/>
    <xf numFmtId="0" fontId="12" fillId="0" borderId="28" xfId="18" applyFont="1" applyFill="1" applyBorder="1"/>
    <xf numFmtId="0" fontId="12" fillId="0" borderId="28" xfId="18" applyFont="1" applyFill="1" applyBorder="1" applyAlignment="1">
      <alignment horizontal="center"/>
    </xf>
    <xf numFmtId="169" fontId="12" fillId="0" borderId="28" xfId="18" applyNumberFormat="1" applyFont="1" applyFill="1" applyBorder="1"/>
    <xf numFmtId="0" fontId="12" fillId="0" borderId="12" xfId="18" applyFont="1" applyFill="1" applyBorder="1"/>
    <xf numFmtId="14" fontId="12" fillId="0" borderId="12" xfId="18" applyNumberFormat="1" applyFont="1" applyFill="1" applyBorder="1"/>
    <xf numFmtId="0" fontId="11" fillId="0" borderId="12" xfId="18" applyFont="1" applyFill="1" applyBorder="1"/>
    <xf numFmtId="0" fontId="12" fillId="0" borderId="13" xfId="18" applyFont="1" applyFill="1" applyBorder="1"/>
    <xf numFmtId="0" fontId="12" fillId="0" borderId="13" xfId="18" applyFont="1" applyFill="1" applyBorder="1" applyAlignment="1">
      <alignment horizontal="center"/>
    </xf>
    <xf numFmtId="169" fontId="12" fillId="0" borderId="13" xfId="18" applyNumberFormat="1" applyFont="1" applyFill="1" applyBorder="1"/>
    <xf numFmtId="0" fontId="11" fillId="0" borderId="1" xfId="18" applyFont="1" applyFill="1" applyBorder="1"/>
    <xf numFmtId="0" fontId="44" fillId="0" borderId="0" xfId="0" applyFont="1"/>
    <xf numFmtId="0" fontId="45" fillId="0" borderId="0" xfId="0" applyFont="1"/>
    <xf numFmtId="0" fontId="45" fillId="0" borderId="0" xfId="17" applyFont="1"/>
    <xf numFmtId="0" fontId="23" fillId="0" borderId="0" xfId="19"/>
    <xf numFmtId="14" fontId="12" fillId="0" borderId="1" xfId="2" applyNumberFormat="1" applyFont="1" applyFill="1" applyBorder="1"/>
    <xf numFmtId="0" fontId="31" fillId="0" borderId="0" xfId="17" applyAlignment="1">
      <alignment horizontal="left"/>
    </xf>
    <xf numFmtId="0" fontId="31" fillId="0" borderId="0" xfId="17" applyNumberFormat="1"/>
    <xf numFmtId="10" fontId="31" fillId="0" borderId="0" xfId="17" applyNumberFormat="1"/>
    <xf numFmtId="0" fontId="31" fillId="0" borderId="0" xfId="17"/>
    <xf numFmtId="0" fontId="31" fillId="0" borderId="0" xfId="17" applyAlignment="1">
      <alignment horizontal="left" indent="1"/>
    </xf>
    <xf numFmtId="14" fontId="31" fillId="0" borderId="0" xfId="17" applyNumberFormat="1" applyAlignment="1">
      <alignment horizontal="left" indent="1"/>
    </xf>
    <xf numFmtId="0" fontId="2" fillId="0" borderId="0" xfId="15" applyFont="1" applyBorder="1"/>
    <xf numFmtId="0" fontId="12" fillId="0" borderId="0" xfId="15" applyFont="1" applyBorder="1"/>
    <xf numFmtId="2" fontId="12" fillId="0" borderId="1" xfId="15" applyNumberFormat="1" applyFont="1" applyFill="1" applyBorder="1"/>
    <xf numFmtId="0" fontId="12" fillId="0" borderId="1" xfId="15" applyFont="1" applyBorder="1"/>
    <xf numFmtId="172" fontId="12" fillId="0" borderId="1" xfId="1" applyNumberFormat="1" applyFont="1" applyBorder="1"/>
    <xf numFmtId="172" fontId="12" fillId="0" borderId="1" xfId="16" applyNumberFormat="1" applyFont="1" applyBorder="1"/>
    <xf numFmtId="0" fontId="12" fillId="13" borderId="1" xfId="1" applyNumberFormat="1" applyFont="1" applyFill="1" applyBorder="1"/>
    <xf numFmtId="9" fontId="10" fillId="0" borderId="1" xfId="5" applyFont="1" applyBorder="1"/>
    <xf numFmtId="0" fontId="12" fillId="17" borderId="1" xfId="1" applyNumberFormat="1" applyFont="1" applyFill="1" applyBorder="1"/>
    <xf numFmtId="0" fontId="46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18" borderId="0" xfId="0" applyFill="1"/>
    <xf numFmtId="0" fontId="0" fillId="16" borderId="0" xfId="0" applyFill="1"/>
    <xf numFmtId="0" fontId="16" fillId="0" borderId="0" xfId="0" applyFont="1" applyFill="1"/>
    <xf numFmtId="0" fontId="19" fillId="8" borderId="0" xfId="7" applyFont="1" applyFill="1"/>
    <xf numFmtId="0" fontId="8" fillId="8" borderId="0" xfId="0" applyFont="1" applyFill="1" applyBorder="1" applyAlignment="1">
      <alignment vertical="center"/>
    </xf>
    <xf numFmtId="0" fontId="48" fillId="0" borderId="19" xfId="2" applyNumberFormat="1" applyFont="1" applyFill="1" applyBorder="1"/>
    <xf numFmtId="0" fontId="48" fillId="0" borderId="20" xfId="1" applyNumberFormat="1" applyFont="1" applyBorder="1"/>
    <xf numFmtId="0" fontId="48" fillId="0" borderId="20" xfId="0" applyFont="1" applyBorder="1"/>
    <xf numFmtId="0" fontId="48" fillId="0" borderId="21" xfId="0" applyFont="1" applyBorder="1"/>
    <xf numFmtId="0" fontId="48" fillId="0" borderId="22" xfId="2" applyNumberFormat="1" applyFont="1" applyFill="1" applyBorder="1"/>
    <xf numFmtId="0" fontId="48" fillId="0" borderId="23" xfId="1" applyNumberFormat="1" applyFont="1" applyBorder="1"/>
    <xf numFmtId="0" fontId="48" fillId="0" borderId="23" xfId="0" applyFont="1" applyBorder="1"/>
    <xf numFmtId="0" fontId="48" fillId="0" borderId="24" xfId="0" applyFont="1" applyBorder="1"/>
    <xf numFmtId="0" fontId="37" fillId="10" borderId="7" xfId="8" applyFont="1" applyFill="1" applyBorder="1" applyAlignment="1">
      <alignment vertical="center" wrapText="1"/>
    </xf>
    <xf numFmtId="0" fontId="39" fillId="14" borderId="29" xfId="8" applyFont="1" applyFill="1" applyBorder="1" applyAlignment="1">
      <alignment vertical="center" wrapText="1"/>
    </xf>
    <xf numFmtId="0" fontId="0" fillId="0" borderId="0" xfId="0" applyBorder="1"/>
    <xf numFmtId="0" fontId="0" fillId="8" borderId="0" xfId="0" applyFill="1" applyBorder="1"/>
    <xf numFmtId="0" fontId="49" fillId="8" borderId="0" xfId="7" applyFont="1" applyFill="1"/>
    <xf numFmtId="0" fontId="50" fillId="0" borderId="0" xfId="0" applyFont="1"/>
    <xf numFmtId="173" fontId="12" fillId="0" borderId="1" xfId="1" applyNumberFormat="1" applyFont="1" applyBorder="1"/>
    <xf numFmtId="0" fontId="10" fillId="2" borderId="30" xfId="8" applyFont="1" applyFill="1" applyBorder="1" applyAlignment="1">
      <alignment vertical="center" wrapText="1"/>
    </xf>
    <xf numFmtId="167" fontId="32" fillId="3" borderId="1" xfId="9" applyNumberFormat="1" applyFont="1" applyFill="1" applyBorder="1" applyAlignment="1">
      <alignment vertical="center"/>
    </xf>
    <xf numFmtId="0" fontId="0" fillId="3" borderId="1" xfId="0" applyFill="1" applyBorder="1"/>
    <xf numFmtId="0" fontId="5" fillId="3" borderId="1" xfId="0" applyFont="1" applyFill="1" applyBorder="1"/>
    <xf numFmtId="14" fontId="0" fillId="0" borderId="0" xfId="0" applyNumberFormat="1"/>
    <xf numFmtId="0" fontId="53" fillId="19" borderId="0" xfId="20" applyFont="1" applyFill="1"/>
    <xf numFmtId="0" fontId="53" fillId="0" borderId="0" xfId="20" applyFont="1"/>
    <xf numFmtId="0" fontId="56" fillId="19" borderId="0" xfId="20" applyFont="1" applyFill="1"/>
    <xf numFmtId="0" fontId="53" fillId="19" borderId="31" xfId="20" applyFont="1" applyFill="1" applyBorder="1"/>
    <xf numFmtId="0" fontId="53" fillId="19" borderId="0" xfId="20" quotePrefix="1" applyFont="1" applyFill="1"/>
    <xf numFmtId="0" fontId="54" fillId="19" borderId="0" xfId="20" applyFont="1" applyFill="1" applyAlignment="1"/>
    <xf numFmtId="0" fontId="55" fillId="19" borderId="0" xfId="20" applyFont="1" applyFill="1" applyAlignment="1">
      <alignment horizontal="right"/>
    </xf>
    <xf numFmtId="0" fontId="60" fillId="19" borderId="0" xfId="20" applyFont="1" applyFill="1" applyAlignment="1">
      <alignment horizontal="right"/>
    </xf>
    <xf numFmtId="0" fontId="60" fillId="19" borderId="0" xfId="20" applyFont="1" applyFill="1"/>
    <xf numFmtId="0" fontId="61" fillId="19" borderId="0" xfId="20" quotePrefix="1" applyFont="1" applyFill="1" applyAlignment="1">
      <alignment horizontal="right"/>
    </xf>
    <xf numFmtId="0" fontId="59" fillId="19" borderId="0" xfId="20" applyFont="1" applyFill="1" applyAlignment="1">
      <alignment horizontal="left"/>
    </xf>
    <xf numFmtId="0" fontId="53" fillId="0" borderId="0" xfId="20" applyFont="1" applyFill="1"/>
    <xf numFmtId="0" fontId="62" fillId="19" borderId="0" xfId="20" applyFont="1" applyFill="1" applyAlignment="1">
      <alignment horizontal="left" indent="1"/>
    </xf>
    <xf numFmtId="0" fontId="58" fillId="19" borderId="0" xfId="20" applyFont="1" applyFill="1" applyAlignment="1">
      <alignment horizontal="left" vertical="top"/>
    </xf>
    <xf numFmtId="0" fontId="13" fillId="5" borderId="0" xfId="0" applyFont="1" applyFill="1" applyBorder="1" applyProtection="1">
      <protection hidden="1"/>
    </xf>
    <xf numFmtId="0" fontId="14" fillId="5" borderId="0" xfId="0" applyFont="1" applyFill="1" applyAlignment="1" applyProtection="1">
      <alignment horizontal="center"/>
      <protection hidden="1"/>
    </xf>
    <xf numFmtId="0" fontId="14" fillId="5" borderId="0" xfId="0" applyFont="1" applyFill="1" applyProtection="1">
      <protection hidden="1"/>
    </xf>
    <xf numFmtId="9" fontId="60" fillId="0" borderId="32" xfId="5" applyFont="1" applyBorder="1" applyAlignment="1" applyProtection="1">
      <alignment horizontal="center"/>
      <protection hidden="1"/>
    </xf>
    <xf numFmtId="0" fontId="66" fillId="0" borderId="0" xfId="0" applyFont="1" applyAlignment="1" applyProtection="1">
      <alignment horizontal="left"/>
      <protection hidden="1"/>
    </xf>
    <xf numFmtId="0" fontId="69" fillId="0" borderId="0" xfId="0" applyFont="1" applyAlignment="1" applyProtection="1">
      <alignment horizontal="left"/>
      <protection hidden="1"/>
    </xf>
    <xf numFmtId="0" fontId="60" fillId="20" borderId="0" xfId="0" applyFont="1" applyFill="1" applyAlignment="1" applyProtection="1">
      <alignment horizontal="center"/>
      <protection hidden="1"/>
    </xf>
    <xf numFmtId="0" fontId="53" fillId="0" borderId="0" xfId="0" applyFont="1" applyAlignment="1" applyProtection="1">
      <alignment horizontal="left"/>
      <protection hidden="1"/>
    </xf>
    <xf numFmtId="0" fontId="60" fillId="0" borderId="0" xfId="0" applyFont="1" applyAlignment="1" applyProtection="1">
      <alignment horizontal="center"/>
      <protection hidden="1"/>
    </xf>
    <xf numFmtId="0" fontId="53" fillId="0" borderId="0" xfId="0" applyFont="1" applyProtection="1">
      <protection hidden="1"/>
    </xf>
    <xf numFmtId="0" fontId="70" fillId="0" borderId="0" xfId="0" applyFont="1" applyProtection="1">
      <protection hidden="1"/>
    </xf>
    <xf numFmtId="0" fontId="71" fillId="0" borderId="0" xfId="0" applyFont="1" applyAlignment="1" applyProtection="1">
      <protection hidden="1"/>
    </xf>
    <xf numFmtId="0" fontId="72" fillId="0" borderId="0" xfId="0" applyFont="1" applyProtection="1">
      <protection hidden="1"/>
    </xf>
    <xf numFmtId="9" fontId="73" fillId="0" borderId="0" xfId="0" applyNumberFormat="1" applyFont="1" applyAlignment="1" applyProtection="1">
      <alignment horizontal="center"/>
      <protection hidden="1"/>
    </xf>
    <xf numFmtId="0" fontId="71" fillId="0" borderId="0" xfId="0" applyFont="1" applyProtection="1">
      <protection hidden="1"/>
    </xf>
    <xf numFmtId="2" fontId="73" fillId="0" borderId="0" xfId="0" applyNumberFormat="1" applyFont="1" applyAlignment="1" applyProtection="1">
      <alignment horizontal="center"/>
      <protection hidden="1"/>
    </xf>
    <xf numFmtId="2" fontId="0" fillId="0" borderId="0" xfId="0" applyNumberFormat="1"/>
    <xf numFmtId="0" fontId="70" fillId="0" borderId="33" xfId="0" applyFont="1" applyBorder="1" applyProtection="1">
      <protection hidden="1"/>
    </xf>
    <xf numFmtId="0" fontId="70" fillId="0" borderId="33" xfId="0" applyFont="1" applyBorder="1" applyAlignment="1" applyProtection="1">
      <alignment horizontal="center"/>
      <protection locked="0" hidden="1"/>
    </xf>
    <xf numFmtId="0" fontId="71" fillId="0" borderId="0" xfId="0" applyFont="1" applyAlignment="1" applyProtection="1">
      <alignment horizontal="center"/>
      <protection hidden="1"/>
    </xf>
    <xf numFmtId="0" fontId="70" fillId="0" borderId="34" xfId="0" applyFont="1" applyBorder="1" applyProtection="1">
      <protection hidden="1"/>
    </xf>
    <xf numFmtId="0" fontId="70" fillId="0" borderId="34" xfId="0" applyFont="1" applyBorder="1" applyAlignment="1" applyProtection="1">
      <alignment horizontal="center"/>
      <protection locked="0" hidden="1"/>
    </xf>
    <xf numFmtId="0" fontId="70" fillId="0" borderId="0" xfId="0" applyFont="1" applyAlignment="1" applyProtection="1">
      <alignment horizontal="center"/>
      <protection hidden="1"/>
    </xf>
    <xf numFmtId="0" fontId="74" fillId="0" borderId="0" xfId="0" applyFont="1" applyProtection="1">
      <protection hidden="1"/>
    </xf>
    <xf numFmtId="0" fontId="75" fillId="0" borderId="0" xfId="0" applyFont="1" applyProtection="1">
      <protection hidden="1"/>
    </xf>
    <xf numFmtId="0" fontId="76" fillId="0" borderId="35" xfId="0" applyFont="1" applyBorder="1" applyProtection="1">
      <protection hidden="1"/>
    </xf>
    <xf numFmtId="9" fontId="73" fillId="0" borderId="35" xfId="0" applyNumberFormat="1" applyFont="1" applyBorder="1" applyAlignment="1" applyProtection="1">
      <alignment horizontal="center"/>
      <protection hidden="1"/>
    </xf>
    <xf numFmtId="0" fontId="77" fillId="0" borderId="35" xfId="0" applyFont="1" applyBorder="1" applyProtection="1">
      <protection hidden="1"/>
    </xf>
    <xf numFmtId="9" fontId="77" fillId="0" borderId="35" xfId="5" applyFont="1" applyBorder="1" applyProtection="1">
      <protection hidden="1"/>
    </xf>
    <xf numFmtId="0" fontId="10" fillId="2" borderId="28" xfId="1" applyNumberFormat="1" applyFont="1" applyFill="1" applyBorder="1" applyAlignment="1">
      <alignment horizontal="center" vertical="center" wrapText="1"/>
    </xf>
    <xf numFmtId="0" fontId="10" fillId="2" borderId="12" xfId="1" applyNumberFormat="1" applyFont="1" applyFill="1" applyBorder="1" applyAlignment="1">
      <alignment horizontal="center" vertical="center" wrapText="1"/>
    </xf>
    <xf numFmtId="0" fontId="12" fillId="0" borderId="28" xfId="1" applyNumberFormat="1" applyFont="1" applyFill="1" applyBorder="1" applyAlignment="1"/>
    <xf numFmtId="0" fontId="12" fillId="0" borderId="12" xfId="1" applyNumberFormat="1" applyFont="1" applyFill="1" applyBorder="1" applyAlignment="1"/>
    <xf numFmtId="0" fontId="12" fillId="0" borderId="13" xfId="1" applyNumberFormat="1" applyFont="1" applyFill="1" applyBorder="1" applyAlignment="1"/>
    <xf numFmtId="0" fontId="0" fillId="0" borderId="0" xfId="0" applyProtection="1"/>
    <xf numFmtId="0" fontId="0" fillId="16" borderId="0" xfId="0" applyFill="1" applyProtection="1"/>
    <xf numFmtId="0" fontId="64" fillId="0" borderId="0" xfId="0" applyFont="1" applyAlignment="1" applyProtection="1">
      <alignment horizontal="centerContinuous"/>
    </xf>
    <xf numFmtId="0" fontId="0" fillId="0" borderId="0" xfId="0" applyAlignment="1" applyProtection="1">
      <alignment horizontal="centerContinuous"/>
    </xf>
    <xf numFmtId="0" fontId="65" fillId="8" borderId="0" xfId="0" applyFont="1" applyFill="1" applyProtection="1"/>
    <xf numFmtId="0" fontId="67" fillId="20" borderId="0" xfId="0" applyFont="1" applyFill="1" applyAlignment="1" applyProtection="1">
      <alignment horizontal="center"/>
    </xf>
    <xf numFmtId="0" fontId="68" fillId="0" borderId="0" xfId="0" applyFont="1" applyAlignment="1" applyProtection="1">
      <alignment horizontal="center"/>
    </xf>
    <xf numFmtId="9" fontId="0" fillId="0" borderId="0" xfId="5" applyFont="1" applyProtection="1"/>
    <xf numFmtId="9" fontId="0" fillId="0" borderId="0" xfId="0" applyNumberFormat="1" applyProtection="1"/>
    <xf numFmtId="0" fontId="57" fillId="19" borderId="0" xfId="21" applyFill="1"/>
    <xf numFmtId="0" fontId="78" fillId="5" borderId="0" xfId="0" applyFont="1" applyFill="1" applyBorder="1"/>
    <xf numFmtId="0" fontId="0" fillId="0" borderId="0" xfId="0" applyAlignment="1">
      <alignment horizontal="centerContinuous"/>
    </xf>
    <xf numFmtId="0" fontId="81" fillId="0" borderId="0" xfId="7" applyFont="1"/>
    <xf numFmtId="0" fontId="10" fillId="9" borderId="1" xfId="8" applyFont="1" applyFill="1" applyBorder="1" applyAlignment="1">
      <alignment vertical="center" wrapText="1"/>
    </xf>
    <xf numFmtId="0" fontId="0" fillId="9" borderId="1" xfId="0" applyFill="1" applyBorder="1"/>
    <xf numFmtId="1" fontId="12" fillId="0" borderId="1" xfId="1" applyNumberFormat="1" applyFont="1" applyBorder="1"/>
    <xf numFmtId="174" fontId="12" fillId="0" borderId="1" xfId="1" applyNumberFormat="1" applyFont="1" applyBorder="1"/>
    <xf numFmtId="0" fontId="82" fillId="0" borderId="0" xfId="19" applyFont="1"/>
    <xf numFmtId="2" fontId="38" fillId="0" borderId="0" xfId="0" applyNumberFormat="1" applyFont="1"/>
    <xf numFmtId="0" fontId="1" fillId="0" borderId="0" xfId="17" applyFont="1"/>
    <xf numFmtId="164" fontId="6" fillId="0" borderId="0" xfId="3" applyNumberFormat="1" applyAlignment="1">
      <alignment horizontal="center" vertical="center"/>
    </xf>
    <xf numFmtId="0" fontId="54" fillId="19" borderId="0" xfId="20" applyFont="1" applyFill="1" applyAlignment="1">
      <alignment horizontal="left"/>
    </xf>
    <xf numFmtId="0" fontId="55" fillId="19" borderId="0" xfId="20" applyFont="1" applyFill="1" applyAlignment="1">
      <alignment horizontal="left" vertical="top" wrapText="1"/>
    </xf>
    <xf numFmtId="0" fontId="56" fillId="19" borderId="0" xfId="0" applyFont="1" applyFill="1" applyAlignment="1">
      <alignment horizontal="left" vertical="top" wrapText="1"/>
    </xf>
    <xf numFmtId="0" fontId="53" fillId="19" borderId="31" xfId="20" applyFont="1" applyFill="1" applyBorder="1" applyAlignment="1">
      <alignment horizontal="left"/>
    </xf>
    <xf numFmtId="0" fontId="63" fillId="19" borderId="0" xfId="20" applyFont="1" applyFill="1" applyAlignment="1">
      <alignment horizontal="left" indent="1"/>
    </xf>
    <xf numFmtId="0" fontId="0" fillId="0" borderId="0" xfId="0" applyAlignment="1">
      <alignment horizontal="center" wrapText="1"/>
    </xf>
    <xf numFmtId="0" fontId="10" fillId="2" borderId="13" xfId="8" applyFont="1" applyFill="1" applyBorder="1" applyAlignment="1">
      <alignment horizontal="center" vertical="center"/>
    </xf>
    <xf numFmtId="0" fontId="10" fillId="2" borderId="14" xfId="8" applyFont="1" applyFill="1" applyBorder="1" applyAlignment="1">
      <alignment horizontal="center" vertical="center"/>
    </xf>
    <xf numFmtId="0" fontId="10" fillId="2" borderId="13" xfId="8" applyFont="1" applyFill="1" applyBorder="1" applyAlignment="1">
      <alignment horizontal="center" vertical="center" wrapText="1"/>
    </xf>
    <xf numFmtId="0" fontId="10" fillId="2" borderId="26" xfId="8" applyFont="1" applyFill="1" applyBorder="1" applyAlignment="1">
      <alignment horizontal="center" vertical="center" wrapText="1"/>
    </xf>
    <xf numFmtId="0" fontId="10" fillId="2" borderId="14" xfId="8" applyFont="1" applyFill="1" applyBorder="1" applyAlignment="1">
      <alignment horizontal="center" vertical="center" wrapText="1"/>
    </xf>
    <xf numFmtId="0" fontId="10" fillId="11" borderId="12" xfId="8" applyFont="1" applyFill="1" applyBorder="1" applyAlignment="1">
      <alignment horizontal="center" vertical="center" wrapText="1"/>
    </xf>
    <xf numFmtId="0" fontId="10" fillId="11" borderId="15" xfId="8" applyFont="1" applyFill="1" applyBorder="1" applyAlignment="1">
      <alignment horizontal="center" vertical="center" wrapText="1"/>
    </xf>
    <xf numFmtId="0" fontId="10" fillId="2" borderId="1" xfId="8" applyFont="1" applyFill="1" applyBorder="1" applyAlignment="1">
      <alignment horizontal="center" vertical="center" wrapText="1"/>
    </xf>
    <xf numFmtId="0" fontId="10" fillId="2" borderId="12" xfId="8" applyFont="1" applyFill="1" applyBorder="1" applyAlignment="1">
      <alignment horizontal="center" vertical="center" wrapText="1"/>
    </xf>
    <xf numFmtId="0" fontId="10" fillId="2" borderId="15" xfId="8" applyFont="1" applyFill="1" applyBorder="1" applyAlignment="1">
      <alignment horizontal="center" vertical="center" wrapText="1"/>
    </xf>
    <xf numFmtId="0" fontId="12" fillId="0" borderId="14" xfId="2" applyFont="1" applyBorder="1"/>
    <xf numFmtId="0" fontId="12" fillId="0" borderId="13" xfId="1" applyFont="1" applyBorder="1"/>
    <xf numFmtId="0" fontId="10" fillId="2" borderId="36" xfId="1" applyFont="1" applyFill="1" applyBorder="1" applyAlignment="1">
      <alignment horizontal="center" vertical="center" wrapText="1"/>
    </xf>
    <xf numFmtId="0" fontId="10" fillId="2" borderId="15" xfId="1" applyFont="1" applyFill="1" applyBorder="1" applyAlignment="1">
      <alignment horizontal="center" vertical="center" wrapText="1"/>
    </xf>
    <xf numFmtId="0" fontId="10" fillId="2" borderId="37" xfId="1" applyFont="1" applyFill="1" applyBorder="1" applyAlignment="1">
      <alignment horizontal="center" vertical="center" wrapText="1"/>
    </xf>
    <xf numFmtId="0" fontId="12" fillId="0" borderId="38" xfId="2" applyFont="1" applyBorder="1"/>
    <xf numFmtId="0" fontId="12" fillId="0" borderId="12" xfId="2" applyFont="1" applyBorder="1"/>
    <xf numFmtId="14" fontId="12" fillId="0" borderId="12" xfId="1" applyNumberFormat="1" applyFont="1" applyBorder="1"/>
    <xf numFmtId="0" fontId="12" fillId="0" borderId="12" xfId="1" applyFont="1" applyBorder="1"/>
    <xf numFmtId="0" fontId="12" fillId="0" borderId="28" xfId="1" applyFont="1" applyBorder="1"/>
  </cellXfs>
  <cellStyles count="22">
    <cellStyle name="0,0_x000d__x000a_NA_x000d__x000a_" xfId="8" xr:uid="{00000000-0005-0000-0000-000000000000}"/>
    <cellStyle name="Акцент4" xfId="6" builtinId="41"/>
    <cellStyle name="Гиперссылка" xfId="21" builtinId="8"/>
    <cellStyle name="Денежный 2" xfId="12" xr:uid="{00000000-0005-0000-0000-000003000000}"/>
    <cellStyle name="Денежный 3" xfId="14" xr:uid="{00000000-0005-0000-0000-000004000000}"/>
    <cellStyle name="Обычный" xfId="0" builtinId="0"/>
    <cellStyle name="Обычный 2" xfId="15" xr:uid="{00000000-0005-0000-0000-000006000000}"/>
    <cellStyle name="Обычный 2 2" xfId="19" xr:uid="{00000000-0005-0000-0000-000007000000}"/>
    <cellStyle name="Обычный 2 3" xfId="20" xr:uid="{00000000-0005-0000-0000-000008000000}"/>
    <cellStyle name="Обычный 3" xfId="17" xr:uid="{00000000-0005-0000-0000-000009000000}"/>
    <cellStyle name="Обычный 4" xfId="4" xr:uid="{00000000-0005-0000-0000-00000A000000}"/>
    <cellStyle name="Обычный 4 2" xfId="11" xr:uid="{00000000-0005-0000-0000-00000B000000}"/>
    <cellStyle name="Обычный 5" xfId="7" xr:uid="{00000000-0005-0000-0000-00000C000000}"/>
    <cellStyle name="Обычный 5 2" xfId="9" xr:uid="{00000000-0005-0000-0000-00000D000000}"/>
    <cellStyle name="Обычный 5 2 2" xfId="13" xr:uid="{00000000-0005-0000-0000-00000E000000}"/>
    <cellStyle name="Обычный 6" xfId="3" xr:uid="{00000000-0005-0000-0000-00000F000000}"/>
    <cellStyle name="Обычный 7" xfId="18" xr:uid="{00000000-0005-0000-0000-000010000000}"/>
    <cellStyle name="Обычный_Функции ЕСЛИ и ВПР" xfId="2" xr:uid="{00000000-0005-0000-0000-000012000000}"/>
    <cellStyle name="Обычный_DHL" xfId="1" xr:uid="{00000000-0005-0000-0000-000011000000}"/>
    <cellStyle name="Процентный" xfId="5" builtinId="5"/>
    <cellStyle name="Процентный 2 2" xfId="10" xr:uid="{00000000-0005-0000-0000-000014000000}"/>
    <cellStyle name="Финансовый 2" xfId="16" xr:uid="{00000000-0005-0000-0000-000015000000}"/>
  </cellStyles>
  <dxfs count="10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fill>
        <patternFill patternType="solid">
          <fgColor indexed="64"/>
          <bgColor rgb="FF92D05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ill>
        <patternFill>
          <bgColor rgb="FF66CCFF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BA8BFF"/>
        </patternFill>
      </fill>
    </dxf>
    <dxf>
      <fill>
        <patternFill>
          <bgColor rgb="FFFF99FF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ont>
        <b/>
        <i val="0"/>
        <color rgb="FFCF321B"/>
      </font>
    </dxf>
    <dxf>
      <font>
        <b/>
        <i val="0"/>
        <color rgb="FFEEBD25"/>
      </font>
    </dxf>
    <dxf>
      <font>
        <b/>
        <i val="0"/>
        <color rgb="FF5ED061"/>
      </font>
    </dxf>
  </dxfs>
  <tableStyles count="0" defaultTableStyle="TableStyleMedium2" defaultPivotStyle="PivotStyleLight16"/>
  <colors>
    <mruColors>
      <color rgb="FFAC3814"/>
      <color rgb="FFBB05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KPI_Слушателя!$E$6:$E$13</c:f>
              <c:strCache>
                <c:ptCount val="8"/>
                <c:pt idx="0">
                  <c:v>Условное форматирование</c:v>
                </c:pt>
                <c:pt idx="1">
                  <c:v>Специальная вставка и выделение</c:v>
                </c:pt>
                <c:pt idx="2">
                  <c:v>Проверка данных</c:v>
                </c:pt>
                <c:pt idx="3">
                  <c:v>Дубликаты и расш. фильтр</c:v>
                </c:pt>
                <c:pt idx="4">
                  <c:v>Консолидация и промеж. итоги</c:v>
                </c:pt>
                <c:pt idx="5">
                  <c:v>Умные таблицы</c:v>
                </c:pt>
                <c:pt idx="6">
                  <c:v>Сводные таблицы</c:v>
                </c:pt>
                <c:pt idx="7">
                  <c:v>Защита</c:v>
                </c:pt>
              </c:strCache>
            </c:strRef>
          </c:cat>
          <c:val>
            <c:numRef>
              <c:f>KPI_Слушателя!$H$6:$H$13</c:f>
              <c:numCache>
                <c:formatCode>0%</c:formatCode>
                <c:ptCount val="8"/>
                <c:pt idx="0">
                  <c:v>0.16666666666666666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A-4BDF-9F03-D6624579C26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KPI_Слушателя!$E$6:$E$13</c:f>
              <c:strCache>
                <c:ptCount val="8"/>
                <c:pt idx="0">
                  <c:v>Условное форматирование</c:v>
                </c:pt>
                <c:pt idx="1">
                  <c:v>Специальная вставка и выделение</c:v>
                </c:pt>
                <c:pt idx="2">
                  <c:v>Проверка данных</c:v>
                </c:pt>
                <c:pt idx="3">
                  <c:v>Дубликаты и расш. фильтр</c:v>
                </c:pt>
                <c:pt idx="4">
                  <c:v>Консолидация и промеж. итоги</c:v>
                </c:pt>
                <c:pt idx="5">
                  <c:v>Умные таблицы</c:v>
                </c:pt>
                <c:pt idx="6">
                  <c:v>Сводные таблицы</c:v>
                </c:pt>
                <c:pt idx="7">
                  <c:v>Защита</c:v>
                </c:pt>
              </c:strCache>
            </c:strRef>
          </c:cat>
          <c:val>
            <c:numRef>
              <c:f>KPI_Слушателя!$I$6:$I$13</c:f>
              <c:numCache>
                <c:formatCode>0%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A-4BDF-9F03-D6624579C260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10836608"/>
        <c:axId val="811468120"/>
      </c:barChart>
      <c:catAx>
        <c:axId val="8108366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1468120"/>
        <c:crosses val="autoZero"/>
        <c:auto val="1"/>
        <c:lblAlgn val="ctr"/>
        <c:lblOffset val="100"/>
        <c:noMultiLvlLbl val="0"/>
      </c:catAx>
      <c:valAx>
        <c:axId val="811468120"/>
        <c:scaling>
          <c:orientation val="minMax"/>
          <c:max val="1"/>
        </c:scaling>
        <c:delete val="1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8108366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Прогресс выполнения всех учебных</a:t>
            </a:r>
            <a:r>
              <a:rPr lang="ru-RU" baseline="0"/>
              <a:t> </a:t>
            </a:r>
            <a:r>
              <a:rPr lang="ru-RU"/>
              <a:t>заданий </a:t>
            </a:r>
          </a:p>
        </c:rich>
      </c:tx>
      <c:layout>
        <c:manualLayout>
          <c:xMode val="edge"/>
          <c:yMode val="edge"/>
          <c:x val="0.28142503840563232"/>
          <c:y val="7.6001635730742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401-4DDE-A525-5C38BCBFDC37}"/>
              </c:ext>
            </c:extLst>
          </c:dPt>
          <c:cat>
            <c:strRef>
              <c:f>KPI_Слушателя!$B$4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KPI_Слушателя!$D$31</c:f>
              <c:numCache>
                <c:formatCode>0%</c:formatCode>
                <c:ptCount val="1"/>
                <c:pt idx="0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01-4DDE-A525-5C38BCBFDC3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401-4DDE-A525-5C38BCBFDC37}"/>
              </c:ext>
            </c:extLst>
          </c:dPt>
          <c:cat>
            <c:strRef>
              <c:f>KPI_Слушателя!$B$4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KPI_Слушателя!$E$31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01-4DDE-A525-5C38BCBFDC3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401-4DDE-A525-5C38BCBFDC37}"/>
              </c:ext>
            </c:extLst>
          </c:dPt>
          <c:cat>
            <c:strRef>
              <c:f>KPI_Слушателя!$B$4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KPI_Слушателя!$F$31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01-4DDE-A525-5C38BCBFDC3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401-4DDE-A525-5C38BCBFDC37}"/>
              </c:ext>
            </c:extLst>
          </c:dPt>
          <c:cat>
            <c:strRef>
              <c:f>KPI_Слушателя!$B$4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KPI_Слушателя!$G$31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01-4DDE-A525-5C38BCBFD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100"/>
        <c:axId val="811468904"/>
        <c:axId val="811469296"/>
      </c:barChart>
      <c:catAx>
        <c:axId val="8114689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11469296"/>
        <c:crosses val="autoZero"/>
        <c:auto val="1"/>
        <c:lblAlgn val="l"/>
        <c:lblOffset val="100"/>
        <c:noMultiLvlLbl val="0"/>
      </c:catAx>
      <c:valAx>
        <c:axId val="8114692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14689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KPI_Слушателя!$C$4</c:f>
              <c:strCache>
                <c:ptCount val="1"/>
                <c:pt idx="0">
                  <c:v>4%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FF7-48E8-9D88-FC438DC4B9AE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FF7-48E8-9D88-FC438DC4B9A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FF7-48E8-9D88-FC438DC4B9AE}"/>
              </c:ext>
            </c:extLst>
          </c:dPt>
          <c:cat>
            <c:strRef>
              <c:f>KPI_Слушателя!$D$30:$F$30</c:f>
              <c:strCache>
                <c:ptCount val="3"/>
                <c:pt idx="0">
                  <c:v>ур1</c:v>
                </c:pt>
                <c:pt idx="1">
                  <c:v>ур2</c:v>
                </c:pt>
                <c:pt idx="2">
                  <c:v>ур3</c:v>
                </c:pt>
              </c:strCache>
            </c:strRef>
          </c:cat>
          <c:val>
            <c:numRef>
              <c:f>KPI_Слушателя!$D$31:$F$31</c:f>
              <c:numCache>
                <c:formatCode>0%</c:formatCode>
                <c:ptCount val="3"/>
                <c:pt idx="0">
                  <c:v>4.3478260869565216E-2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F7-48E8-9D88-FC438DC4B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KPI_Слушателя!$M$6:$M$13</c:f>
              <c:strCache>
                <c:ptCount val="8"/>
                <c:pt idx="0">
                  <c:v>ДЗ 1 усл формат</c:v>
                </c:pt>
                <c:pt idx="1">
                  <c:v>ДЗ 2 cпец вставка и выд.</c:v>
                </c:pt>
                <c:pt idx="2">
                  <c:v>ДЗ 3 проверка данных</c:v>
                </c:pt>
                <c:pt idx="3">
                  <c:v>ДЗ 4 расш. фильтр</c:v>
                </c:pt>
                <c:pt idx="4">
                  <c:v>ДЗ 5 консолидация</c:v>
                </c:pt>
                <c:pt idx="5">
                  <c:v>ДЗ 6 умные таблицы</c:v>
                </c:pt>
                <c:pt idx="6">
                  <c:v>ДЗ 7 сводные таблицы</c:v>
                </c:pt>
                <c:pt idx="7">
                  <c:v>ДЗ 8 защита</c:v>
                </c:pt>
              </c:strCache>
            </c:strRef>
          </c:cat>
          <c:val>
            <c:numRef>
              <c:f>KPI_Слушателя!$P$6:$P$13</c:f>
              <c:numCache>
                <c:formatCode>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E-4AEF-AF34-4315A25C4E43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KPI_Слушателя!$M$6:$M$13</c:f>
              <c:strCache>
                <c:ptCount val="8"/>
                <c:pt idx="0">
                  <c:v>ДЗ 1 усл формат</c:v>
                </c:pt>
                <c:pt idx="1">
                  <c:v>ДЗ 2 cпец вставка и выд.</c:v>
                </c:pt>
                <c:pt idx="2">
                  <c:v>ДЗ 3 проверка данных</c:v>
                </c:pt>
                <c:pt idx="3">
                  <c:v>ДЗ 4 расш. фильтр</c:v>
                </c:pt>
                <c:pt idx="4">
                  <c:v>ДЗ 5 консолидация</c:v>
                </c:pt>
                <c:pt idx="5">
                  <c:v>ДЗ 6 умные таблицы</c:v>
                </c:pt>
                <c:pt idx="6">
                  <c:v>ДЗ 7 сводные таблицы</c:v>
                </c:pt>
                <c:pt idx="7">
                  <c:v>ДЗ 8 защита</c:v>
                </c:pt>
              </c:strCache>
            </c:strRef>
          </c:cat>
          <c:val>
            <c:numRef>
              <c:f>KPI_Слушателя!$Q$6:$Q$13</c:f>
              <c:numCache>
                <c:formatCode>0%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E-4AEF-AF34-4315A25C4E43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8"/>
        <c:axId val="715582936"/>
        <c:axId val="715584504"/>
      </c:barChart>
      <c:catAx>
        <c:axId val="71558293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5584504"/>
        <c:crosses val="autoZero"/>
        <c:auto val="1"/>
        <c:lblAlgn val="ctr"/>
        <c:lblOffset val="100"/>
        <c:noMultiLvlLbl val="0"/>
      </c:catAx>
      <c:valAx>
        <c:axId val="715584504"/>
        <c:scaling>
          <c:orientation val="minMax"/>
          <c:max val="1"/>
        </c:scaling>
        <c:delete val="1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7155829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Прогресс выполнения всех домашних заданий </a:t>
            </a:r>
          </a:p>
        </c:rich>
      </c:tx>
      <c:layout>
        <c:manualLayout>
          <c:xMode val="edge"/>
          <c:yMode val="edge"/>
          <c:x val="0.25004757738616007"/>
          <c:y val="7.6001635730742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KPI_Слушателя!$K$31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KPI_Слушателя!$L$31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5-4F94-A5D5-7335E69B5E7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005-4F94-A5D5-7335E69B5E7F}"/>
              </c:ext>
            </c:extLst>
          </c:dPt>
          <c:cat>
            <c:strRef>
              <c:f>KPI_Слушателя!$K$31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KPI_Слушателя!$M$31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05-4F94-A5D5-7335E69B5E7F}"/>
            </c:ext>
          </c:extLst>
        </c:ser>
        <c:ser>
          <c:idx val="2"/>
          <c:order val="2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KPI_Слушателя!$K$31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KPI_Слушателя!$N$31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05-4F94-A5D5-7335E69B5E7F}"/>
            </c:ext>
          </c:extLst>
        </c:ser>
        <c:ser>
          <c:idx val="3"/>
          <c:order val="3"/>
          <c:tx>
            <c:v>Ряд 4</c:v>
          </c:tx>
          <c:spPr>
            <a:noFill/>
            <a:ln>
              <a:noFill/>
            </a:ln>
            <a:effectLst/>
          </c:spPr>
          <c:invertIfNegative val="0"/>
          <c:val>
            <c:numRef>
              <c:f>KPI_Слушателя!$O$31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05-4F94-A5D5-7335E69B5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100"/>
        <c:axId val="725651352"/>
        <c:axId val="725652920"/>
      </c:barChart>
      <c:catAx>
        <c:axId val="725651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725652920"/>
        <c:crosses val="autoZero"/>
        <c:auto val="1"/>
        <c:lblAlgn val="l"/>
        <c:lblOffset val="100"/>
        <c:noMultiLvlLbl val="0"/>
      </c:catAx>
      <c:valAx>
        <c:axId val="725652920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65135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89628273418982"/>
          <c:y val="8.2423283749573278E-2"/>
          <c:w val="0.61548715200493009"/>
          <c:h val="0.89410348977135978"/>
        </c:manualLayout>
      </c:layout>
      <c:doughnutChart>
        <c:varyColors val="1"/>
        <c:ser>
          <c:idx val="0"/>
          <c:order val="0"/>
          <c:tx>
            <c:strRef>
              <c:f>KPI_Слушателя!$K$4</c:f>
              <c:strCache>
                <c:ptCount val="1"/>
                <c:pt idx="0">
                  <c:v>0%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</c:spPr>
          <c:dPt>
            <c:idx val="0"/>
            <c:bubble3D val="0"/>
            <c:spPr>
              <a:solidFill>
                <a:srgbClr val="FF6600"/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7AB-4EAD-8AFE-BF0F1FA18069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7AB-4EAD-8AFE-BF0F1FA18069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7AB-4EAD-8AFE-BF0F1FA18069}"/>
              </c:ext>
            </c:extLst>
          </c:dPt>
          <c:cat>
            <c:strRef>
              <c:f>KPI_Слушателя!$D$30:$F$30</c:f>
              <c:strCache>
                <c:ptCount val="3"/>
                <c:pt idx="0">
                  <c:v>ур1</c:v>
                </c:pt>
                <c:pt idx="1">
                  <c:v>ур2</c:v>
                </c:pt>
                <c:pt idx="2">
                  <c:v>ур3</c:v>
                </c:pt>
              </c:strCache>
            </c:strRef>
          </c:cat>
          <c:val>
            <c:numRef>
              <c:f>KPI_Слушателя!$L$31:$N$31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AB-4EAD-8AFE-BF0F1FA18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586416335551886"/>
          <c:y val="0.396682856741265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KPI_Преподавателя!$F$4</c:f>
              <c:strCache>
                <c:ptCount val="1"/>
                <c:pt idx="0">
                  <c:v>1,80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76-4F90-935E-698F651603A1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B76-4F90-935E-698F651603A1}"/>
              </c:ext>
            </c:extLst>
          </c:dPt>
          <c:dPt>
            <c:idx val="2"/>
            <c:bubble3D val="0"/>
            <c:spPr>
              <a:solidFill>
                <a:srgbClr val="FF6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B76-4F90-935E-698F651603A1}"/>
              </c:ext>
            </c:extLst>
          </c:dPt>
          <c:cat>
            <c:strLit>
              <c:ptCount val="3"/>
              <c:pt idx="0">
                <c:v>Переход 1</c:v>
              </c:pt>
              <c:pt idx="1">
                <c:v>Переход 2</c:v>
              </c:pt>
              <c:pt idx="2">
                <c:v>Переход 3</c:v>
              </c:pt>
            </c:strLit>
          </c:cat>
          <c:val>
            <c:numRef>
              <c:f>KPI_Преподавателя!$G$4:$I$4</c:f>
              <c:numCache>
                <c:formatCode>0.00</c:formatCode>
                <c:ptCount val="3"/>
                <c:pt idx="0">
                  <c:v>1.8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76-4F90-935E-698F65160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253938681895855"/>
          <c:y val="0.4233361812145479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KPI_Преподавателя!$F$11</c:f>
              <c:strCache>
                <c:ptCount val="1"/>
                <c:pt idx="0">
                  <c:v>1,83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A21-4A98-8664-DFD12DA36E64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A21-4A98-8664-DFD12DA36E64}"/>
              </c:ext>
            </c:extLst>
          </c:dPt>
          <c:dPt>
            <c:idx val="2"/>
            <c:bubble3D val="0"/>
            <c:spPr>
              <a:solidFill>
                <a:srgbClr val="FF6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A21-4A98-8664-DFD12DA36E64}"/>
              </c:ext>
            </c:extLst>
          </c:dPt>
          <c:cat>
            <c:strLit>
              <c:ptCount val="3"/>
              <c:pt idx="0">
                <c:v>Переход 1</c:v>
              </c:pt>
              <c:pt idx="1">
                <c:v>Переход 2</c:v>
              </c:pt>
              <c:pt idx="2">
                <c:v>Переход 3</c:v>
              </c:pt>
            </c:strLit>
          </c:cat>
          <c:val>
            <c:numRef>
              <c:f>KPI_Преподавателя!$G$11:$I$11</c:f>
              <c:numCache>
                <c:formatCode>0.00</c:formatCode>
                <c:ptCount val="3"/>
                <c:pt idx="0">
                  <c:v>1.8333336666666666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21-4A98-8664-DFD12DA36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KPI_Преподавателя!$J$6</c:f>
          <c:strCache>
            <c:ptCount val="1"/>
            <c:pt idx="0">
              <c:v>4,47</c:v>
            </c:pt>
          </c:strCache>
        </c:strRef>
      </c:tx>
      <c:layout>
        <c:manualLayout>
          <c:xMode val="edge"/>
          <c:yMode val="edge"/>
          <c:x val="0.42708058084598349"/>
          <c:y val="2.36605075740226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KPI_Преподавателя!$K$5</c:f>
              <c:strCache>
                <c:ptCount val="1"/>
                <c:pt idx="0">
                  <c:v>Переход 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KPI_Преподавателя!$J$6</c:f>
              <c:numCache>
                <c:formatCode>0.00</c:formatCode>
                <c:ptCount val="1"/>
                <c:pt idx="0">
                  <c:v>4.473333666666667</c:v>
                </c:pt>
              </c:numCache>
            </c:numRef>
          </c:cat>
          <c:val>
            <c:numRef>
              <c:f>KPI_Преподавателя!$K$6</c:f>
              <c:numCache>
                <c:formatCode>0.00</c:formatCode>
                <c:ptCount val="1"/>
                <c:pt idx="0">
                  <c:v>4.473333666666667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1-475F-980A-A5CCC638569F}"/>
            </c:ext>
          </c:extLst>
        </c:ser>
        <c:ser>
          <c:idx val="1"/>
          <c:order val="1"/>
          <c:tx>
            <c:strRef>
              <c:f>KPI_Преподавателя!$L$5</c:f>
              <c:strCache>
                <c:ptCount val="1"/>
                <c:pt idx="0">
                  <c:v>Переход 2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KPI_Преподавателя!$J$6</c:f>
              <c:numCache>
                <c:formatCode>0.00</c:formatCode>
                <c:ptCount val="1"/>
                <c:pt idx="0">
                  <c:v>4.473333666666667</c:v>
                </c:pt>
              </c:numCache>
            </c:numRef>
          </c:cat>
          <c:val>
            <c:numRef>
              <c:f>KPI_Преподавателя!$L$6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1-475F-980A-A5CCC638569F}"/>
            </c:ext>
          </c:extLst>
        </c:ser>
        <c:ser>
          <c:idx val="2"/>
          <c:order val="2"/>
          <c:tx>
            <c:strRef>
              <c:f>KPI_Преподавателя!$M$5</c:f>
              <c:strCache>
                <c:ptCount val="1"/>
                <c:pt idx="0">
                  <c:v>Переход 3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KPI_Преподавателя!$J$6</c:f>
              <c:numCache>
                <c:formatCode>0.00</c:formatCode>
                <c:ptCount val="1"/>
                <c:pt idx="0">
                  <c:v>4.473333666666667</c:v>
                </c:pt>
              </c:numCache>
            </c:numRef>
          </c:cat>
          <c:val>
            <c:numRef>
              <c:f>KPI_Преподавателя!$M$6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A1-475F-980A-A5CCC6385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overlap val="100"/>
        <c:axId val="953027080"/>
        <c:axId val="953027472"/>
      </c:barChart>
      <c:catAx>
        <c:axId val="953027080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953027472"/>
        <c:crosses val="autoZero"/>
        <c:auto val="1"/>
        <c:lblAlgn val="ctr"/>
        <c:lblOffset val="100"/>
        <c:noMultiLvlLbl val="0"/>
      </c:catAx>
      <c:valAx>
        <c:axId val="953027472"/>
        <c:scaling>
          <c:orientation val="minMax"/>
          <c:max val="5"/>
        </c:scaling>
        <c:delete val="1"/>
        <c:axPos val="l"/>
        <c:numFmt formatCode="0.00" sourceLinked="1"/>
        <c:majorTickMark val="none"/>
        <c:minorTickMark val="none"/>
        <c:tickLblPos val="nextTo"/>
        <c:crossAx val="9530270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928094224890042"/>
          <c:y val="0.404499382941076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KPI_Преподавателя!$F$19</c:f>
              <c:strCache>
                <c:ptCount val="1"/>
                <c:pt idx="0">
                  <c:v>0,84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D5-408D-8EC3-C3AC78463AB6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D5-408D-8EC3-C3AC78463AB6}"/>
              </c:ext>
            </c:extLst>
          </c:dPt>
          <c:dPt>
            <c:idx val="2"/>
            <c:bubble3D val="0"/>
            <c:spPr>
              <a:solidFill>
                <a:srgbClr val="FF6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ED5-408D-8EC3-C3AC78463AB6}"/>
              </c:ext>
            </c:extLst>
          </c:dPt>
          <c:cat>
            <c:strLit>
              <c:ptCount val="3"/>
              <c:pt idx="0">
                <c:v>Переход 1</c:v>
              </c:pt>
              <c:pt idx="1">
                <c:v>Переход 2</c:v>
              </c:pt>
              <c:pt idx="2">
                <c:v>Переход 3</c:v>
              </c:pt>
            </c:strLit>
          </c:cat>
          <c:val>
            <c:numRef>
              <c:f>KPI_Преподавателя!$G$19:$I$19</c:f>
              <c:numCache>
                <c:formatCode>0.00</c:formatCode>
                <c:ptCount val="3"/>
                <c:pt idx="0">
                  <c:v>0.84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D5-408D-8EC3-C3AC78463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5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5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1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2" Type="http://schemas.openxmlformats.org/officeDocument/2006/relationships/image" Target="../media/image16.jpg"/><Relationship Id="rId1" Type="http://schemas.openxmlformats.org/officeDocument/2006/relationships/image" Target="../media/image15.emf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18.jp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emf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36.png"/><Relationship Id="rId2" Type="http://schemas.openxmlformats.org/officeDocument/2006/relationships/image" Target="../media/image33.emf"/><Relationship Id="rId1" Type="http://schemas.openxmlformats.org/officeDocument/2006/relationships/image" Target="../media/image32.emf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6.sv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132522</xdr:colOff>
      <xdr:row>32</xdr:row>
      <xdr:rowOff>17507</xdr:rowOff>
    </xdr:from>
    <xdr:to>
      <xdr:col>9</xdr:col>
      <xdr:colOff>503822</xdr:colOff>
      <xdr:row>34</xdr:row>
      <xdr:rowOff>65138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739" y="5707659"/>
          <a:ext cx="371300" cy="378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513521</xdr:rowOff>
    </xdr:from>
    <xdr:to>
      <xdr:col>10</xdr:col>
      <xdr:colOff>0</xdr:colOff>
      <xdr:row>27</xdr:row>
      <xdr:rowOff>24847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82"/>
        <a:stretch/>
      </xdr:blipFill>
      <xdr:spPr>
        <a:xfrm>
          <a:off x="0" y="2170043"/>
          <a:ext cx="6129130" cy="2716695"/>
        </a:xfrm>
        <a:prstGeom prst="rect">
          <a:avLst/>
        </a:prstGeom>
      </xdr:spPr>
    </xdr:pic>
    <xdr:clientData/>
  </xdr:twoCellAnchor>
  <xdr:twoCellAnchor editAs="oneCell">
    <xdr:from>
      <xdr:col>7</xdr:col>
      <xdr:colOff>51267</xdr:colOff>
      <xdr:row>16</xdr:row>
      <xdr:rowOff>24433</xdr:rowOff>
    </xdr:from>
    <xdr:to>
      <xdr:col>8</xdr:col>
      <xdr:colOff>354735</xdr:colOff>
      <xdr:row>21</xdr:row>
      <xdr:rowOff>131399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1658" y="3064150"/>
          <a:ext cx="916381" cy="935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79375</xdr:rowOff>
    </xdr:from>
    <xdr:to>
      <xdr:col>10</xdr:col>
      <xdr:colOff>0</xdr:colOff>
      <xdr:row>37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2"/>
        <a:stretch/>
      </xdr:blipFill>
      <xdr:spPr>
        <a:xfrm>
          <a:off x="0" y="3545417"/>
          <a:ext cx="6085417" cy="2619375"/>
        </a:xfrm>
        <a:prstGeom prst="rect">
          <a:avLst/>
        </a:prstGeom>
      </xdr:spPr>
    </xdr:pic>
    <xdr:clientData/>
  </xdr:twoCellAnchor>
  <xdr:twoCellAnchor editAs="oneCell">
    <xdr:from>
      <xdr:col>7</xdr:col>
      <xdr:colOff>50423</xdr:colOff>
      <xdr:row>24</xdr:row>
      <xdr:rowOff>141112</xdr:rowOff>
    </xdr:from>
    <xdr:to>
      <xdr:col>8</xdr:col>
      <xdr:colOff>353892</xdr:colOff>
      <xdr:row>30</xdr:row>
      <xdr:rowOff>97014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7623" y="4265437"/>
          <a:ext cx="913069" cy="9274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26459</xdr:colOff>
      <xdr:row>13</xdr:row>
      <xdr:rowOff>150282</xdr:rowOff>
    </xdr:from>
    <xdr:to>
      <xdr:col>8</xdr:col>
      <xdr:colOff>569384</xdr:colOff>
      <xdr:row>28</xdr:row>
      <xdr:rowOff>140757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-15053</xdr:colOff>
      <xdr:row>2</xdr:row>
      <xdr:rowOff>193173</xdr:rowOff>
    </xdr:from>
    <xdr:ext cx="2014654" cy="405432"/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-15053" y="412248"/>
          <a:ext cx="2014654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ru-RU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Все уч. задания</a:t>
          </a:r>
        </a:p>
      </xdr:txBody>
    </xdr:sp>
    <xdr:clientData/>
  </xdr:oneCellAnchor>
  <xdr:twoCellAnchor>
    <xdr:from>
      <xdr:col>0</xdr:col>
      <xdr:colOff>0</xdr:colOff>
      <xdr:row>28</xdr:row>
      <xdr:rowOff>188015</xdr:rowOff>
    </xdr:from>
    <xdr:to>
      <xdr:col>8</xdr:col>
      <xdr:colOff>581025</xdr:colOff>
      <xdr:row>33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42841</xdr:colOff>
      <xdr:row>1</xdr:row>
      <xdr:rowOff>198966</xdr:rowOff>
    </xdr:from>
    <xdr:to>
      <xdr:col>8</xdr:col>
      <xdr:colOff>579968</xdr:colOff>
      <xdr:row>13</xdr:row>
      <xdr:rowOff>140758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6</xdr:col>
      <xdr:colOff>49955</xdr:colOff>
      <xdr:row>6</xdr:row>
      <xdr:rowOff>20458</xdr:rowOff>
    </xdr:from>
    <xdr:ext cx="703591" cy="530658"/>
    <xdr:sp macro="" textlink="$C$4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611372" y="1301041"/>
          <a:ext cx="70359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fld id="{860AF242-4208-4D1B-8009-E99FB628C58E}" type="TxLink">
            <a:rPr lang="en-US" sz="2800" b="0" i="0" u="none" strike="noStrike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000000"/>
              </a:solidFill>
              <a:effectLst>
                <a:outerShdw dist="38100" dir="2640000" algn="bl" rotWithShape="0">
                  <a:schemeClr val="accent1"/>
                </a:outerShdw>
              </a:effectLst>
              <a:latin typeface="Arial"/>
              <a:cs typeface="Arial"/>
            </a:rPr>
            <a:pPr algn="ctr"/>
            <a:t>4%</a:t>
          </a:fld>
          <a:endParaRPr lang="ru-RU" sz="28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  <xdr:twoCellAnchor>
    <xdr:from>
      <xdr:col>11</xdr:col>
      <xdr:colOff>28576</xdr:colOff>
      <xdr:row>13</xdr:row>
      <xdr:rowOff>200024</xdr:rowOff>
    </xdr:from>
    <xdr:to>
      <xdr:col>16</xdr:col>
      <xdr:colOff>771526</xdr:colOff>
      <xdr:row>28</xdr:row>
      <xdr:rowOff>190499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504825</xdr:colOff>
      <xdr:row>2</xdr:row>
      <xdr:rowOff>202698</xdr:rowOff>
    </xdr:from>
    <xdr:ext cx="1915132" cy="342786"/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7134225" y="421773"/>
          <a:ext cx="1915132" cy="34278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ru-RU" sz="16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Все дом.</a:t>
          </a:r>
          <a:r>
            <a:rPr lang="ru-RU" sz="16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  <a:r>
            <a:rPr lang="ru-RU" sz="16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задания</a:t>
          </a:r>
        </a:p>
      </xdr:txBody>
    </xdr:sp>
    <xdr:clientData/>
  </xdr:oneCellAnchor>
  <xdr:twoCellAnchor>
    <xdr:from>
      <xdr:col>8</xdr:col>
      <xdr:colOff>581025</xdr:colOff>
      <xdr:row>28</xdr:row>
      <xdr:rowOff>161925</xdr:rowOff>
    </xdr:from>
    <xdr:to>
      <xdr:col>16</xdr:col>
      <xdr:colOff>781049</xdr:colOff>
      <xdr:row>32</xdr:row>
      <xdr:rowOff>152400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16378</xdr:colOff>
      <xdr:row>2</xdr:row>
      <xdr:rowOff>31750</xdr:rowOff>
    </xdr:from>
    <xdr:to>
      <xdr:col>17</xdr:col>
      <xdr:colOff>20105</xdr:colOff>
      <xdr:row>13</xdr:row>
      <xdr:rowOff>147108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13</xdr:col>
      <xdr:colOff>427771</xdr:colOff>
      <xdr:row>5</xdr:row>
      <xdr:rowOff>189788</xdr:rowOff>
    </xdr:from>
    <xdr:ext cx="629531" cy="468013"/>
    <xdr:sp macro="" textlink="$K$4">
      <xdr:nvSpPr>
        <xdr:cNvPr id="11" name="Прямоугольни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1360354" y="1258705"/>
          <a:ext cx="629531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fld id="{E19CE4AD-92D7-48C3-80C9-FD8391C9D82F}" type="TxLink">
            <a:rPr lang="en-US" sz="2400" b="0" i="0" u="none" strike="noStrike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000000"/>
              </a:solidFill>
              <a:effectLst>
                <a:outerShdw dist="38100" dir="2640000" algn="bl" rotWithShape="0">
                  <a:schemeClr val="accent1"/>
                </a:outerShdw>
              </a:effectLst>
              <a:latin typeface="Arial"/>
              <a:cs typeface="Arial"/>
            </a:rPr>
            <a:pPr algn="ctr"/>
            <a:t>0%</a:t>
          </a:fld>
          <a:endParaRPr lang="ru-RU" sz="2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16565</xdr:colOff>
      <xdr:row>2</xdr:row>
      <xdr:rowOff>8282</xdr:rowOff>
    </xdr:from>
    <xdr:to>
      <xdr:col>8</xdr:col>
      <xdr:colOff>13993</xdr:colOff>
      <xdr:row>10</xdr:row>
      <xdr:rowOff>8281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494386</xdr:colOff>
      <xdr:row>10</xdr:row>
      <xdr:rowOff>18853</xdr:rowOff>
    </xdr:from>
    <xdr:to>
      <xdr:col>8</xdr:col>
      <xdr:colOff>16566</xdr:colOff>
      <xdr:row>18</xdr:row>
      <xdr:rowOff>198784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16564</xdr:colOff>
      <xdr:row>2</xdr:row>
      <xdr:rowOff>41414</xdr:rowOff>
    </xdr:from>
    <xdr:to>
      <xdr:col>11</xdr:col>
      <xdr:colOff>0</xdr:colOff>
      <xdr:row>27</xdr:row>
      <xdr:rowOff>198782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494386</xdr:colOff>
      <xdr:row>18</xdr:row>
      <xdr:rowOff>187357</xdr:rowOff>
    </xdr:from>
    <xdr:to>
      <xdr:col>8</xdr:col>
      <xdr:colOff>9710</xdr:colOff>
      <xdr:row>28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447676</xdr:colOff>
      <xdr:row>6</xdr:row>
      <xdr:rowOff>133350</xdr:rowOff>
    </xdr:from>
    <xdr:ext cx="5705474" cy="1685925"/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2886076" y="1276350"/>
          <a:ext cx="5705474" cy="16859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ru-RU" sz="5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pattFill prst="dkUpDiag">
                <a:fgClr>
                  <a:schemeClr val="tx2"/>
                </a:fgClr>
                <a:bgClr>
                  <a:schemeClr val="tx2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Условное</a:t>
          </a:r>
          <a:r>
            <a:rPr lang="ru-RU" sz="5400" b="1" cap="none" spc="0" baseline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pattFill prst="dkUpDiag">
                <a:fgClr>
                  <a:schemeClr val="tx2"/>
                </a:fgClr>
                <a:bgClr>
                  <a:schemeClr val="tx2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 форматирование</a:t>
          </a:r>
          <a:endParaRPr lang="ru-RU" sz="5400" b="1" cap="none" spc="0">
            <a:ln w="12700">
              <a:solidFill>
                <a:schemeClr val="tx2">
                  <a:lumMod val="75000"/>
                </a:schemeClr>
              </a:solidFill>
              <a:prstDash val="solid"/>
            </a:ln>
            <a:pattFill prst="dkUpDiag">
              <a:fgClr>
                <a:schemeClr val="tx2"/>
              </a:fgClr>
              <a:bgClr>
                <a:schemeClr val="tx2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tx2">
                  <a:lumMod val="75000"/>
                </a:schemeClr>
              </a:outerShdw>
            </a:effectLst>
          </a:endParaRPr>
        </a:p>
      </xdr:txBody>
    </xdr:sp>
    <xdr:clientData/>
  </xdr:oneCellAnchor>
  <xdr:oneCellAnchor>
    <xdr:from>
      <xdr:col>4</xdr:col>
      <xdr:colOff>42346</xdr:colOff>
      <xdr:row>0</xdr:row>
      <xdr:rowOff>45535</xdr:rowOff>
    </xdr:from>
    <xdr:ext cx="7001917" cy="937629"/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480746" y="45535"/>
          <a:ext cx="7001917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ru-RU" sz="54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Визуальная аналитика</a:t>
          </a:r>
        </a:p>
      </xdr:txBody>
    </xdr:sp>
    <xdr:clientData/>
  </xdr:oneCellAnchor>
  <xdr:twoCellAnchor editAs="oneCell">
    <xdr:from>
      <xdr:col>8</xdr:col>
      <xdr:colOff>209550</xdr:colOff>
      <xdr:row>16</xdr:row>
      <xdr:rowOff>47625</xdr:rowOff>
    </xdr:from>
    <xdr:to>
      <xdr:col>9</xdr:col>
      <xdr:colOff>723760</xdr:colOff>
      <xdr:row>19</xdr:row>
      <xdr:rowOff>247554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6350" y="3095625"/>
          <a:ext cx="1123810" cy="7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197826</xdr:colOff>
      <xdr:row>7</xdr:row>
      <xdr:rowOff>169462</xdr:rowOff>
    </xdr:from>
    <xdr:to>
      <xdr:col>15</xdr:col>
      <xdr:colOff>383931</xdr:colOff>
      <xdr:row>18</xdr:row>
      <xdr:rowOff>146539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6066691" y="1781385"/>
          <a:ext cx="3739663" cy="2072577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Оформить ячейки столбца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Оклад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красным цветом заливки, если оклад сотрудника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 3 до 5 тыс включительно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Выделить желтым цветом заливки ячейки в столбце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рождения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если дата рождения сотрудника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не ранее 1975 г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Применить зеленый цвет заливки к ячейкам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Отдел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если в нем встречается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ЛОГ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oneCellAnchor>
    <xdr:from>
      <xdr:col>10</xdr:col>
      <xdr:colOff>51288</xdr:colOff>
      <xdr:row>19</xdr:row>
      <xdr:rowOff>91630</xdr:rowOff>
    </xdr:from>
    <xdr:ext cx="517471" cy="524563"/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6117980" y="3989553"/>
          <a:ext cx="517471" cy="524563"/>
        </a:xfrm>
        <a:prstGeom prst="rect">
          <a:avLst/>
        </a:prstGeom>
      </xdr:spPr>
    </xdr:pic>
    <xdr:clientData/>
  </xdr:oneCellAnchor>
  <xdr:oneCellAnchor>
    <xdr:from>
      <xdr:col>10</xdr:col>
      <xdr:colOff>485806</xdr:colOff>
      <xdr:row>19</xdr:row>
      <xdr:rowOff>121309</xdr:rowOff>
    </xdr:from>
    <xdr:ext cx="3384274" cy="68465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6552498" y="4019232"/>
          <a:ext cx="3384274" cy="6846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Не забывайте про включенную дату, если нужны сотрудники не ранее 1975 года, значит нужны те, чья дата рождения 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&gt;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31.12.1974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10</xdr:col>
      <xdr:colOff>11312</xdr:colOff>
      <xdr:row>18</xdr:row>
      <xdr:rowOff>189892</xdr:rowOff>
    </xdr:from>
    <xdr:to>
      <xdr:col>16</xdr:col>
      <xdr:colOff>29308</xdr:colOff>
      <xdr:row>23</xdr:row>
      <xdr:rowOff>36635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6078004" y="3897315"/>
          <a:ext cx="3981862" cy="89449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23813</xdr:colOff>
      <xdr:row>5</xdr:row>
      <xdr:rowOff>87314</xdr:rowOff>
    </xdr:from>
    <xdr:to>
      <xdr:col>11</xdr:col>
      <xdr:colOff>833437</xdr:colOff>
      <xdr:row>23</xdr:row>
      <xdr:rowOff>55563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7405688" y="1055689"/>
          <a:ext cx="2420937" cy="3397249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Применить зеленый цвет заливки к ячейкам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Оплаты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если ячейка содержит текущую дату, а затем заврашнюю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Применить к ячейкам столбца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поставки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желтый цвет заливки, если поставка назначена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 текущий месяц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Выявить сотрудников с окладом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ниже среднего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Отметить их красным цветом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142876</xdr:rowOff>
    </xdr:from>
    <xdr:to>
      <xdr:col>12</xdr:col>
      <xdr:colOff>400050</xdr:colOff>
      <xdr:row>23</xdr:row>
      <xdr:rowOff>19050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648575" y="1819276"/>
          <a:ext cx="3448050" cy="2924174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далить все правила условного форматирования, установленные на листе.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ru-RU" sz="1100" b="1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ыделить синим цветом заливки повторяющиеся значения в столбце </a:t>
          </a:r>
          <a:r>
            <a:rPr lang="ru-RU" sz="1100" b="1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Количество в позиции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</a:p>
        <a:p>
          <a:pPr eaLnBrk="1" fontAlgn="auto" latinLnBrk="0" hangingPunct="1"/>
          <a:endParaRPr lang="ru-RU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ru-RU" sz="1100" b="1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ычислить данные столбца </a:t>
          </a:r>
          <a:r>
            <a:rPr lang="ru-RU" sz="1100" b="1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Достаточность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 Разница между Количеством на складе и Необходимым количеством. </a:t>
          </a:r>
          <a:r>
            <a:rPr lang="ru-RU" sz="1100" b="1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П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рименить условное форматирование:</a:t>
          </a:r>
          <a:endParaRPr lang="ru-RU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ru-RU" sz="1100" b="0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для положительных значений - цвет заливки зеленый</a:t>
          </a:r>
          <a:endParaRPr lang="ru-RU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ru-RU" sz="1100" b="0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для отрицательных значений - цвет заливки красный</a:t>
          </a:r>
          <a:endParaRPr lang="ru-RU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7</xdr:col>
      <xdr:colOff>79863</xdr:colOff>
      <xdr:row>25</xdr:row>
      <xdr:rowOff>15430</xdr:rowOff>
    </xdr:from>
    <xdr:ext cx="517471" cy="524563"/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728438" y="5120830"/>
          <a:ext cx="517471" cy="524563"/>
        </a:xfrm>
        <a:prstGeom prst="rect">
          <a:avLst/>
        </a:prstGeom>
      </xdr:spPr>
    </xdr:pic>
    <xdr:clientData/>
  </xdr:oneCellAnchor>
  <xdr:oneCellAnchor>
    <xdr:from>
      <xdr:col>7</xdr:col>
      <xdr:colOff>523875</xdr:colOff>
      <xdr:row>24</xdr:row>
      <xdr:rowOff>130833</xdr:rowOff>
    </xdr:from>
    <xdr:ext cx="3203330" cy="99311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8172450" y="5045733"/>
          <a:ext cx="3203330" cy="9931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Параметр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УДАЛИТЬ ПРАВИЛА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представлен предпоследним в списке, который открывается при нажатии команды УСЛОВНОЕ ФОРМАТИРОВАНИЕ </a:t>
          </a: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(вкладка ГЛАВНАЯ, группа СТИЛИ)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7</xdr:col>
      <xdr:colOff>11312</xdr:colOff>
      <xdr:row>24</xdr:row>
      <xdr:rowOff>47017</xdr:rowOff>
    </xdr:from>
    <xdr:to>
      <xdr:col>13</xdr:col>
      <xdr:colOff>29308</xdr:colOff>
      <xdr:row>30</xdr:row>
      <xdr:rowOff>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7659887" y="4961917"/>
          <a:ext cx="3675596" cy="111503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917863</xdr:colOff>
      <xdr:row>4</xdr:row>
      <xdr:rowOff>1</xdr:rowOff>
    </xdr:from>
    <xdr:to>
      <xdr:col>16</xdr:col>
      <xdr:colOff>164521</xdr:colOff>
      <xdr:row>12</xdr:row>
      <xdr:rowOff>58616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917863" y="1333501"/>
          <a:ext cx="3990108" cy="1506415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Выделить значения температуры указанными цветами заливки, при выполнении условий: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максимальное значение - красным цветом заливки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минимальное значение - синим цветом заливки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выше среднего - желтым цветом заливки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oneCellAnchor>
    <xdr:from>
      <xdr:col>1</xdr:col>
      <xdr:colOff>79863</xdr:colOff>
      <xdr:row>16</xdr:row>
      <xdr:rowOff>15430</xdr:rowOff>
    </xdr:from>
    <xdr:ext cx="517471" cy="524563"/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728438" y="5120830"/>
          <a:ext cx="517471" cy="524563"/>
        </a:xfrm>
        <a:prstGeom prst="rect">
          <a:avLst/>
        </a:prstGeom>
      </xdr:spPr>
    </xdr:pic>
    <xdr:clientData/>
  </xdr:oneCellAnchor>
  <xdr:oneCellAnchor>
    <xdr:from>
      <xdr:col>2</xdr:col>
      <xdr:colOff>219074</xdr:colOff>
      <xdr:row>15</xdr:row>
      <xdr:rowOff>130834</xdr:rowOff>
    </xdr:from>
    <xdr:ext cx="2984255" cy="102169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809624" y="3502684"/>
          <a:ext cx="2984255" cy="1021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Параметр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УПРАВЛЕНИЕ ПРАВИЛАМИ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представлен последним в списке, который открывается при нажатии команды УСЛОВНОЕ ФОРМАТИРОВАНИЕ </a:t>
          </a: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(вкладка ГЛАВНАЯ, группа СТИЛИ)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</xdr:col>
      <xdr:colOff>11312</xdr:colOff>
      <xdr:row>15</xdr:row>
      <xdr:rowOff>47017</xdr:rowOff>
    </xdr:from>
    <xdr:to>
      <xdr:col>15</xdr:col>
      <xdr:colOff>190500</xdr:colOff>
      <xdr:row>21</xdr:row>
      <xdr:rowOff>95250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354212" y="3418867"/>
          <a:ext cx="3646288" cy="1181708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406644</xdr:colOff>
      <xdr:row>10</xdr:row>
      <xdr:rowOff>123157</xdr:rowOff>
    </xdr:from>
    <xdr:to>
      <xdr:col>4</xdr:col>
      <xdr:colOff>139212</xdr:colOff>
      <xdr:row>25</xdr:row>
      <xdr:rowOff>175846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406644" y="2094099"/>
          <a:ext cx="4832106" cy="2910189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Применить различные правила для ячеек столбцов: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Прибыль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 Гистораммы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Выручка в 2016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 Цветовую шкалу "Зеленый-Желтый-Красный"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Объем партии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Наборы ячеек "3 сигнала светофора без обрамления"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Попробовать отредактировать установленные правила: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сменить цвет заливки для гистограммы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изменить стиль цветовой шкалы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для набора значков измените стиль набора значков и настройки: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	до 120 - красный треугольник вниз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    	от 120 до 230 - желтый дефис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    	свыше 230 - зеленая стрелка вверх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  <xdr:oneCellAnchor>
    <xdr:from>
      <xdr:col>5</xdr:col>
      <xdr:colOff>350959</xdr:colOff>
      <xdr:row>10</xdr:row>
      <xdr:rowOff>147314</xdr:rowOff>
    </xdr:from>
    <xdr:ext cx="517471" cy="524563"/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633671" y="2118256"/>
          <a:ext cx="517471" cy="524563"/>
        </a:xfrm>
        <a:prstGeom prst="rect">
          <a:avLst/>
        </a:prstGeom>
      </xdr:spPr>
    </xdr:pic>
    <xdr:clientData/>
  </xdr:oneCellAnchor>
  <xdr:oneCellAnchor>
    <xdr:from>
      <xdr:col>6</xdr:col>
      <xdr:colOff>302601</xdr:colOff>
      <xdr:row>11</xdr:row>
      <xdr:rowOff>13603</xdr:rowOff>
    </xdr:from>
    <xdr:ext cx="2984255" cy="102169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6193447" y="2175045"/>
          <a:ext cx="2984255" cy="1021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При редактировании правила, которое содержит гистограммы можно выбрать параметр, который внешне в ячейках оставит только сами гистограммы </a:t>
          </a: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(сами данные при этом сохранятся)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5</xdr:col>
      <xdr:colOff>326370</xdr:colOff>
      <xdr:row>10</xdr:row>
      <xdr:rowOff>134940</xdr:rowOff>
    </xdr:from>
    <xdr:to>
      <xdr:col>12</xdr:col>
      <xdr:colOff>322385</xdr:colOff>
      <xdr:row>17</xdr:row>
      <xdr:rowOff>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5609082" y="2105882"/>
          <a:ext cx="3762053" cy="1205887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5</xdr:col>
      <xdr:colOff>271095</xdr:colOff>
      <xdr:row>17</xdr:row>
      <xdr:rowOff>161194</xdr:rowOff>
    </xdr:from>
    <xdr:to>
      <xdr:col>12</xdr:col>
      <xdr:colOff>417635</xdr:colOff>
      <xdr:row>21</xdr:row>
      <xdr:rowOff>17159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53807" y="3472963"/>
          <a:ext cx="3912578" cy="639946"/>
        </a:xfrm>
        <a:prstGeom prst="rect">
          <a:avLst/>
        </a:prstGeom>
      </xdr:spPr>
    </xdr:pic>
    <xdr:clientData/>
  </xdr:twoCellAnchor>
  <xdr:twoCellAnchor editAs="oneCell">
    <xdr:from>
      <xdr:col>5</xdr:col>
      <xdr:colOff>278423</xdr:colOff>
      <xdr:row>21</xdr:row>
      <xdr:rowOff>139211</xdr:rowOff>
    </xdr:from>
    <xdr:to>
      <xdr:col>7</xdr:col>
      <xdr:colOff>36634</xdr:colOff>
      <xdr:row>32</xdr:row>
      <xdr:rowOff>190034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1135" y="4234961"/>
          <a:ext cx="974480" cy="2146323"/>
        </a:xfrm>
        <a:prstGeom prst="rect">
          <a:avLst/>
        </a:prstGeom>
      </xdr:spPr>
    </xdr:pic>
    <xdr:clientData/>
  </xdr:twoCellAnchor>
  <xdr:twoCellAnchor>
    <xdr:from>
      <xdr:col>9</xdr:col>
      <xdr:colOff>476250</xdr:colOff>
      <xdr:row>15</xdr:row>
      <xdr:rowOff>124558</xdr:rowOff>
    </xdr:from>
    <xdr:to>
      <xdr:col>9</xdr:col>
      <xdr:colOff>476250</xdr:colOff>
      <xdr:row>17</xdr:row>
      <xdr:rowOff>190500</xdr:rowOff>
    </xdr:to>
    <xdr:cxnSp macro="">
      <xdr:nvCxnSpPr>
        <xdr:cNvPr id="9" name="Прямая со стрелкой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CxnSpPr/>
      </xdr:nvCxnSpPr>
      <xdr:spPr>
        <a:xfrm>
          <a:off x="7700596" y="3048000"/>
          <a:ext cx="0" cy="4542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215377</xdr:colOff>
      <xdr:row>8</xdr:row>
      <xdr:rowOff>67568</xdr:rowOff>
    </xdr:from>
    <xdr:to>
      <xdr:col>11</xdr:col>
      <xdr:colOff>299514</xdr:colOff>
      <xdr:row>11</xdr:row>
      <xdr:rowOff>175847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300512" y="1606222"/>
          <a:ext cx="692272" cy="701760"/>
        </a:xfrm>
        <a:prstGeom prst="rect">
          <a:avLst/>
        </a:prstGeom>
      </xdr:spPr>
    </xdr:pic>
    <xdr:clientData/>
  </xdr:twoCellAnchor>
  <xdr:oneCellAnchor>
    <xdr:from>
      <xdr:col>11</xdr:col>
      <xdr:colOff>192730</xdr:colOff>
      <xdr:row>8</xdr:row>
      <xdr:rowOff>106655</xdr:rowOff>
    </xdr:from>
    <xdr:ext cx="3384274" cy="163715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7885999" y="1645309"/>
          <a:ext cx="3384274" cy="16371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Условное форматирование через создание своих правил и использование формул может заливать ячейки и по нескольким условиям, к примеру, если бы в нашей последней задаче надо было создать УФ для окладов - заливать, если оклады выше 5000, но не более 10000 </a:t>
          </a: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формула для УФ выглядела бы так</a:t>
          </a:r>
        </a:p>
        <a:p>
          <a:pPr algn="ctr"/>
          <a:endParaRPr lang="ru-RU" sz="11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=И(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$C2&gt;5000</a:t>
          </a:r>
          <a:r>
            <a:rPr lang="ru-RU" sz="1100" b="1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;</a:t>
          </a:r>
          <a:r>
            <a:rPr lang="en-US" sz="1100" b="1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$C2&lt;10000)</a:t>
          </a:r>
          <a:endParaRPr lang="ru-RU" sz="1100" b="1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10</xdr:col>
      <xdr:colOff>113886</xdr:colOff>
      <xdr:row>7</xdr:row>
      <xdr:rowOff>182565</xdr:rowOff>
    </xdr:from>
    <xdr:to>
      <xdr:col>17</xdr:col>
      <xdr:colOff>35902</xdr:colOff>
      <xdr:row>17</xdr:row>
      <xdr:rowOff>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7199021" y="1530719"/>
          <a:ext cx="4178958" cy="1920262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197825</xdr:colOff>
      <xdr:row>11</xdr:row>
      <xdr:rowOff>43962</xdr:rowOff>
    </xdr:from>
    <xdr:to>
      <xdr:col>3</xdr:col>
      <xdr:colOff>14654</xdr:colOff>
      <xdr:row>18</xdr:row>
      <xdr:rowOff>183172</xdr:rowOff>
    </xdr:to>
    <xdr:sp macro="" textlink="">
      <xdr:nvSpPr>
        <xdr:cNvPr id="5" name="Загнутый угол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5960" y="2176097"/>
          <a:ext cx="1839059" cy="1655883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Создать УФ для выявления превышения бюджета по Окладам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Создать УФ для Окладов, если они превышают 5000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oneCellAnchor>
    <xdr:from>
      <xdr:col>3</xdr:col>
      <xdr:colOff>303302</xdr:colOff>
      <xdr:row>8</xdr:row>
      <xdr:rowOff>184797</xdr:rowOff>
    </xdr:from>
    <xdr:ext cx="880920" cy="892993"/>
    <xdr:pic>
      <xdr:nvPicPr>
        <xdr:cNvPr id="6" name="Рисунок 5" descr="Лампочка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2933667" y="2485451"/>
          <a:ext cx="880920" cy="892993"/>
        </a:xfrm>
        <a:prstGeom prst="rect">
          <a:avLst/>
        </a:prstGeom>
      </xdr:spPr>
    </xdr:pic>
    <xdr:clientData/>
  </xdr:oneCellAnchor>
  <xdr:oneCellAnchor>
    <xdr:from>
      <xdr:col>4</xdr:col>
      <xdr:colOff>309960</xdr:colOff>
      <xdr:row>8</xdr:row>
      <xdr:rowOff>128635</xdr:rowOff>
    </xdr:from>
    <xdr:ext cx="3384274" cy="108030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3548460" y="1667289"/>
          <a:ext cx="3384274" cy="10803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Фактически условное форматирование строится как функция ЕСЛИ и имеет два варианта </a:t>
          </a:r>
        </a:p>
        <a:p>
          <a:pPr algn="ctr"/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1 вариант - заливать (ИСТИНА) </a:t>
          </a: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2 вариант - не заливать (ЛОЖЬ)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</xdr:col>
      <xdr:colOff>245772</xdr:colOff>
      <xdr:row>8</xdr:row>
      <xdr:rowOff>6719</xdr:rowOff>
    </xdr:from>
    <xdr:to>
      <xdr:col>9</xdr:col>
      <xdr:colOff>534133</xdr:colOff>
      <xdr:row>13</xdr:row>
      <xdr:rowOff>183173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876137" y="1545373"/>
          <a:ext cx="4134996" cy="129747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3</xdr:col>
      <xdr:colOff>263037</xdr:colOff>
      <xdr:row>16</xdr:row>
      <xdr:rowOff>22757</xdr:rowOff>
    </xdr:from>
    <xdr:ext cx="517471" cy="524563"/>
    <xdr:pic>
      <xdr:nvPicPr>
        <xdr:cNvPr id="9" name="Рисунок 8" descr="Лампочка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2893402" y="3275911"/>
          <a:ext cx="517471" cy="524563"/>
        </a:xfrm>
        <a:prstGeom prst="rect">
          <a:avLst/>
        </a:prstGeom>
      </xdr:spPr>
    </xdr:pic>
    <xdr:clientData/>
  </xdr:oneCellAnchor>
  <xdr:oneCellAnchor>
    <xdr:from>
      <xdr:col>4</xdr:col>
      <xdr:colOff>227136</xdr:colOff>
      <xdr:row>15</xdr:row>
      <xdr:rowOff>174796</xdr:rowOff>
    </xdr:from>
    <xdr:ext cx="3320560" cy="102169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 txBox="1"/>
      </xdr:nvSpPr>
      <xdr:spPr>
        <a:xfrm>
          <a:off x="3465636" y="3230123"/>
          <a:ext cx="3320560" cy="1021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Параметр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СОЗДАТЬ ПРАВИЛО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представлен третьим снизу в списке, который открывается при нажатии команды УСЛОВНОЕ ФОРМАТИРОВАНИЕ </a:t>
          </a: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(вкладка ГЛАВНАЯ, группа СТИЛИ)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</xdr:col>
      <xdr:colOff>143197</xdr:colOff>
      <xdr:row>15</xdr:row>
      <xdr:rowOff>25036</xdr:rowOff>
    </xdr:from>
    <xdr:to>
      <xdr:col>9</xdr:col>
      <xdr:colOff>520212</xdr:colOff>
      <xdr:row>20</xdr:row>
      <xdr:rowOff>117230</xdr:rowOff>
    </xdr:to>
    <xdr:sp macro="" textlink="">
      <xdr:nvSpPr>
        <xdr:cNvPr id="11" name="Прямоугольник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2773562" y="3080363"/>
          <a:ext cx="4223650" cy="121321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181840</xdr:colOff>
      <xdr:row>11</xdr:row>
      <xdr:rowOff>95251</xdr:rowOff>
    </xdr:from>
    <xdr:to>
      <xdr:col>5</xdr:col>
      <xdr:colOff>458932</xdr:colOff>
      <xdr:row>19</xdr:row>
      <xdr:rowOff>133349</xdr:rowOff>
    </xdr:to>
    <xdr:sp macro="" textlink="">
      <xdr:nvSpPr>
        <xdr:cNvPr id="3" name="Загнутый угол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81840" y="2381251"/>
          <a:ext cx="4515717" cy="1590673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Создать набор значков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СТРЕЛОЧКИ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так, чтобы все, </a:t>
          </a:r>
          <a:r>
            <a:rPr kumimoji="0" lang="ru-RU" sz="1100" b="0" i="0" u="sng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что выше 400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было помечено стрелочкой вверх, </a:t>
          </a:r>
          <a:r>
            <a:rPr kumimoji="0" lang="ru-RU" sz="1100" b="0" i="0" u="sng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 380 до 400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(вкл) восклицательный знак, ниже 380 - стрелочка вниз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ыделить в столбце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Регион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название региона  жёлтым цветом заливки, если его итоговое значение не менее 400.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12</xdr:col>
      <xdr:colOff>561975</xdr:colOff>
      <xdr:row>16</xdr:row>
      <xdr:rowOff>95250</xdr:rowOff>
    </xdr:from>
    <xdr:to>
      <xdr:col>14</xdr:col>
      <xdr:colOff>342900</xdr:colOff>
      <xdr:row>22</xdr:row>
      <xdr:rowOff>142875</xdr:rowOff>
    </xdr:to>
    <xdr:sp macro="" textlink="">
      <xdr:nvSpPr>
        <xdr:cNvPr id="6" name="Стрелка вверх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9182100" y="3352800"/>
          <a:ext cx="1000125" cy="1476375"/>
        </a:xfrm>
        <a:prstGeom prst="upArrow">
          <a:avLst>
            <a:gd name="adj1" fmla="val 50000"/>
            <a:gd name="adj2" fmla="val 54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0</xdr:col>
      <xdr:colOff>183139</xdr:colOff>
      <xdr:row>22</xdr:row>
      <xdr:rowOff>179668</xdr:rowOff>
    </xdr:from>
    <xdr:ext cx="885316" cy="900320"/>
    <xdr:pic>
      <xdr:nvPicPr>
        <xdr:cNvPr id="7" name="Рисунок 6" descr="Лампочка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183139" y="4580218"/>
          <a:ext cx="885316" cy="900320"/>
        </a:xfrm>
        <a:prstGeom prst="rect">
          <a:avLst/>
        </a:prstGeom>
      </xdr:spPr>
    </xdr:pic>
    <xdr:clientData/>
  </xdr:oneCellAnchor>
  <xdr:oneCellAnchor>
    <xdr:from>
      <xdr:col>0</xdr:col>
      <xdr:colOff>1181100</xdr:colOff>
      <xdr:row>23</xdr:row>
      <xdr:rowOff>123825</xdr:rowOff>
    </xdr:from>
    <xdr:ext cx="3657599" cy="70485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 txBox="1"/>
      </xdr:nvSpPr>
      <xdr:spPr>
        <a:xfrm>
          <a:off x="1181100" y="4714875"/>
          <a:ext cx="3657599" cy="704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Не забываем, что в выбранном наборе значков любой из них можно менять при редактировании правила</a:t>
          </a:r>
          <a:endParaRPr lang="en-US" sz="12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121212</xdr:colOff>
      <xdr:row>23</xdr:row>
      <xdr:rowOff>55810</xdr:rowOff>
    </xdr:from>
    <xdr:to>
      <xdr:col>6</xdr:col>
      <xdr:colOff>104042</xdr:colOff>
      <xdr:row>26</xdr:row>
      <xdr:rowOff>142876</xdr:rowOff>
    </xdr:to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121212" y="4646860"/>
          <a:ext cx="4945355" cy="906216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8</xdr:col>
      <xdr:colOff>19050</xdr:colOff>
      <xdr:row>0</xdr:row>
      <xdr:rowOff>28575</xdr:rowOff>
    </xdr:from>
    <xdr:to>
      <xdr:col>16</xdr:col>
      <xdr:colOff>114300</xdr:colOff>
      <xdr:row>10</xdr:row>
      <xdr:rowOff>38100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28575"/>
          <a:ext cx="497205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30740</xdr:colOff>
      <xdr:row>15</xdr:row>
      <xdr:rowOff>112994</xdr:rowOff>
    </xdr:from>
    <xdr:ext cx="885316" cy="900320"/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30740" y="3703186"/>
          <a:ext cx="885316" cy="900320"/>
        </a:xfrm>
        <a:prstGeom prst="rect">
          <a:avLst/>
        </a:prstGeom>
      </xdr:spPr>
    </xdr:pic>
    <xdr:clientData/>
  </xdr:oneCellAnchor>
  <xdr:oneCellAnchor>
    <xdr:from>
      <xdr:col>1</xdr:col>
      <xdr:colOff>366347</xdr:colOff>
      <xdr:row>14</xdr:row>
      <xdr:rowOff>142143</xdr:rowOff>
    </xdr:from>
    <xdr:ext cx="3766038" cy="138918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974482" y="3541835"/>
          <a:ext cx="3766038" cy="1389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С помощью специальной вставки можно копировать и параметры проверки данных</a:t>
          </a:r>
        </a:p>
        <a:p>
          <a:pPr algn="ctr"/>
          <a:endParaRPr lang="ru-RU" sz="11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Для этого надо выделить ячейку с требуемой проверкой данных, выделить диапаз куда вставить и выбрать в специальной вставке параметр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условия на значения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14654</xdr:colOff>
      <xdr:row>14</xdr:row>
      <xdr:rowOff>26502</xdr:rowOff>
    </xdr:from>
    <xdr:to>
      <xdr:col>7</xdr:col>
      <xdr:colOff>1465</xdr:colOff>
      <xdr:row>22</xdr:row>
      <xdr:rowOff>161191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14654" y="3426194"/>
          <a:ext cx="4844561" cy="1658689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8</xdr:col>
      <xdr:colOff>125989</xdr:colOff>
      <xdr:row>15</xdr:row>
      <xdr:rowOff>112993</xdr:rowOff>
    </xdr:from>
    <xdr:ext cx="885316" cy="900320"/>
    <xdr:pic>
      <xdr:nvPicPr>
        <xdr:cNvPr id="6" name="Рисунок 5" descr="Лампочка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591874" y="3703185"/>
          <a:ext cx="885316" cy="900320"/>
        </a:xfrm>
        <a:prstGeom prst="rect">
          <a:avLst/>
        </a:prstGeom>
      </xdr:spPr>
    </xdr:pic>
    <xdr:clientData/>
  </xdr:oneCellAnchor>
  <xdr:oneCellAnchor>
    <xdr:from>
      <xdr:col>10</xdr:col>
      <xdr:colOff>103310</xdr:colOff>
      <xdr:row>16</xdr:row>
      <xdr:rowOff>32239</xdr:rowOff>
    </xdr:from>
    <xdr:ext cx="1955555" cy="78837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 txBox="1"/>
      </xdr:nvSpPr>
      <xdr:spPr>
        <a:xfrm>
          <a:off x="6441098" y="3812931"/>
          <a:ext cx="1955555" cy="7883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Для вызова спец вставки используется </a:t>
          </a:r>
          <a:r>
            <a:rPr lang="ru-RU"/>
            <a:t> сочетание клавиш</a:t>
          </a:r>
          <a:r>
            <a:rPr lang="ru-RU" baseline="0"/>
            <a:t> 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Ctrl Alt V</a:t>
          </a:r>
        </a:p>
      </xdr:txBody>
    </xdr:sp>
    <xdr:clientData/>
  </xdr:oneCellAnchor>
  <xdr:twoCellAnchor>
    <xdr:from>
      <xdr:col>8</xdr:col>
      <xdr:colOff>121212</xdr:colOff>
      <xdr:row>15</xdr:row>
      <xdr:rowOff>55809</xdr:rowOff>
    </xdr:from>
    <xdr:to>
      <xdr:col>14</xdr:col>
      <xdr:colOff>104042</xdr:colOff>
      <xdr:row>21</xdr:row>
      <xdr:rowOff>36634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5587097" y="3646001"/>
          <a:ext cx="3016176" cy="112382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11</xdr:col>
      <xdr:colOff>29307</xdr:colOff>
      <xdr:row>0</xdr:row>
      <xdr:rowOff>58615</xdr:rowOff>
    </xdr:from>
    <xdr:to>
      <xdr:col>11</xdr:col>
      <xdr:colOff>581688</xdr:colOff>
      <xdr:row>1</xdr:row>
      <xdr:rowOff>439616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3942" y="58615"/>
          <a:ext cx="552381" cy="64477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52720</xdr:colOff>
      <xdr:row>22</xdr:row>
      <xdr:rowOff>61705</xdr:rowOff>
    </xdr:from>
    <xdr:to>
      <xdr:col>8</xdr:col>
      <xdr:colOff>328436</xdr:colOff>
      <xdr:row>25</xdr:row>
      <xdr:rowOff>142875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2720" y="4081255"/>
          <a:ext cx="885316" cy="900320"/>
        </a:xfrm>
        <a:prstGeom prst="rect">
          <a:avLst/>
        </a:prstGeom>
      </xdr:spPr>
    </xdr:pic>
    <xdr:clientData/>
  </xdr:twoCellAnchor>
  <xdr:oneCellAnchor>
    <xdr:from>
      <xdr:col>8</xdr:col>
      <xdr:colOff>381001</xdr:colOff>
      <xdr:row>22</xdr:row>
      <xdr:rowOff>142875</xdr:rowOff>
    </xdr:from>
    <xdr:ext cx="3895724" cy="173354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6343651" y="4524375"/>
          <a:ext cx="3895724" cy="17335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Когда вы что-то копируетет, при нажатии правой кнопки мыши 5 параметров вставки сразу видны:</a:t>
          </a:r>
        </a:p>
        <a:p>
          <a:pPr algn="ctr"/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- вставить все (аналог 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Ctrl V)</a:t>
          </a:r>
          <a:endParaRPr lang="ru-RU" sz="11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- вставить значения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- вставить формулы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-транспонировать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- вставить форматы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- вставить ссылку</a:t>
          </a:r>
        </a:p>
        <a:p>
          <a:pPr algn="ctr"/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7</xdr:col>
      <xdr:colOff>18636</xdr:colOff>
      <xdr:row>22</xdr:row>
      <xdr:rowOff>26502</xdr:rowOff>
    </xdr:from>
    <xdr:to>
      <xdr:col>16</xdr:col>
      <xdr:colOff>190500</xdr:colOff>
      <xdr:row>30</xdr:row>
      <xdr:rowOff>209549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5371686" y="4408002"/>
          <a:ext cx="5658264" cy="2049947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15</xdr:row>
      <xdr:rowOff>86737</xdr:rowOff>
    </xdr:from>
    <xdr:ext cx="620781" cy="631302"/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38099" y="3430012"/>
          <a:ext cx="620781" cy="631302"/>
        </a:xfrm>
        <a:prstGeom prst="rect">
          <a:avLst/>
        </a:prstGeom>
      </xdr:spPr>
    </xdr:pic>
    <xdr:clientData/>
  </xdr:oneCellAnchor>
  <xdr:oneCellAnchor>
    <xdr:from>
      <xdr:col>0</xdr:col>
      <xdr:colOff>361951</xdr:colOff>
      <xdr:row>13</xdr:row>
      <xdr:rowOff>142143</xdr:rowOff>
    </xdr:from>
    <xdr:ext cx="4991100" cy="198193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361951" y="3104418"/>
          <a:ext cx="4991100" cy="19819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Для начала выделяем нужные нам данные или всю таблицу с помощью 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Ctrl A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, далее выбираем команду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выделить группу ячеек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, она находится на вкладке ГЛАВНАЯ, группе РЕДАКТИРОВАНИЕ - значек Найти и Выделить, нажимаем его и открываем список </a:t>
          </a:r>
        </a:p>
        <a:p>
          <a:pPr algn="ctr"/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При нажатии команды "Выделить группу ячеек" Вам выдаются варианты того, что из уже выделенного вначале диапазона надо оставить выделенным (примечание, число, формулу, пустую ячейку и т.д.).</a:t>
          </a: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Под командой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выделить группу ячеек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есть </a:t>
          </a:r>
          <a:r>
            <a:rPr lang="ru-RU" sz="1100" i="1" baseline="0">
              <a:latin typeface="Arial" panose="020B0604020202020204" pitchFamily="34" charset="0"/>
              <a:cs typeface="Arial" panose="020B0604020202020204" pitchFamily="34" charset="0"/>
            </a:rPr>
            <a:t>готовые варианты выделения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- формулы, примечания и т.д.</a:t>
          </a:r>
        </a:p>
      </xdr:txBody>
    </xdr:sp>
    <xdr:clientData/>
  </xdr:oneCellAnchor>
  <xdr:twoCellAnchor>
    <xdr:from>
      <xdr:col>0</xdr:col>
      <xdr:colOff>14654</xdr:colOff>
      <xdr:row>13</xdr:row>
      <xdr:rowOff>26503</xdr:rowOff>
    </xdr:from>
    <xdr:to>
      <xdr:col>7</xdr:col>
      <xdr:colOff>1465</xdr:colOff>
      <xdr:row>24</xdr:row>
      <xdr:rowOff>104775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4654" y="2988778"/>
          <a:ext cx="5454161" cy="2173772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7</xdr:col>
      <xdr:colOff>583190</xdr:colOff>
      <xdr:row>13</xdr:row>
      <xdr:rowOff>74894</xdr:rowOff>
    </xdr:from>
    <xdr:ext cx="885316" cy="900320"/>
    <xdr:pic>
      <xdr:nvPicPr>
        <xdr:cNvPr id="5" name="Рисунок 4" descr="Лампочка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6050540" y="3037169"/>
          <a:ext cx="885316" cy="900320"/>
        </a:xfrm>
        <a:prstGeom prst="rect">
          <a:avLst/>
        </a:prstGeom>
      </xdr:spPr>
    </xdr:pic>
    <xdr:clientData/>
  </xdr:oneCellAnchor>
  <xdr:oneCellAnchor>
    <xdr:from>
      <xdr:col>8</xdr:col>
      <xdr:colOff>571500</xdr:colOff>
      <xdr:row>13</xdr:row>
      <xdr:rowOff>94517</xdr:rowOff>
    </xdr:from>
    <xdr:ext cx="4772025" cy="221053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 txBox="1"/>
      </xdr:nvSpPr>
      <xdr:spPr>
        <a:xfrm>
          <a:off x="6648450" y="3056792"/>
          <a:ext cx="4772025" cy="22105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 eaLnBrk="1" fontAlgn="auto" latinLnBrk="0" hangingPunct="1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 тот момент, когда 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данные определенного типа выделены</a:t>
          </a:r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Вы можете:</a:t>
          </a:r>
          <a:endParaRPr lang="ru-RU" sz="1200">
            <a:effectLst/>
          </a:endParaRPr>
        </a:p>
        <a:p>
          <a:pPr algn="ctr" eaLnBrk="1" fontAlgn="auto" latinLnBrk="0" hangingPunct="1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Менять их заливку</a:t>
          </a:r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цвет шрифта и т.п. </a:t>
          </a:r>
          <a:endParaRPr lang="ru-RU" sz="1200">
            <a:effectLst/>
          </a:endParaRPr>
        </a:p>
        <a:p>
          <a:pPr algn="ctr" eaLnBrk="1" fontAlgn="auto" latinLnBrk="0" hangingPunct="1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Удалять содержимое выделенных ячеек </a:t>
          </a:r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(к примеру, чтобы удалить все примечания после их выделения, надо на любой выделенной ячейке нажать правую кнопку мыши и найти команду УДАЛИТЬ ПРИМЕЧАНИЯ)</a:t>
          </a:r>
          <a:endParaRPr lang="ru-RU" sz="1200">
            <a:effectLst/>
          </a:endParaRPr>
        </a:p>
        <a:p>
          <a:pPr algn="ctr" eaLnBrk="1" fontAlgn="auto" latinLnBrk="0" hangingPunct="1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Заполнять все выделенные пустые ячейки какими-то одинаковыми значениями</a:t>
          </a:r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Для этого после их выделения надо в СТРОКУ ВВОДУ ввести данные, к примеру, написать "Пусто", а далее нажать сочетание клавиш </a:t>
          </a:r>
          <a:r>
            <a:rPr lang="en-US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Ctrl Enter</a:t>
          </a:r>
          <a:endParaRPr lang="ru-RU" sz="1200">
            <a:effectLst/>
          </a:endParaRPr>
        </a:p>
        <a:p>
          <a:pPr algn="ctr"/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8</xdr:col>
      <xdr:colOff>33704</xdr:colOff>
      <xdr:row>12</xdr:row>
      <xdr:rowOff>178902</xdr:rowOff>
    </xdr:from>
    <xdr:to>
      <xdr:col>17</xdr:col>
      <xdr:colOff>0</xdr:colOff>
      <xdr:row>26</xdr:row>
      <xdr:rowOff>66675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6110654" y="2950677"/>
          <a:ext cx="5452696" cy="255477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11</xdr:col>
      <xdr:colOff>600075</xdr:colOff>
      <xdr:row>2</xdr:row>
      <xdr:rowOff>57150</xdr:rowOff>
    </xdr:from>
    <xdr:to>
      <xdr:col>13</xdr:col>
      <xdr:colOff>47542</xdr:colOff>
      <xdr:row>5</xdr:row>
      <xdr:rowOff>133257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5825" y="638175"/>
          <a:ext cx="666667" cy="7428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8</xdr:row>
      <xdr:rowOff>95249</xdr:rowOff>
    </xdr:from>
    <xdr:to>
      <xdr:col>5</xdr:col>
      <xdr:colOff>142875</xdr:colOff>
      <xdr:row>14</xdr:row>
      <xdr:rowOff>180975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9050" y="1619249"/>
          <a:ext cx="4371975" cy="1238251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eaLnBrk="1" fontAlgn="auto" latinLnBrk="0" hangingPunct="1"/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помощью команды "Спец вставки":</a:t>
          </a:r>
        </a:p>
        <a:p>
          <a:pPr eaLnBrk="1" fontAlgn="auto" latinLnBrk="0" hangingPunct="1"/>
          <a:endParaRPr kumimoji="0" lang="ru-RU" sz="11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eaLnBrk="1" fontAlgn="auto" latinLnBrk="0" hangingPunct="1"/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Повысить все цены по городам на 3% с помощью добавочного коэффициента равного 1,03</a:t>
          </a:r>
        </a:p>
        <a:p>
          <a:pPr eaLnBrk="1" fontAlgn="auto" latinLnBrk="0" hangingPunct="1"/>
          <a:endParaRPr kumimoji="0" lang="ru-RU" sz="11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eaLnBrk="1" fontAlgn="auto" latinLnBrk="0" hangingPunct="1"/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Данные по городам выделить и вставить ниже как картинку (со связями) 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0</xdr:col>
      <xdr:colOff>0</xdr:colOff>
      <xdr:row>15</xdr:row>
      <xdr:rowOff>114299</xdr:rowOff>
    </xdr:from>
    <xdr:to>
      <xdr:col>5</xdr:col>
      <xdr:colOff>447675</xdr:colOff>
      <xdr:row>25</xdr:row>
      <xdr:rowOff>133350</xdr:rowOff>
    </xdr:to>
    <xdr:sp macro="" textlink="">
      <xdr:nvSpPr>
        <xdr:cNvPr id="3" name="Загнутый угол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0" y="2981324"/>
          <a:ext cx="4695825" cy="1933576"/>
        </a:xfrm>
        <a:prstGeom prst="foldedCorner">
          <a:avLst>
            <a:gd name="adj" fmla="val 7756"/>
          </a:avLst>
        </a:prstGeom>
        <a:solidFill>
          <a:schemeClr val="accent2">
            <a:lumMod val="40000"/>
            <a:lumOff val="6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Дополнительно задание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помощью команды "Выделить группу ячеек":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Удалить все примечания с листа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Очистить все правила проверки данных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Пустые ячейки в таблице заполнить словом "ПУСТО"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завершению выберите в списке справа - ДА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57150</xdr:colOff>
      <xdr:row>22</xdr:row>
      <xdr:rowOff>95250</xdr:rowOff>
    </xdr:from>
    <xdr:to>
      <xdr:col>6</xdr:col>
      <xdr:colOff>9525</xdr:colOff>
      <xdr:row>22</xdr:row>
      <xdr:rowOff>190500</xdr:rowOff>
    </xdr:to>
    <xdr:cxnSp macro="">
      <xdr:nvCxnSpPr>
        <xdr:cNvPr id="5" name="Прямая со стрелкой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CxnSpPr/>
      </xdr:nvCxnSpPr>
      <xdr:spPr>
        <a:xfrm flipV="1">
          <a:off x="3276600" y="4295775"/>
          <a:ext cx="182880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447676</xdr:colOff>
      <xdr:row>2</xdr:row>
      <xdr:rowOff>36635</xdr:rowOff>
    </xdr:from>
    <xdr:ext cx="5705474" cy="1655884"/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663945" y="417635"/>
          <a:ext cx="5705474" cy="165588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ru-RU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Обработка и проверка данных</a:t>
          </a:r>
        </a:p>
      </xdr:txBody>
    </xdr:sp>
    <xdr:clientData/>
  </xdr:oneCellAnchor>
  <xdr:twoCellAnchor editAs="oneCell">
    <xdr:from>
      <xdr:col>6</xdr:col>
      <xdr:colOff>293077</xdr:colOff>
      <xdr:row>11</xdr:row>
      <xdr:rowOff>109904</xdr:rowOff>
    </xdr:from>
    <xdr:to>
      <xdr:col>8</xdr:col>
      <xdr:colOff>582</xdr:colOff>
      <xdr:row>14</xdr:row>
      <xdr:rowOff>452690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1885" y="2205404"/>
          <a:ext cx="1209524" cy="91428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38101</xdr:rowOff>
    </xdr:from>
    <xdr:to>
      <xdr:col>5</xdr:col>
      <xdr:colOff>1010771</xdr:colOff>
      <xdr:row>19</xdr:row>
      <xdr:rowOff>38101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0" y="1752601"/>
          <a:ext cx="5687546" cy="1924050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Установить проверку вводимых данных: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Артикул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- 10 символов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начала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не ранее 1.5.2021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окончания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не ранее 6.5.2021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Акция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 установить признак Акционного товара ДА/НЕТ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Новая Цена товара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действительное, больше нуля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Скопировать таблицу на лист Прейскурант 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52720</xdr:colOff>
      <xdr:row>20</xdr:row>
      <xdr:rowOff>61705</xdr:rowOff>
    </xdr:from>
    <xdr:to>
      <xdr:col>0</xdr:col>
      <xdr:colOff>938036</xdr:colOff>
      <xdr:row>24</xdr:row>
      <xdr:rowOff>161925</xdr:rowOff>
    </xdr:to>
    <xdr:pic>
      <xdr:nvPicPr>
        <xdr:cNvPr id="4" name="Рисунок 3" descr="Лампочка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2720" y="3890755"/>
          <a:ext cx="885316" cy="900320"/>
        </a:xfrm>
        <a:prstGeom prst="rect">
          <a:avLst/>
        </a:prstGeom>
      </xdr:spPr>
    </xdr:pic>
    <xdr:clientData/>
  </xdr:twoCellAnchor>
  <xdr:oneCellAnchor>
    <xdr:from>
      <xdr:col>0</xdr:col>
      <xdr:colOff>1133476</xdr:colOff>
      <xdr:row>21</xdr:row>
      <xdr:rowOff>171451</xdr:rowOff>
    </xdr:from>
    <xdr:ext cx="3895724" cy="81915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 txBox="1"/>
      </xdr:nvSpPr>
      <xdr:spPr>
        <a:xfrm>
          <a:off x="1133476" y="4200526"/>
          <a:ext cx="3895724" cy="8191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Проверка данных важна для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предупреждения ошибок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18636</xdr:colOff>
      <xdr:row>20</xdr:row>
      <xdr:rowOff>26503</xdr:rowOff>
    </xdr:from>
    <xdr:to>
      <xdr:col>5</xdr:col>
      <xdr:colOff>666750</xdr:colOff>
      <xdr:row>25</xdr:row>
      <xdr:rowOff>152401</xdr:rowOff>
    </xdr:to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8636" y="3855553"/>
          <a:ext cx="5324889" cy="1192698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7</xdr:col>
      <xdr:colOff>409575</xdr:colOff>
      <xdr:row>10</xdr:row>
      <xdr:rowOff>9525</xdr:rowOff>
    </xdr:from>
    <xdr:to>
      <xdr:col>7</xdr:col>
      <xdr:colOff>685765</xdr:colOff>
      <xdr:row>11</xdr:row>
      <xdr:rowOff>57119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1924050"/>
          <a:ext cx="276190" cy="24761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9</xdr:row>
      <xdr:rowOff>0</xdr:rowOff>
    </xdr:from>
    <xdr:to>
      <xdr:col>5</xdr:col>
      <xdr:colOff>981076</xdr:colOff>
      <xdr:row>23</xdr:row>
      <xdr:rowOff>152400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1" y="1714500"/>
          <a:ext cx="5657850" cy="3171825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Скопируйте и вставьте на лист таблицу с листа "Проверка данных Прейскурант".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Изменить правила проверки вводимых данных: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Артикул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Создать выпадающий список. Данные взять из листа СПРАВОЧНИКИ.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Выводить Сообщение о вводе: "Внимание! Укажите действующий артикул."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Выводить Сообщение об ошибке: "Внимание! Сообщите о новом артикуле по тел менеджеру."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начала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Текущая дата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окончания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от 1 до 5 дней от Текущей даты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Акция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 выпадающий список признака Акционного товара из листа СПРАВОЧНИКИ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25</xdr:row>
      <xdr:rowOff>19050</xdr:rowOff>
    </xdr:from>
    <xdr:to>
      <xdr:col>3</xdr:col>
      <xdr:colOff>142467</xdr:colOff>
      <xdr:row>31</xdr:row>
      <xdr:rowOff>57002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33975"/>
          <a:ext cx="3266667" cy="1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657224</xdr:colOff>
      <xdr:row>25</xdr:row>
      <xdr:rowOff>17758</xdr:rowOff>
    </xdr:from>
    <xdr:to>
      <xdr:col>3</xdr:col>
      <xdr:colOff>18540</xdr:colOff>
      <xdr:row>27</xdr:row>
      <xdr:rowOff>43070</xdr:rowOff>
    </xdr:to>
    <xdr:pic>
      <xdr:nvPicPr>
        <xdr:cNvPr id="4" name="Рисунок 3" descr="Лампочка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 l="15596" t="14679" r="13761" b="10091"/>
        <a:stretch/>
      </xdr:blipFill>
      <xdr:spPr>
        <a:xfrm>
          <a:off x="2743199" y="5132683"/>
          <a:ext cx="399541" cy="406312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27</xdr:row>
      <xdr:rowOff>142875</xdr:rowOff>
    </xdr:from>
    <xdr:to>
      <xdr:col>3</xdr:col>
      <xdr:colOff>419100</xdr:colOff>
      <xdr:row>29</xdr:row>
      <xdr:rowOff>47625</xdr:rowOff>
    </xdr:to>
    <xdr:sp macro="" textlink="">
      <xdr:nvSpPr>
        <xdr:cNvPr id="11" name="Шеврон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3333750" y="5638800"/>
          <a:ext cx="209550" cy="285750"/>
        </a:xfrm>
        <a:prstGeom prst="chevron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28575</xdr:rowOff>
    </xdr:from>
    <xdr:to>
      <xdr:col>4</xdr:col>
      <xdr:colOff>400050</xdr:colOff>
      <xdr:row>16</xdr:row>
      <xdr:rowOff>123825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0" y="1933575"/>
          <a:ext cx="4324350" cy="1619250"/>
        </a:xfrm>
        <a:prstGeom prst="foldedCorner">
          <a:avLst>
            <a:gd name="adj" fmla="val 7756"/>
          </a:avLst>
        </a:prstGeom>
        <a:solidFill>
          <a:schemeClr val="tx2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 блок заданий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Установить проверку вводимых данных: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Штрих-код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- 13 символов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ИНН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 значения на основе списка в справочнике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409575</xdr:colOff>
      <xdr:row>8</xdr:row>
      <xdr:rowOff>28575</xdr:rowOff>
    </xdr:from>
    <xdr:to>
      <xdr:col>8</xdr:col>
      <xdr:colOff>457200</xdr:colOff>
      <xdr:row>14</xdr:row>
      <xdr:rowOff>123825</xdr:rowOff>
    </xdr:to>
    <xdr:sp macro="" textlink="">
      <xdr:nvSpPr>
        <xdr:cNvPr id="4" name="Загнутый угол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333875" y="1933575"/>
          <a:ext cx="4181475" cy="1238250"/>
        </a:xfrm>
        <a:prstGeom prst="foldedCorner">
          <a:avLst>
            <a:gd name="adj" fmla="val 7756"/>
          </a:avLst>
        </a:prstGeom>
        <a:solidFill>
          <a:schemeClr val="tx2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 блок заданий, автоматизация с помощью ВПР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Автоматически заполнять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Штрих-Код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Наименование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товара на основании введенного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Артикула.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Соответствие взять из листа СПРАВОЧНИКИ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8</xdr:col>
      <xdr:colOff>476250</xdr:colOff>
      <xdr:row>8</xdr:row>
      <xdr:rowOff>9525</xdr:rowOff>
    </xdr:from>
    <xdr:to>
      <xdr:col>14</xdr:col>
      <xdr:colOff>561975</xdr:colOff>
      <xdr:row>16</xdr:row>
      <xdr:rowOff>104775</xdr:rowOff>
    </xdr:to>
    <xdr:sp macro="" textlink="">
      <xdr:nvSpPr>
        <xdr:cNvPr id="5" name="Загнутый угол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8534400" y="1533525"/>
          <a:ext cx="4181475" cy="1619250"/>
        </a:xfrm>
        <a:prstGeom prst="foldedCorner">
          <a:avLst>
            <a:gd name="adj" fmla="val 7756"/>
          </a:avLst>
        </a:prstGeom>
        <a:solidFill>
          <a:schemeClr val="tx2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 задание  - условное + проверка данных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Установить правила условного форматирования: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Если Ставка НДС не заполнена - выделять ячейку красным цветом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Сделать проверку данных, чтобы в ячейки можно было вводить только проценты (от нуля до 100%)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11</xdr:col>
      <xdr:colOff>152400</xdr:colOff>
      <xdr:row>18</xdr:row>
      <xdr:rowOff>38100</xdr:rowOff>
    </xdr:from>
    <xdr:to>
      <xdr:col>13</xdr:col>
      <xdr:colOff>171450</xdr:colOff>
      <xdr:row>27</xdr:row>
      <xdr:rowOff>19050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4175" y="3895725"/>
          <a:ext cx="11715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38100</xdr:rowOff>
    </xdr:from>
    <xdr:to>
      <xdr:col>1</xdr:col>
      <xdr:colOff>1095375</xdr:colOff>
      <xdr:row>27</xdr:row>
      <xdr:rowOff>66675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95725"/>
          <a:ext cx="2257425" cy="19621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18</xdr:row>
      <xdr:rowOff>76200</xdr:rowOff>
    </xdr:from>
    <xdr:to>
      <xdr:col>9</xdr:col>
      <xdr:colOff>514350</xdr:colOff>
      <xdr:row>26</xdr:row>
      <xdr:rowOff>38100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3933825"/>
          <a:ext cx="6934200" cy="169545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30</xdr:row>
      <xdr:rowOff>57150</xdr:rowOff>
    </xdr:from>
    <xdr:to>
      <xdr:col>10</xdr:col>
      <xdr:colOff>142875</xdr:colOff>
      <xdr:row>38</xdr:row>
      <xdr:rowOff>123825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6200775"/>
          <a:ext cx="7200900" cy="1609725"/>
        </a:xfrm>
        <a:prstGeom prst="rect">
          <a:avLst/>
        </a:prstGeom>
      </xdr:spPr>
    </xdr:pic>
    <xdr:clientData/>
  </xdr:twoCellAnchor>
  <xdr:twoCellAnchor>
    <xdr:from>
      <xdr:col>6</xdr:col>
      <xdr:colOff>485775</xdr:colOff>
      <xdr:row>27</xdr:row>
      <xdr:rowOff>104775</xdr:rowOff>
    </xdr:from>
    <xdr:to>
      <xdr:col>6</xdr:col>
      <xdr:colOff>971550</xdr:colOff>
      <xdr:row>29</xdr:row>
      <xdr:rowOff>142875</xdr:rowOff>
    </xdr:to>
    <xdr:sp macro="" textlink="">
      <xdr:nvSpPr>
        <xdr:cNvPr id="12" name="Стрелка вниз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/>
      </xdr:nvSpPr>
      <xdr:spPr>
        <a:xfrm>
          <a:off x="6219825" y="5676900"/>
          <a:ext cx="485775" cy="419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466725</xdr:colOff>
      <xdr:row>32</xdr:row>
      <xdr:rowOff>123825</xdr:rowOff>
    </xdr:from>
    <xdr:to>
      <xdr:col>17</xdr:col>
      <xdr:colOff>247650</xdr:colOff>
      <xdr:row>36</xdr:row>
      <xdr:rowOff>171450</xdr:rowOff>
    </xdr:to>
    <xdr:sp macro="" textlink="">
      <xdr:nvSpPr>
        <xdr:cNvPr id="13" name="Стрелка вверх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/>
      </xdr:nvSpPr>
      <xdr:spPr>
        <a:xfrm>
          <a:off x="13230225" y="6515100"/>
          <a:ext cx="1000125" cy="809625"/>
        </a:xfrm>
        <a:prstGeom prst="upArrow">
          <a:avLst>
            <a:gd name="adj1" fmla="val 50000"/>
            <a:gd name="adj2" fmla="val 54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14</xdr:col>
      <xdr:colOff>309895</xdr:colOff>
      <xdr:row>18</xdr:row>
      <xdr:rowOff>152400</xdr:rowOff>
    </xdr:from>
    <xdr:to>
      <xdr:col>15</xdr:col>
      <xdr:colOff>585611</xdr:colOff>
      <xdr:row>23</xdr:row>
      <xdr:rowOff>0</xdr:rowOff>
    </xdr:to>
    <xdr:pic>
      <xdr:nvPicPr>
        <xdr:cNvPr id="14" name="Рисунок 13" descr="Лампочка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rcRect l="15596" t="14679" r="13761" b="10091"/>
        <a:stretch/>
      </xdr:blipFill>
      <xdr:spPr>
        <a:xfrm>
          <a:off x="12463795" y="4010025"/>
          <a:ext cx="885316" cy="914400"/>
        </a:xfrm>
        <a:prstGeom prst="rect">
          <a:avLst/>
        </a:prstGeom>
      </xdr:spPr>
    </xdr:pic>
    <xdr:clientData/>
  </xdr:twoCellAnchor>
  <xdr:oneCellAnchor>
    <xdr:from>
      <xdr:col>16</xdr:col>
      <xdr:colOff>257175</xdr:colOff>
      <xdr:row>18</xdr:row>
      <xdr:rowOff>162339</xdr:rowOff>
    </xdr:from>
    <xdr:ext cx="2133600" cy="77111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 txBox="1"/>
      </xdr:nvSpPr>
      <xdr:spPr>
        <a:xfrm>
          <a:off x="13630275" y="4019964"/>
          <a:ext cx="2133600" cy="771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Пустота в эксель обозначается двойными кавычками ""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14</xdr:col>
      <xdr:colOff>75786</xdr:colOff>
      <xdr:row>18</xdr:row>
      <xdr:rowOff>64602</xdr:rowOff>
    </xdr:from>
    <xdr:to>
      <xdr:col>20</xdr:col>
      <xdr:colOff>561975</xdr:colOff>
      <xdr:row>23</xdr:row>
      <xdr:rowOff>200025</xdr:rowOff>
    </xdr:to>
    <xdr:sp macro="" textlink="">
      <xdr:nvSpPr>
        <xdr:cNvPr id="16" name="Прямоугольник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/>
      </xdr:nvSpPr>
      <xdr:spPr>
        <a:xfrm>
          <a:off x="12229686" y="3922227"/>
          <a:ext cx="4143789" cy="120222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66675</xdr:colOff>
      <xdr:row>8</xdr:row>
      <xdr:rowOff>28575</xdr:rowOff>
    </xdr:from>
    <xdr:to>
      <xdr:col>18</xdr:col>
      <xdr:colOff>276225</xdr:colOff>
      <xdr:row>14</xdr:row>
      <xdr:rowOff>85725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8391525" y="1762125"/>
          <a:ext cx="3257550" cy="1200150"/>
        </a:xfrm>
        <a:prstGeom prst="foldedCorner">
          <a:avLst>
            <a:gd name="adj" fmla="val 7756"/>
          </a:avLst>
        </a:prstGeom>
        <a:solidFill>
          <a:schemeClr val="accent6">
            <a:lumMod val="40000"/>
            <a:lumOff val="6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Получить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K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список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Заказчиков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без повторений, сохранив данные исходной таблицы.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Удалить из таблицы записи, введенные повторно.</a:t>
          </a:r>
        </a:p>
      </xdr:txBody>
    </xdr:sp>
    <xdr:clientData/>
  </xdr:twoCellAnchor>
  <xdr:twoCellAnchor editAs="oneCell">
    <xdr:from>
      <xdr:col>13</xdr:col>
      <xdr:colOff>214645</xdr:colOff>
      <xdr:row>16</xdr:row>
      <xdr:rowOff>71230</xdr:rowOff>
    </xdr:from>
    <xdr:to>
      <xdr:col>14</xdr:col>
      <xdr:colOff>333375</xdr:colOff>
      <xdr:row>20</xdr:row>
      <xdr:rowOff>49903</xdr:rowOff>
    </xdr:to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8177545" y="3328780"/>
          <a:ext cx="728330" cy="740673"/>
        </a:xfrm>
        <a:prstGeom prst="rect">
          <a:avLst/>
        </a:prstGeom>
      </xdr:spPr>
    </xdr:pic>
    <xdr:clientData/>
  </xdr:twoCellAnchor>
  <xdr:twoCellAnchor>
    <xdr:from>
      <xdr:col>13</xdr:col>
      <xdr:colOff>94836</xdr:colOff>
      <xdr:row>15</xdr:row>
      <xdr:rowOff>112227</xdr:rowOff>
    </xdr:from>
    <xdr:to>
      <xdr:col>18</xdr:col>
      <xdr:colOff>514350</xdr:colOff>
      <xdr:row>23</xdr:row>
      <xdr:rowOff>104775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8057736" y="3179277"/>
          <a:ext cx="3467514" cy="165942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15</xdr:col>
      <xdr:colOff>0</xdr:colOff>
      <xdr:row>16</xdr:row>
      <xdr:rowOff>38100</xdr:rowOff>
    </xdr:from>
    <xdr:ext cx="2228850" cy="142875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 txBox="1"/>
      </xdr:nvSpPr>
      <xdr:spPr>
        <a:xfrm>
          <a:off x="9182100" y="3295650"/>
          <a:ext cx="2228850" cy="1428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Для корректной работы этого инструмента желательно, чтобы над данными были </a:t>
          </a:r>
          <a:r>
            <a:rPr lang="ru-RU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однострочные заголовки</a:t>
          </a:r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это же справедливо для корректной сортировки, фильтрации, сводных таблиц</a:t>
          </a:r>
          <a:endParaRPr lang="en-US" sz="12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13</xdr:col>
      <xdr:colOff>195595</xdr:colOff>
      <xdr:row>24</xdr:row>
      <xdr:rowOff>109330</xdr:rowOff>
    </xdr:from>
    <xdr:ext cx="716723" cy="728870"/>
    <xdr:pic>
      <xdr:nvPicPr>
        <xdr:cNvPr id="7" name="Рисунок 6" descr="Лампочка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8158495" y="5081380"/>
          <a:ext cx="716723" cy="728870"/>
        </a:xfrm>
        <a:prstGeom prst="rect">
          <a:avLst/>
        </a:prstGeom>
      </xdr:spPr>
    </xdr:pic>
    <xdr:clientData/>
  </xdr:oneCellAnchor>
  <xdr:twoCellAnchor>
    <xdr:from>
      <xdr:col>13</xdr:col>
      <xdr:colOff>114300</xdr:colOff>
      <xdr:row>24</xdr:row>
      <xdr:rowOff>83652</xdr:rowOff>
    </xdr:from>
    <xdr:to>
      <xdr:col>18</xdr:col>
      <xdr:colOff>590550</xdr:colOff>
      <xdr:row>32</xdr:row>
      <xdr:rowOff>76200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8077200" y="5055702"/>
          <a:ext cx="3524250" cy="1802298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14</xdr:col>
      <xdr:colOff>304800</xdr:colOff>
      <xdr:row>24</xdr:row>
      <xdr:rowOff>190499</xdr:rowOff>
    </xdr:from>
    <xdr:ext cx="2628900" cy="162877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 txBox="1"/>
      </xdr:nvSpPr>
      <xdr:spPr>
        <a:xfrm>
          <a:off x="8877300" y="5162549"/>
          <a:ext cx="2628900" cy="16287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 основе </a:t>
          </a:r>
          <a:r>
            <a:rPr lang="ru-RU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уникальных значений, </a:t>
          </a:r>
          <a:r>
            <a:rPr lang="ru-RU" sz="12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созданных с помощью </a:t>
          </a:r>
          <a:r>
            <a:rPr lang="ru-RU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удаления дубликатов, </a:t>
          </a:r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можно выявлять ошибки в таблице, лишние пробелы, неправильно написанные значения и так далее. А затем их можно исправлять инструментом </a:t>
          </a:r>
        </a:p>
        <a:p>
          <a:pPr algn="ctr"/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ЗАМЕНЫ (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Ctrl H)</a:t>
          </a:r>
          <a:endParaRPr lang="en-US" sz="12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13</xdr:col>
      <xdr:colOff>157495</xdr:colOff>
      <xdr:row>33</xdr:row>
      <xdr:rowOff>147430</xdr:rowOff>
    </xdr:from>
    <xdr:ext cx="716723" cy="728870"/>
    <xdr:pic>
      <xdr:nvPicPr>
        <xdr:cNvPr id="10" name="Рисунок 9" descr="Лампочка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8120395" y="7167355"/>
          <a:ext cx="716723" cy="728870"/>
        </a:xfrm>
        <a:prstGeom prst="rect">
          <a:avLst/>
        </a:prstGeom>
      </xdr:spPr>
    </xdr:pic>
    <xdr:clientData/>
  </xdr:oneCellAnchor>
  <xdr:twoCellAnchor>
    <xdr:from>
      <xdr:col>13</xdr:col>
      <xdr:colOff>133350</xdr:colOff>
      <xdr:row>33</xdr:row>
      <xdr:rowOff>112227</xdr:rowOff>
    </xdr:from>
    <xdr:to>
      <xdr:col>19</xdr:col>
      <xdr:colOff>0</xdr:colOff>
      <xdr:row>39</xdr:row>
      <xdr:rowOff>0</xdr:rowOff>
    </xdr:to>
    <xdr:sp macro="" textlink="">
      <xdr:nvSpPr>
        <xdr:cNvPr id="11" name="Прямоугольник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/>
      </xdr:nvSpPr>
      <xdr:spPr>
        <a:xfrm>
          <a:off x="8096250" y="7132152"/>
          <a:ext cx="3524250" cy="122127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14</xdr:col>
      <xdr:colOff>276225</xdr:colOff>
      <xdr:row>33</xdr:row>
      <xdr:rowOff>190499</xdr:rowOff>
    </xdr:from>
    <xdr:ext cx="2628900" cy="116205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 txBox="1"/>
      </xdr:nvSpPr>
      <xdr:spPr>
        <a:xfrm>
          <a:off x="8848725" y="7210424"/>
          <a:ext cx="2628900" cy="11620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 основе </a:t>
          </a:r>
          <a:r>
            <a:rPr lang="ru-RU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уникальных значений, </a:t>
          </a:r>
          <a:r>
            <a:rPr lang="ru-RU" sz="12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созданных с помощью </a:t>
          </a:r>
          <a:r>
            <a:rPr lang="ru-RU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удаления дубликатов, </a:t>
          </a:r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можно также составлять список критериев для функций СУММЕСЛИ, СЧЕТЕСЛИ и т.п.</a:t>
          </a:r>
          <a:endParaRPr lang="en-US" sz="12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 editAs="oneCell">
    <xdr:from>
      <xdr:col>14</xdr:col>
      <xdr:colOff>333375</xdr:colOff>
      <xdr:row>2</xdr:row>
      <xdr:rowOff>0</xdr:rowOff>
    </xdr:from>
    <xdr:to>
      <xdr:col>15</xdr:col>
      <xdr:colOff>28537</xdr:colOff>
      <xdr:row>3</xdr:row>
      <xdr:rowOff>47594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05875" y="485775"/>
          <a:ext cx="304762" cy="24761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7</xdr:row>
      <xdr:rowOff>123826</xdr:rowOff>
    </xdr:from>
    <xdr:to>
      <xdr:col>7</xdr:col>
      <xdr:colOff>304800</xdr:colOff>
      <xdr:row>15</xdr:row>
      <xdr:rowOff>19050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6515100" y="1752601"/>
          <a:ext cx="4438650" cy="1419224"/>
        </a:xfrm>
        <a:prstGeom prst="foldedCorner">
          <a:avLst>
            <a:gd name="adj" fmla="val 7756"/>
          </a:avLst>
        </a:prstGeom>
        <a:solidFill>
          <a:schemeClr val="accent6">
            <a:lumMod val="40000"/>
            <a:lumOff val="6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помощью фильтра одновременно отобразить продажи: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Зелени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только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за Июль и Ягод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только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за Август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Зелени с суммой продажи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 10 000 до 20 000</a:t>
          </a:r>
        </a:p>
      </xdr:txBody>
    </xdr:sp>
    <xdr:clientData/>
  </xdr:twoCellAnchor>
  <xdr:twoCellAnchor editAs="oneCell">
    <xdr:from>
      <xdr:col>0</xdr:col>
      <xdr:colOff>224170</xdr:colOff>
      <xdr:row>16</xdr:row>
      <xdr:rowOff>185531</xdr:rowOff>
    </xdr:from>
    <xdr:to>
      <xdr:col>1</xdr:col>
      <xdr:colOff>542925</xdr:colOff>
      <xdr:row>20</xdr:row>
      <xdr:rowOff>60601</xdr:rowOff>
    </xdr:to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6215395" y="3528806"/>
          <a:ext cx="594980" cy="637070"/>
        </a:xfrm>
        <a:prstGeom prst="rect">
          <a:avLst/>
        </a:prstGeom>
      </xdr:spPr>
    </xdr:pic>
    <xdr:clientData/>
  </xdr:twoCellAnchor>
  <xdr:twoCellAnchor>
    <xdr:from>
      <xdr:col>0</xdr:col>
      <xdr:colOff>209135</xdr:colOff>
      <xdr:row>16</xdr:row>
      <xdr:rowOff>178902</xdr:rowOff>
    </xdr:from>
    <xdr:to>
      <xdr:col>9</xdr:col>
      <xdr:colOff>28575</xdr:colOff>
      <xdr:row>23</xdr:row>
      <xdr:rowOff>209549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6200360" y="3522177"/>
          <a:ext cx="5362990" cy="1364147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</xdr:col>
      <xdr:colOff>457200</xdr:colOff>
      <xdr:row>17</xdr:row>
      <xdr:rowOff>57150</xdr:rowOff>
    </xdr:from>
    <xdr:ext cx="4705350" cy="128587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 txBox="1"/>
      </xdr:nvSpPr>
      <xdr:spPr>
        <a:xfrm>
          <a:off x="6724650" y="3590925"/>
          <a:ext cx="4705350" cy="1285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Фильтр </a:t>
          </a:r>
          <a:r>
            <a:rPr lang="ru-RU" sz="12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это вид </a:t>
          </a:r>
          <a:r>
            <a:rPr lang="ru-RU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поиска</a:t>
          </a:r>
          <a:endParaRPr lang="ru-RU" sz="12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Быстрое включение фильтра - </a:t>
          </a:r>
        </a:p>
        <a:p>
          <a:pPr algn="ctr"/>
          <a:r>
            <a:rPr lang="en-US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Ctrl Shift L</a:t>
          </a:r>
          <a:endParaRPr lang="ru-RU" sz="12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Расширенный фильтр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лучше вставлять </a:t>
          </a: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над таблицей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Операторы сравнения в расширенном фильтре, к примеру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&gt;10000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пишутся без кавычек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n-US" sz="12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9</xdr:col>
      <xdr:colOff>224170</xdr:colOff>
      <xdr:row>7</xdr:row>
      <xdr:rowOff>185531</xdr:rowOff>
    </xdr:from>
    <xdr:ext cx="594980" cy="637070"/>
    <xdr:pic>
      <xdr:nvPicPr>
        <xdr:cNvPr id="6" name="Рисунок 5" descr="Лампочка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224170" y="3528806"/>
          <a:ext cx="594980" cy="637070"/>
        </a:xfrm>
        <a:prstGeom prst="rect">
          <a:avLst/>
        </a:prstGeom>
      </xdr:spPr>
    </xdr:pic>
    <xdr:clientData/>
  </xdr:oneCellAnchor>
  <xdr:twoCellAnchor>
    <xdr:from>
      <xdr:col>9</xdr:col>
      <xdr:colOff>209135</xdr:colOff>
      <xdr:row>7</xdr:row>
      <xdr:rowOff>178902</xdr:rowOff>
    </xdr:from>
    <xdr:to>
      <xdr:col>18</xdr:col>
      <xdr:colOff>28575</xdr:colOff>
      <xdr:row>14</xdr:row>
      <xdr:rowOff>209549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209135" y="3522177"/>
          <a:ext cx="5362990" cy="1364147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10</xdr:col>
      <xdr:colOff>76200</xdr:colOff>
      <xdr:row>8</xdr:row>
      <xdr:rowOff>57150</xdr:rowOff>
    </xdr:from>
    <xdr:ext cx="4924425" cy="128587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 txBox="1"/>
      </xdr:nvSpPr>
      <xdr:spPr>
        <a:xfrm>
          <a:off x="6229350" y="1876425"/>
          <a:ext cx="4924425" cy="1285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0" lang="ru-RU" sz="1200" b="0" i="1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Расширенный фильтр работает и с двумя условями по одной и той же категории, к примеру, если надо найти овощи со стоимостью от 30000 до 40000 включительно, в таблице условий надо создать допонительный столбец с одинаковой шапкой:</a:t>
          </a:r>
        </a:p>
        <a:p>
          <a:pPr algn="ctr"/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Сумма</a:t>
          </a:r>
          <a:r>
            <a:rPr lang="ru-RU" sz="1200"/>
            <a:t> </a:t>
          </a:r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Сумма</a:t>
          </a:r>
          <a:r>
            <a:rPr lang="ru-RU" sz="1200"/>
            <a:t> </a:t>
          </a:r>
        </a:p>
        <a:p>
          <a:pPr algn="ctr"/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&gt;=30000</a:t>
          </a:r>
          <a:r>
            <a:rPr lang="ru-RU" sz="1200"/>
            <a:t> </a:t>
          </a:r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&lt;=40000</a:t>
          </a:r>
          <a:r>
            <a:rPr lang="ru-RU" sz="1200"/>
            <a:t> 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n-US" sz="12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 editAs="oneCell">
    <xdr:from>
      <xdr:col>7</xdr:col>
      <xdr:colOff>333375</xdr:colOff>
      <xdr:row>0</xdr:row>
      <xdr:rowOff>28575</xdr:rowOff>
    </xdr:from>
    <xdr:to>
      <xdr:col>10</xdr:col>
      <xdr:colOff>104575</xdr:colOff>
      <xdr:row>3</xdr:row>
      <xdr:rowOff>114205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57725" y="28575"/>
          <a:ext cx="1600000" cy="761905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2</xdr:row>
      <xdr:rowOff>0</xdr:rowOff>
    </xdr:from>
    <xdr:to>
      <xdr:col>8</xdr:col>
      <xdr:colOff>238125</xdr:colOff>
      <xdr:row>2</xdr:row>
      <xdr:rowOff>133350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CxnSpPr/>
      </xdr:nvCxnSpPr>
      <xdr:spPr>
        <a:xfrm>
          <a:off x="771525" y="485775"/>
          <a:ext cx="440055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246529</xdr:colOff>
      <xdr:row>0</xdr:row>
      <xdr:rowOff>0</xdr:rowOff>
    </xdr:from>
    <xdr:to>
      <xdr:col>16</xdr:col>
      <xdr:colOff>112058</xdr:colOff>
      <xdr:row>1</xdr:row>
      <xdr:rowOff>156881</xdr:rowOff>
    </xdr:to>
    <xdr:sp macro="" textlink="">
      <xdr:nvSpPr>
        <xdr:cNvPr id="6" name="Загнутый угол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7933764" y="0"/>
          <a:ext cx="5042647" cy="1019734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из таблицы сведения: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мужчинам и женщинам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 отдела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АПС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 окладами от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-х до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 тыс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€ включительно. Попробуйте создать фильтр на месте, а потом выгрузить данные на отдельный (следующий) лист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9525</xdr:rowOff>
    </xdr:from>
    <xdr:ext cx="9870701" cy="1805828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575"/>
          <a:ext cx="9870701" cy="1805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1</xdr:colOff>
      <xdr:row>1</xdr:row>
      <xdr:rowOff>161925</xdr:rowOff>
    </xdr:from>
    <xdr:to>
      <xdr:col>5</xdr:col>
      <xdr:colOff>895351</xdr:colOff>
      <xdr:row>6</xdr:row>
      <xdr:rowOff>9525</xdr:rowOff>
    </xdr:to>
    <xdr:sp macro="" textlink="">
      <xdr:nvSpPr>
        <xdr:cNvPr id="4" name="Стрелка вверх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12915901" y="1228725"/>
          <a:ext cx="895350" cy="847725"/>
        </a:xfrm>
        <a:prstGeom prst="upArrow">
          <a:avLst>
            <a:gd name="adj1" fmla="val 50000"/>
            <a:gd name="adj2" fmla="val 54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</xdr:col>
      <xdr:colOff>238125</xdr:colOff>
      <xdr:row>1</xdr:row>
      <xdr:rowOff>333375</xdr:rowOff>
    </xdr:from>
    <xdr:to>
      <xdr:col>1</xdr:col>
      <xdr:colOff>542887</xdr:colOff>
      <xdr:row>3</xdr:row>
      <xdr:rowOff>9494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62850" y="333375"/>
          <a:ext cx="304762" cy="24761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88100</xdr:colOff>
      <xdr:row>6</xdr:row>
      <xdr:rowOff>104775</xdr:rowOff>
    </xdr:from>
    <xdr:ext cx="492926" cy="517190"/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6555575" y="1600200"/>
          <a:ext cx="492926" cy="517190"/>
        </a:xfrm>
        <a:prstGeom prst="rect">
          <a:avLst/>
        </a:prstGeom>
      </xdr:spPr>
    </xdr:pic>
    <xdr:clientData/>
  </xdr:oneCellAnchor>
  <xdr:twoCellAnchor>
    <xdr:from>
      <xdr:col>8</xdr:col>
      <xdr:colOff>66261</xdr:colOff>
      <xdr:row>5</xdr:row>
      <xdr:rowOff>105423</xdr:rowOff>
    </xdr:from>
    <xdr:to>
      <xdr:col>16</xdr:col>
      <xdr:colOff>38100</xdr:colOff>
      <xdr:row>13</xdr:row>
      <xdr:rowOff>123825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6533736" y="1400823"/>
          <a:ext cx="5401089" cy="1618602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8</xdr:col>
      <xdr:colOff>495300</xdr:colOff>
      <xdr:row>5</xdr:row>
      <xdr:rowOff>174171</xdr:rowOff>
    </xdr:from>
    <xdr:ext cx="4772025" cy="150222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 txBox="1"/>
      </xdr:nvSpPr>
      <xdr:spPr>
        <a:xfrm>
          <a:off x="6962775" y="1469571"/>
          <a:ext cx="4772025" cy="1502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Перед запуском консолидации,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надо встать на ячейку - куда консолидировать</a:t>
          </a: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Начинать консолидацию необходимо</a:t>
          </a:r>
          <a:r>
            <a:rPr lang="ru-RU" sz="1200" b="0" i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со стобца, по которому надо подвести итоги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 заголовками</a:t>
          </a:r>
        </a:p>
        <a:p>
          <a:pPr algn="ctr"/>
          <a:endParaRPr lang="ru-RU" sz="1200" b="1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Задачу этого листа можно также решить через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Промежуточные итоги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СУММЕСЛИ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или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Сводную таблицу</a:t>
          </a:r>
        </a:p>
      </xdr:txBody>
    </xdr:sp>
    <xdr:clientData/>
  </xdr:oneCellAnchor>
  <xdr:twoCellAnchor editAs="oneCell">
    <xdr:from>
      <xdr:col>9</xdr:col>
      <xdr:colOff>238125</xdr:colOff>
      <xdr:row>0</xdr:row>
      <xdr:rowOff>333375</xdr:rowOff>
    </xdr:from>
    <xdr:to>
      <xdr:col>9</xdr:col>
      <xdr:colOff>542887</xdr:colOff>
      <xdr:row>1</xdr:row>
      <xdr:rowOff>199994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62850" y="333375"/>
          <a:ext cx="304762" cy="24761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97625</xdr:colOff>
      <xdr:row>0</xdr:row>
      <xdr:rowOff>76200</xdr:rowOff>
    </xdr:from>
    <xdr:ext cx="407200" cy="427244"/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041100" y="76200"/>
          <a:ext cx="407200" cy="427244"/>
        </a:xfrm>
        <a:prstGeom prst="rect">
          <a:avLst/>
        </a:prstGeom>
      </xdr:spPr>
    </xdr:pic>
    <xdr:clientData/>
  </xdr:oneCellAnchor>
  <xdr:twoCellAnchor>
    <xdr:from>
      <xdr:col>6</xdr:col>
      <xdr:colOff>609186</xdr:colOff>
      <xdr:row>0</xdr:row>
      <xdr:rowOff>28576</xdr:rowOff>
    </xdr:from>
    <xdr:to>
      <xdr:col>18</xdr:col>
      <xdr:colOff>0</xdr:colOff>
      <xdr:row>0</xdr:row>
      <xdr:rowOff>676276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943061" y="28576"/>
          <a:ext cx="6706014" cy="647700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7</xdr:col>
      <xdr:colOff>409575</xdr:colOff>
      <xdr:row>0</xdr:row>
      <xdr:rowOff>50346</xdr:rowOff>
    </xdr:from>
    <xdr:ext cx="6267450" cy="66402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 txBox="1"/>
      </xdr:nvSpPr>
      <xdr:spPr>
        <a:xfrm>
          <a:off x="5353050" y="50346"/>
          <a:ext cx="6267450" cy="664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Для верного подсчета промежуточных итогов нужно отсортировать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требуемый столбец (или столбцы) по возрастанию или убыванию</a:t>
          </a:r>
        </a:p>
        <a:p>
          <a:pPr algn="ctr"/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Промежуточные итоги 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находятся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во вкладке данные</a:t>
          </a:r>
          <a:r>
            <a:rPr lang="ru-RU" sz="1200" b="1" i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параметр структура</a:t>
          </a:r>
        </a:p>
      </xdr:txBody>
    </xdr:sp>
    <xdr:clientData/>
  </xdr:oneCellAnchor>
  <xdr:twoCellAnchor editAs="oneCell">
    <xdr:from>
      <xdr:col>5</xdr:col>
      <xdr:colOff>28575</xdr:colOff>
      <xdr:row>0</xdr:row>
      <xdr:rowOff>0</xdr:rowOff>
    </xdr:from>
    <xdr:to>
      <xdr:col>6</xdr:col>
      <xdr:colOff>28499</xdr:colOff>
      <xdr:row>0</xdr:row>
      <xdr:rowOff>666667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0" y="0"/>
          <a:ext cx="609524" cy="666667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0</xdr:row>
      <xdr:rowOff>561975</xdr:rowOff>
    </xdr:from>
    <xdr:to>
      <xdr:col>8</xdr:col>
      <xdr:colOff>276225</xdr:colOff>
      <xdr:row>0</xdr:row>
      <xdr:rowOff>561975</xdr:rowOff>
    </xdr:to>
    <xdr:cxnSp macro="">
      <xdr:nvCxnSpPr>
        <xdr:cNvPr id="8" name="Прямая со стрелкой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CxnSpPr/>
      </xdr:nvCxnSpPr>
      <xdr:spPr>
        <a:xfrm flipH="1">
          <a:off x="4400550" y="561975"/>
          <a:ext cx="1428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78574</xdr:colOff>
      <xdr:row>4</xdr:row>
      <xdr:rowOff>139266</xdr:rowOff>
    </xdr:from>
    <xdr:ext cx="665737" cy="698507"/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859624" y="939366"/>
          <a:ext cx="665737" cy="698507"/>
        </a:xfrm>
        <a:prstGeom prst="rect">
          <a:avLst/>
        </a:prstGeom>
      </xdr:spPr>
    </xdr:pic>
    <xdr:clientData/>
  </xdr:oneCellAnchor>
  <xdr:twoCellAnchor>
    <xdr:from>
      <xdr:col>0</xdr:col>
      <xdr:colOff>704437</xdr:colOff>
      <xdr:row>1</xdr:row>
      <xdr:rowOff>10174</xdr:rowOff>
    </xdr:from>
    <xdr:to>
      <xdr:col>5</xdr:col>
      <xdr:colOff>95251</xdr:colOff>
      <xdr:row>12</xdr:row>
      <xdr:rowOff>142875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704437" y="210199"/>
          <a:ext cx="3619914" cy="2332976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</xdr:col>
      <xdr:colOff>744311</xdr:colOff>
      <xdr:row>1</xdr:row>
      <xdr:rowOff>69396</xdr:rowOff>
    </xdr:from>
    <xdr:ext cx="2598963" cy="219755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 txBox="1"/>
      </xdr:nvSpPr>
      <xdr:spPr>
        <a:xfrm>
          <a:off x="1525361" y="269421"/>
          <a:ext cx="2598963" cy="21975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Для верной работы 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консолидации</a:t>
          </a:r>
        </a:p>
        <a:p>
          <a:pPr algn="ctr"/>
          <a:endParaRPr lang="ru-RU" sz="12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Заголовки столбцов должны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полностью совпадать</a:t>
          </a: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Номер столбца, по которому будет консолидация должен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выделяться первым </a:t>
          </a:r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и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совпадать во всех документах</a:t>
          </a:r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в нашем случае стобец наименование всегда первый</a:t>
          </a:r>
        </a:p>
      </xdr:txBody>
    </xdr:sp>
    <xdr:clientData/>
  </xdr:oneCellAnchor>
  <xdr:twoCellAnchor>
    <xdr:from>
      <xdr:col>5</xdr:col>
      <xdr:colOff>361950</xdr:colOff>
      <xdr:row>8</xdr:row>
      <xdr:rowOff>114300</xdr:rowOff>
    </xdr:from>
    <xdr:to>
      <xdr:col>7</xdr:col>
      <xdr:colOff>352425</xdr:colOff>
      <xdr:row>10</xdr:row>
      <xdr:rowOff>76200</xdr:rowOff>
    </xdr:to>
    <xdr:sp macro="" textlink="">
      <xdr:nvSpPr>
        <xdr:cNvPr id="2" name="Стрелка вправо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4591050" y="1714500"/>
          <a:ext cx="1209675" cy="361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126200</xdr:colOff>
      <xdr:row>0</xdr:row>
      <xdr:rowOff>19050</xdr:rowOff>
    </xdr:from>
    <xdr:ext cx="397675" cy="417250"/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3783800" y="19050"/>
          <a:ext cx="397675" cy="417250"/>
        </a:xfrm>
        <a:prstGeom prst="rect">
          <a:avLst/>
        </a:prstGeom>
      </xdr:spPr>
    </xdr:pic>
    <xdr:clientData/>
  </xdr:oneCellAnchor>
  <xdr:twoCellAnchor>
    <xdr:from>
      <xdr:col>6</xdr:col>
      <xdr:colOff>28161</xdr:colOff>
      <xdr:row>0</xdr:row>
      <xdr:rowOff>19698</xdr:rowOff>
    </xdr:from>
    <xdr:to>
      <xdr:col>14</xdr:col>
      <xdr:colOff>9525</xdr:colOff>
      <xdr:row>0</xdr:row>
      <xdr:rowOff>457199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3685761" y="19698"/>
          <a:ext cx="4858164" cy="437501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6</xdr:col>
      <xdr:colOff>561975</xdr:colOff>
      <xdr:row>0</xdr:row>
      <xdr:rowOff>88447</xdr:rowOff>
    </xdr:from>
    <xdr:ext cx="4105275" cy="25445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 txBox="1"/>
      </xdr:nvSpPr>
      <xdr:spPr>
        <a:xfrm>
          <a:off x="4219575" y="88447"/>
          <a:ext cx="4105275" cy="2544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Промежуточные итоги находятся под данными</a:t>
          </a:r>
          <a:endParaRPr lang="ru-RU" sz="1200" b="1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0</xdr:rowOff>
    </xdr:from>
    <xdr:to>
      <xdr:col>7</xdr:col>
      <xdr:colOff>552450</xdr:colOff>
      <xdr:row>14</xdr:row>
      <xdr:rowOff>180975</xdr:rowOff>
    </xdr:to>
    <xdr:sp macro="" textlink="">
      <xdr:nvSpPr>
        <xdr:cNvPr id="6" name="Загнутый угол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6143625" y="0"/>
          <a:ext cx="4105275" cy="2847975"/>
        </a:xfrm>
        <a:prstGeom prst="foldedCorner">
          <a:avLst>
            <a:gd name="adj" fmla="val 7756"/>
          </a:avLst>
        </a:prstGeom>
        <a:solidFill>
          <a:schemeClr val="accent6">
            <a:lumMod val="40000"/>
            <a:lumOff val="6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основе исходных данных, расположенных на листах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кв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II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кв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III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кв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IV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кв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получить для каждого наименования годовую сумму продаж и общее количество партий (без связи с исходными данными).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расположить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 необходимости внесите изменения в структуру данных.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од полученными данными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решите эту же задачу, создав связь с исходными данными.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результаты. 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10</xdr:row>
      <xdr:rowOff>0</xdr:rowOff>
    </xdr:from>
    <xdr:to>
      <xdr:col>14</xdr:col>
      <xdr:colOff>47625</xdr:colOff>
      <xdr:row>34</xdr:row>
      <xdr:rowOff>9525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1933575"/>
          <a:ext cx="6124575" cy="458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466725</xdr:colOff>
      <xdr:row>2</xdr:row>
      <xdr:rowOff>123825</xdr:rowOff>
    </xdr:from>
    <xdr:to>
      <xdr:col>10</xdr:col>
      <xdr:colOff>247650</xdr:colOff>
      <xdr:row>6</xdr:row>
      <xdr:rowOff>171450</xdr:rowOff>
    </xdr:to>
    <xdr:sp macro="" textlink="">
      <xdr:nvSpPr>
        <xdr:cNvPr id="3" name="Стрелка вверх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13230225" y="6515100"/>
          <a:ext cx="1000125" cy="809625"/>
        </a:xfrm>
        <a:prstGeom prst="upArrow">
          <a:avLst>
            <a:gd name="adj1" fmla="val 50000"/>
            <a:gd name="adj2" fmla="val 54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40474</xdr:colOff>
      <xdr:row>21</xdr:row>
      <xdr:rowOff>34491</xdr:rowOff>
    </xdr:from>
    <xdr:to>
      <xdr:col>1</xdr:col>
      <xdr:colOff>924429</xdr:colOff>
      <xdr:row>26</xdr:row>
      <xdr:rowOff>28576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259549" y="4244541"/>
          <a:ext cx="883955" cy="975160"/>
        </a:xfrm>
        <a:prstGeom prst="rect">
          <a:avLst/>
        </a:prstGeom>
      </xdr:spPr>
    </xdr:pic>
    <xdr:clientData/>
  </xdr:twoCellAnchor>
  <xdr:twoCellAnchor>
    <xdr:from>
      <xdr:col>0</xdr:col>
      <xdr:colOff>199611</xdr:colOff>
      <xdr:row>21</xdr:row>
      <xdr:rowOff>10175</xdr:rowOff>
    </xdr:from>
    <xdr:to>
      <xdr:col>5</xdr:col>
      <xdr:colOff>491218</xdr:colOff>
      <xdr:row>27</xdr:row>
      <xdr:rowOff>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199611" y="4220225"/>
          <a:ext cx="5054107" cy="1161400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</xdr:col>
      <xdr:colOff>1228725</xdr:colOff>
      <xdr:row>21</xdr:row>
      <xdr:rowOff>77561</xdr:rowOff>
    </xdr:from>
    <xdr:ext cx="3265714" cy="92256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 txBox="1"/>
      </xdr:nvSpPr>
      <xdr:spPr>
        <a:xfrm>
          <a:off x="1447800" y="4287611"/>
          <a:ext cx="3265714" cy="9225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Умная таблица - </a:t>
          </a:r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это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таблица для эксель </a:t>
          </a:r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(как объект), до этого мы работали</a:t>
          </a:r>
          <a:r>
            <a:rPr lang="en-US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200" b="0" i="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лишь с диапазонами </a:t>
          </a: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Горячая клавиша для создание умной - </a:t>
          </a:r>
          <a:r>
            <a:rPr lang="en-US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Ctrl T</a:t>
          </a:r>
          <a:endParaRPr lang="ru-RU" sz="12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40474</xdr:colOff>
      <xdr:row>29</xdr:row>
      <xdr:rowOff>34491</xdr:rowOff>
    </xdr:from>
    <xdr:ext cx="883955" cy="975160"/>
    <xdr:pic>
      <xdr:nvPicPr>
        <xdr:cNvPr id="5" name="Рисунок 4" descr="Лампочка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259549" y="4625541"/>
          <a:ext cx="883955" cy="975160"/>
        </a:xfrm>
        <a:prstGeom prst="rect">
          <a:avLst/>
        </a:prstGeom>
      </xdr:spPr>
    </xdr:pic>
    <xdr:clientData/>
  </xdr:oneCellAnchor>
  <xdr:twoCellAnchor>
    <xdr:from>
      <xdr:col>0</xdr:col>
      <xdr:colOff>199611</xdr:colOff>
      <xdr:row>29</xdr:row>
      <xdr:rowOff>10175</xdr:rowOff>
    </xdr:from>
    <xdr:to>
      <xdr:col>5</xdr:col>
      <xdr:colOff>491218</xdr:colOff>
      <xdr:row>36</xdr:row>
      <xdr:rowOff>19050</xdr:rowOff>
    </xdr:to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SpPr/>
      </xdr:nvSpPr>
      <xdr:spPr>
        <a:xfrm>
          <a:off x="199611" y="6468125"/>
          <a:ext cx="4587382" cy="1447150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</xdr:col>
      <xdr:colOff>1228725</xdr:colOff>
      <xdr:row>29</xdr:row>
      <xdr:rowOff>77561</xdr:rowOff>
    </xdr:from>
    <xdr:ext cx="3265714" cy="1151164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SpPr txBox="1"/>
      </xdr:nvSpPr>
      <xdr:spPr>
        <a:xfrm>
          <a:off x="1447800" y="6535511"/>
          <a:ext cx="3265714" cy="11511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Функция промежуточных итогов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которая используется в итогах умной таблицы реагирует только на видимые строки, это удобно для просмотра итога через различные варианты фильтрации</a:t>
          </a:r>
          <a:endParaRPr lang="ru-RU" sz="12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6</xdr:col>
      <xdr:colOff>145249</xdr:colOff>
      <xdr:row>23</xdr:row>
      <xdr:rowOff>5916</xdr:rowOff>
    </xdr:from>
    <xdr:ext cx="883955" cy="975160"/>
    <xdr:pic>
      <xdr:nvPicPr>
        <xdr:cNvPr id="8" name="Рисунок 7" descr="Лампочка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898349" y="4987491"/>
          <a:ext cx="883955" cy="975160"/>
        </a:xfrm>
        <a:prstGeom prst="rect">
          <a:avLst/>
        </a:prstGeom>
      </xdr:spPr>
    </xdr:pic>
    <xdr:clientData/>
  </xdr:oneCellAnchor>
  <xdr:twoCellAnchor>
    <xdr:from>
      <xdr:col>6</xdr:col>
      <xdr:colOff>94836</xdr:colOff>
      <xdr:row>21</xdr:row>
      <xdr:rowOff>9524</xdr:rowOff>
    </xdr:from>
    <xdr:to>
      <xdr:col>13</xdr:col>
      <xdr:colOff>28575</xdr:colOff>
      <xdr:row>31</xdr:row>
      <xdr:rowOff>19050</xdr:rowOff>
    </xdr:to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SpPr/>
      </xdr:nvSpPr>
      <xdr:spPr>
        <a:xfrm>
          <a:off x="5847936" y="4591049"/>
          <a:ext cx="4620039" cy="1962151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7</xdr:col>
      <xdr:colOff>295274</xdr:colOff>
      <xdr:row>21</xdr:row>
      <xdr:rowOff>142875</xdr:rowOff>
    </xdr:from>
    <xdr:ext cx="3609975" cy="1790699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SpPr txBox="1"/>
      </xdr:nvSpPr>
      <xdr:spPr>
        <a:xfrm>
          <a:off x="6638924" y="4724400"/>
          <a:ext cx="3609975" cy="1790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При добавлении новых строк в умную таблицу,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автоматически копируются 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имеющиеся в таблице формулы, условное форматирование и т.п.</a:t>
          </a: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Также умная таблица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растягивается автоматически 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добавляя новые строчи и столбцы в расчеты при обновлении, к примеру, сводных таблиц</a:t>
          </a:r>
          <a:endParaRPr lang="ru-RU" sz="12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8</xdr:col>
      <xdr:colOff>533400</xdr:colOff>
      <xdr:row>16</xdr:row>
      <xdr:rowOff>9525</xdr:rowOff>
    </xdr:from>
    <xdr:to>
      <xdr:col>10</xdr:col>
      <xdr:colOff>257060</xdr:colOff>
      <xdr:row>19</xdr:row>
      <xdr:rowOff>161835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0450" y="3810000"/>
          <a:ext cx="923810" cy="7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34</xdr:row>
      <xdr:rowOff>47625</xdr:rowOff>
    </xdr:from>
    <xdr:to>
      <xdr:col>13</xdr:col>
      <xdr:colOff>9305</xdr:colOff>
      <xdr:row>36</xdr:row>
      <xdr:rowOff>142815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6800" y="7162800"/>
          <a:ext cx="1761905" cy="476190"/>
        </a:xfrm>
        <a:prstGeom prst="rect">
          <a:avLst/>
        </a:prstGeom>
      </xdr:spPr>
    </xdr:pic>
    <xdr:clientData/>
  </xdr:twoCellAnchor>
  <xdr:oneCellAnchor>
    <xdr:from>
      <xdr:col>5</xdr:col>
      <xdr:colOff>552450</xdr:colOff>
      <xdr:row>31</xdr:row>
      <xdr:rowOff>157845</xdr:rowOff>
    </xdr:from>
    <xdr:ext cx="369605" cy="407740"/>
    <xdr:pic>
      <xdr:nvPicPr>
        <xdr:cNvPr id="13" name="Рисунок 12" descr="Лампочка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419725" y="6691995"/>
          <a:ext cx="369605" cy="407740"/>
        </a:xfrm>
        <a:prstGeom prst="rect">
          <a:avLst/>
        </a:prstGeom>
      </xdr:spPr>
    </xdr:pic>
    <xdr:clientData/>
  </xdr:oneCellAnchor>
  <xdr:twoCellAnchor editAs="oneCell">
    <xdr:from>
      <xdr:col>6</xdr:col>
      <xdr:colOff>9525</xdr:colOff>
      <xdr:row>38</xdr:row>
      <xdr:rowOff>104775</xdr:rowOff>
    </xdr:from>
    <xdr:to>
      <xdr:col>13</xdr:col>
      <xdr:colOff>123225</xdr:colOff>
      <xdr:row>48</xdr:row>
      <xdr:rowOff>18823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2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2625" y="7981950"/>
          <a:ext cx="4800000" cy="1819048"/>
        </a:xfrm>
        <a:prstGeom prst="rect">
          <a:avLst/>
        </a:prstGeom>
      </xdr:spPr>
    </xdr:pic>
    <xdr:clientData/>
  </xdr:twoCellAnchor>
  <xdr:twoCellAnchor>
    <xdr:from>
      <xdr:col>6</xdr:col>
      <xdr:colOff>542925</xdr:colOff>
      <xdr:row>37</xdr:row>
      <xdr:rowOff>171450</xdr:rowOff>
    </xdr:from>
    <xdr:to>
      <xdr:col>11</xdr:col>
      <xdr:colOff>819150</xdr:colOff>
      <xdr:row>45</xdr:row>
      <xdr:rowOff>28575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2500-000010000000}"/>
            </a:ext>
          </a:extLst>
        </xdr:cNvPr>
        <xdr:cNvCxnSpPr/>
      </xdr:nvCxnSpPr>
      <xdr:spPr>
        <a:xfrm flipH="1">
          <a:off x="6296025" y="7858125"/>
          <a:ext cx="357187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0</xdr:row>
      <xdr:rowOff>0</xdr:rowOff>
    </xdr:from>
    <xdr:to>
      <xdr:col>17</xdr:col>
      <xdr:colOff>342900</xdr:colOff>
      <xdr:row>26</xdr:row>
      <xdr:rowOff>9525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0"/>
          <a:ext cx="6838950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3</xdr:col>
      <xdr:colOff>66675</xdr:colOff>
      <xdr:row>32</xdr:row>
      <xdr:rowOff>0</xdr:rowOff>
    </xdr:to>
    <xdr:sp macro="" textlink="">
      <xdr:nvSpPr>
        <xdr:cNvPr id="5" name="Загнутый угол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/>
      </xdr:nvSpPr>
      <xdr:spPr>
        <a:xfrm>
          <a:off x="0" y="5143500"/>
          <a:ext cx="4381500" cy="952500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Постройте умную таблицу: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 итогами по сумме окладов и количеству сотрудников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со срезами по должностям</a:t>
          </a:r>
        </a:p>
      </xdr:txBody>
    </xdr:sp>
    <xdr:clientData/>
  </xdr:twoCellAnchor>
  <xdr:twoCellAnchor>
    <xdr:from>
      <xdr:col>10</xdr:col>
      <xdr:colOff>466725</xdr:colOff>
      <xdr:row>29</xdr:row>
      <xdr:rowOff>123825</xdr:rowOff>
    </xdr:from>
    <xdr:to>
      <xdr:col>12</xdr:col>
      <xdr:colOff>247650</xdr:colOff>
      <xdr:row>33</xdr:row>
      <xdr:rowOff>171450</xdr:rowOff>
    </xdr:to>
    <xdr:sp macro="" textlink="">
      <xdr:nvSpPr>
        <xdr:cNvPr id="6" name="Стрелка вверх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/>
      </xdr:nvSpPr>
      <xdr:spPr>
        <a:xfrm>
          <a:off x="9144000" y="4524375"/>
          <a:ext cx="1000125" cy="809625"/>
        </a:xfrm>
        <a:prstGeom prst="upArrow">
          <a:avLst>
            <a:gd name="adj1" fmla="val 50000"/>
            <a:gd name="adj2" fmla="val 54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117964</xdr:colOff>
      <xdr:row>5</xdr:row>
      <xdr:rowOff>150936</xdr:rowOff>
    </xdr:from>
    <xdr:ext cx="5705474" cy="937629"/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>
          <a:off x="726099" y="1103436"/>
          <a:ext cx="5705474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ru-RU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Сводные таблицы</a:t>
          </a:r>
        </a:p>
      </xdr:txBody>
    </xdr:sp>
    <xdr:clientData/>
  </xdr:oneCellAnchor>
  <xdr:twoCellAnchor editAs="oneCell">
    <xdr:from>
      <xdr:col>5</xdr:col>
      <xdr:colOff>161192</xdr:colOff>
      <xdr:row>10</xdr:row>
      <xdr:rowOff>95250</xdr:rowOff>
    </xdr:from>
    <xdr:to>
      <xdr:col>5</xdr:col>
      <xdr:colOff>704049</xdr:colOff>
      <xdr:row>14</xdr:row>
      <xdr:rowOff>123726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1865" y="2000250"/>
          <a:ext cx="542857" cy="79047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2</xdr:row>
      <xdr:rowOff>57150</xdr:rowOff>
    </xdr:from>
    <xdr:to>
      <xdr:col>14</xdr:col>
      <xdr:colOff>133350</xdr:colOff>
      <xdr:row>11</xdr:row>
      <xdr:rowOff>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7134225" y="523875"/>
          <a:ext cx="4381500" cy="1657350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отчет для анализа продаж: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сколько товара в штуках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было продано по каждому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наименованию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тчет разместить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Отчет1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расположив с начала листа.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Создать сводную линейчатую гистограмму с группировкой</a:t>
          </a:r>
        </a:p>
      </xdr:txBody>
    </xdr:sp>
    <xdr:clientData/>
  </xdr:twoCellAnchor>
  <xdr:twoCellAnchor editAs="oneCell">
    <xdr:from>
      <xdr:col>8</xdr:col>
      <xdr:colOff>221449</xdr:colOff>
      <xdr:row>12</xdr:row>
      <xdr:rowOff>167841</xdr:rowOff>
    </xdr:from>
    <xdr:to>
      <xdr:col>10</xdr:col>
      <xdr:colOff>276729</xdr:colOff>
      <xdr:row>18</xdr:row>
      <xdr:rowOff>19051</xdr:rowOff>
    </xdr:to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193749" y="2539566"/>
          <a:ext cx="883955" cy="1003735"/>
        </a:xfrm>
        <a:prstGeom prst="rect">
          <a:avLst/>
        </a:prstGeom>
      </xdr:spPr>
    </xdr:pic>
    <xdr:clientData/>
  </xdr:twoCellAnchor>
  <xdr:twoCellAnchor>
    <xdr:from>
      <xdr:col>8</xdr:col>
      <xdr:colOff>237711</xdr:colOff>
      <xdr:row>12</xdr:row>
      <xdr:rowOff>181625</xdr:rowOff>
    </xdr:from>
    <xdr:to>
      <xdr:col>14</xdr:col>
      <xdr:colOff>224518</xdr:colOff>
      <xdr:row>18</xdr:row>
      <xdr:rowOff>190500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7210011" y="2553350"/>
          <a:ext cx="4492132" cy="1161400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10</xdr:col>
      <xdr:colOff>323850</xdr:colOff>
      <xdr:row>13</xdr:row>
      <xdr:rowOff>58511</xdr:rowOff>
    </xdr:from>
    <xdr:ext cx="3265714" cy="92256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 txBox="1"/>
      </xdr:nvSpPr>
      <xdr:spPr>
        <a:xfrm>
          <a:off x="8143875" y="2620736"/>
          <a:ext cx="3265714" cy="9225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Правила сводных</a:t>
          </a: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нет объединенных ячеек</a:t>
          </a: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нет пустых строк</a:t>
          </a: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заголовки однострочные</a:t>
          </a:r>
          <a:endParaRPr lang="ru-RU" sz="12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1383</xdr:colOff>
      <xdr:row>29</xdr:row>
      <xdr:rowOff>19050</xdr:rowOff>
    </xdr:from>
    <xdr:to>
      <xdr:col>5</xdr:col>
      <xdr:colOff>457704</xdr:colOff>
      <xdr:row>31</xdr:row>
      <xdr:rowOff>114300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3020808" y="209550"/>
          <a:ext cx="456321" cy="485775"/>
        </a:xfrm>
        <a:prstGeom prst="rect">
          <a:avLst/>
        </a:prstGeom>
      </xdr:spPr>
    </xdr:pic>
    <xdr:clientData/>
  </xdr:twoCellAnchor>
  <xdr:twoCellAnchor>
    <xdr:from>
      <xdr:col>5</xdr:col>
      <xdr:colOff>9111</xdr:colOff>
      <xdr:row>28</xdr:row>
      <xdr:rowOff>181624</xdr:rowOff>
    </xdr:from>
    <xdr:to>
      <xdr:col>10</xdr:col>
      <xdr:colOff>300718</xdr:colOff>
      <xdr:row>42</xdr:row>
      <xdr:rowOff>133349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SpPr/>
      </xdr:nvSpPr>
      <xdr:spPr>
        <a:xfrm>
          <a:off x="4885911" y="181624"/>
          <a:ext cx="3749182" cy="265682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5</xdr:col>
      <xdr:colOff>238125</xdr:colOff>
      <xdr:row>29</xdr:row>
      <xdr:rowOff>115660</xdr:rowOff>
    </xdr:from>
    <xdr:ext cx="3265714" cy="250371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SpPr txBox="1"/>
      </xdr:nvSpPr>
      <xdr:spPr>
        <a:xfrm>
          <a:off x="5114925" y="306160"/>
          <a:ext cx="3265714" cy="25037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Поля с числами идут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 область значений</a:t>
          </a:r>
        </a:p>
        <a:p>
          <a:pPr algn="ctr"/>
          <a:endParaRPr lang="ru-RU" sz="12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Если в область значения кинуть поле, где текст, будет считаться </a:t>
          </a:r>
          <a:r>
            <a:rPr lang="ru-RU" sz="1200" b="0" i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количество</a:t>
          </a:r>
          <a:r>
            <a:rPr lang="en-US" sz="1200" b="0" i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200" b="0" i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ячеек с данными</a:t>
          </a: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Если таблица, по которой построенна сводная является умной таблицей, то при добавлении новых строк и столбцов в ней, "умная" будет автоматически растягиваться. Следовательно в сводной на ее основе уже не надо будет постоянно подстраивать вручную диапазоны, достаточно будет просто ее обновить</a:t>
          </a:r>
        </a:p>
        <a:p>
          <a:pPr algn="ctr"/>
          <a:endParaRPr lang="ru-RU" sz="12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5</xdr:col>
      <xdr:colOff>165521</xdr:colOff>
      <xdr:row>18</xdr:row>
      <xdr:rowOff>76200</xdr:rowOff>
    </xdr:from>
    <xdr:to>
      <xdr:col>6</xdr:col>
      <xdr:colOff>504</xdr:colOff>
      <xdr:row>21</xdr:row>
      <xdr:rowOff>9526</xdr:rowOff>
    </xdr:to>
    <xdr:pic>
      <xdr:nvPicPr>
        <xdr:cNvPr id="5" name="Рисунок 4" descr="Лампочка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042321" y="3552825"/>
          <a:ext cx="444583" cy="504826"/>
        </a:xfrm>
        <a:prstGeom prst="rect">
          <a:avLst/>
        </a:prstGeom>
      </xdr:spPr>
    </xdr:pic>
    <xdr:clientData/>
  </xdr:twoCellAnchor>
  <xdr:twoCellAnchor>
    <xdr:from>
      <xdr:col>5</xdr:col>
      <xdr:colOff>18636</xdr:colOff>
      <xdr:row>17</xdr:row>
      <xdr:rowOff>172100</xdr:rowOff>
    </xdr:from>
    <xdr:to>
      <xdr:col>10</xdr:col>
      <xdr:colOff>129268</xdr:colOff>
      <xdr:row>23</xdr:row>
      <xdr:rowOff>152400</xdr:rowOff>
    </xdr:to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SpPr/>
      </xdr:nvSpPr>
      <xdr:spPr>
        <a:xfrm>
          <a:off x="4895436" y="3448700"/>
          <a:ext cx="3568207" cy="1161400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6</xdr:col>
      <xdr:colOff>142874</xdr:colOff>
      <xdr:row>18</xdr:row>
      <xdr:rowOff>171449</xdr:rowOff>
    </xdr:from>
    <xdr:ext cx="2570389" cy="88582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 txBox="1"/>
      </xdr:nvSpPr>
      <xdr:spPr>
        <a:xfrm>
          <a:off x="5810249" y="3648074"/>
          <a:ext cx="2570389" cy="8858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Сводная таблица и сводная диаграмма связаны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двусторонней связью</a:t>
          </a: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4</xdr:row>
      <xdr:rowOff>142876</xdr:rowOff>
    </xdr:from>
    <xdr:to>
      <xdr:col>10</xdr:col>
      <xdr:colOff>142875</xdr:colOff>
      <xdr:row>13</xdr:row>
      <xdr:rowOff>161925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/>
      </xdr:nvSpPr>
      <xdr:spPr>
        <a:xfrm>
          <a:off x="6410325" y="904876"/>
          <a:ext cx="3343275" cy="1733549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Построить отчет для анализа продаж: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ОТЧЁТ2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каковы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суммы продаж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каждого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наименования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по годам.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Добавить временную шкалу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Добавить диаграмму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0</xdr:rowOff>
    </xdr:from>
    <xdr:to>
      <xdr:col>16</xdr:col>
      <xdr:colOff>228600</xdr:colOff>
      <xdr:row>6</xdr:row>
      <xdr:rowOff>85725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8191500" y="0"/>
          <a:ext cx="3276600" cy="1228725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Вывести в отчет одновременно </a:t>
          </a:r>
          <a:r>
            <a:rPr kumimoji="0" lang="ru-RU" sz="12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сумму продаж</a:t>
          </a:r>
          <a:r>
            <a:rPr kumimoji="0" lang="ru-RU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2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количество сделок и среднюю сумму сделки </a:t>
          </a:r>
          <a:r>
            <a:rPr kumimoji="0" lang="ru-RU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</a:t>
          </a:r>
          <a:r>
            <a:rPr kumimoji="0" lang="ru-RU" sz="1200" b="1" i="0" u="sng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месяцам</a:t>
          </a:r>
          <a:r>
            <a:rPr kumimoji="0" lang="ru-RU" sz="12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16</xdr:row>
      <xdr:rowOff>9525</xdr:rowOff>
    </xdr:from>
    <xdr:to>
      <xdr:col>13</xdr:col>
      <xdr:colOff>114300</xdr:colOff>
      <xdr:row>27</xdr:row>
      <xdr:rowOff>28575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4286250" y="3057525"/>
          <a:ext cx="3752850" cy="2114550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Сформировать максимально подробный итоговый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ежемесячный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отчет с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квартальной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группировкой (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ВНИМАНИЕ НЕ ПОЛЕ МЕСЯЦ) 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сумме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продаж по каждому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наименованию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 группировкой по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категориям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Представить отчет в табличной форме с возможностью просмотра отдельно по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городам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менеджерам (ФИЛЬТРЫ)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Отразить общие и промежуточные итоги по кварталам и категориям товара.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050" b="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47624</xdr:rowOff>
    </xdr:from>
    <xdr:to>
      <xdr:col>14</xdr:col>
      <xdr:colOff>561975</xdr:colOff>
      <xdr:row>19</xdr:row>
      <xdr:rowOff>47624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191250" y="619124"/>
          <a:ext cx="4876800" cy="3238500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3 отчета для анализа продаж, разместив каждый на листах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Каковы продажи количества каждого наименования в каждом городе. Добавить в отчет какой процент составляет каждая продажа от всех продаж.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Проанализировать продажи каждого наименования в каждом месяце, а также отличия как в рублях, так и в долях значений каждого следующего месяца по отношению к значениям предыдущего.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Подвести денежные итоги в финансовом формате без копеек по каждому наименованию в каждом городе. Построить гистограмму с группировкой, разместив на горизонтальной оси данные с городом. Включить временную шкалу по кварталам. </a:t>
          </a:r>
        </a:p>
      </xdr:txBody>
    </xdr:sp>
    <xdr:clientData/>
  </xdr:twoCellAnchor>
  <xdr:twoCellAnchor>
    <xdr:from>
      <xdr:col>11</xdr:col>
      <xdr:colOff>466725</xdr:colOff>
      <xdr:row>22</xdr:row>
      <xdr:rowOff>123825</xdr:rowOff>
    </xdr:from>
    <xdr:to>
      <xdr:col>13</xdr:col>
      <xdr:colOff>247650</xdr:colOff>
      <xdr:row>26</xdr:row>
      <xdr:rowOff>171450</xdr:rowOff>
    </xdr:to>
    <xdr:sp macro="" textlink="">
      <xdr:nvSpPr>
        <xdr:cNvPr id="3" name="Стрелка вверх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5343525" y="523875"/>
          <a:ext cx="1000125" cy="809625"/>
        </a:xfrm>
        <a:prstGeom prst="upArrow">
          <a:avLst>
            <a:gd name="adj1" fmla="val 50000"/>
            <a:gd name="adj2" fmla="val 54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3</xdr:row>
      <xdr:rowOff>47625</xdr:rowOff>
    </xdr:from>
    <xdr:to>
      <xdr:col>11</xdr:col>
      <xdr:colOff>9525</xdr:colOff>
      <xdr:row>7</xdr:row>
      <xdr:rowOff>104775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5972175" y="647700"/>
          <a:ext cx="4876800" cy="857250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Каковы продажи количества каждого наименования в каждом городе. Добавить в отчет какой процент составляет каждая продажа от всех продаж.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3</xdr:col>
      <xdr:colOff>28574</xdr:colOff>
      <xdr:row>9</xdr:row>
      <xdr:rowOff>180975</xdr:rowOff>
    </xdr:from>
    <xdr:to>
      <xdr:col>8</xdr:col>
      <xdr:colOff>266699</xdr:colOff>
      <xdr:row>24</xdr:row>
      <xdr:rowOff>65740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4" y="1981200"/>
          <a:ext cx="3286125" cy="28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1847850</xdr:colOff>
      <xdr:row>2</xdr:row>
      <xdr:rowOff>123825</xdr:rowOff>
    </xdr:from>
    <xdr:to>
      <xdr:col>11</xdr:col>
      <xdr:colOff>600075</xdr:colOff>
      <xdr:row>8</xdr:row>
      <xdr:rowOff>47625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753225" y="523875"/>
          <a:ext cx="4876800" cy="1123950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Проанализировать продажи каждого наименования в каждом месяце, а также отличия как в рублях, так и в долях значений каждого следующего месяца по отношению к значениям предыдущего.</a:t>
          </a:r>
        </a:p>
      </xdr:txBody>
    </xdr:sp>
    <xdr:clientData/>
  </xdr:twoCellAnchor>
  <xdr:twoCellAnchor editAs="oneCell">
    <xdr:from>
      <xdr:col>3</xdr:col>
      <xdr:colOff>1828800</xdr:colOff>
      <xdr:row>9</xdr:row>
      <xdr:rowOff>85725</xdr:rowOff>
    </xdr:from>
    <xdr:to>
      <xdr:col>14</xdr:col>
      <xdr:colOff>123825</xdr:colOff>
      <xdr:row>58</xdr:row>
      <xdr:rowOff>95250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" y="1885950"/>
          <a:ext cx="6248400" cy="981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2</xdr:row>
      <xdr:rowOff>161925</xdr:rowOff>
    </xdr:from>
    <xdr:to>
      <xdr:col>14</xdr:col>
      <xdr:colOff>504825</xdr:colOff>
      <xdr:row>8</xdr:row>
      <xdr:rowOff>38100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048375" y="561975"/>
          <a:ext cx="4876800" cy="1076325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Подвести денежные итоги в финансовом формате без копеек по каждому наименованию в каждом городе. Построить гистограмму с группировкой, разместив на горизонтальной оси данные с городом. Включить временную шкалу по кварталам. </a:t>
          </a:r>
        </a:p>
      </xdr:txBody>
    </xdr:sp>
    <xdr:clientData/>
  </xdr:twoCellAnchor>
  <xdr:twoCellAnchor>
    <xdr:from>
      <xdr:col>15</xdr:col>
      <xdr:colOff>190500</xdr:colOff>
      <xdr:row>2</xdr:row>
      <xdr:rowOff>171450</xdr:rowOff>
    </xdr:from>
    <xdr:to>
      <xdr:col>23</xdr:col>
      <xdr:colOff>190500</xdr:colOff>
      <xdr:row>7</xdr:row>
      <xdr:rowOff>28575</xdr:rowOff>
    </xdr:to>
    <xdr:sp macro="" textlink="">
      <xdr:nvSpPr>
        <xdr:cNvPr id="5" name="Загнутый угол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/>
      </xdr:nvSpPr>
      <xdr:spPr>
        <a:xfrm>
          <a:off x="11220450" y="571500"/>
          <a:ext cx="4876800" cy="857250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Доп. задание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Постройте рядом с уже имеющейся сводной еще одну, которая анализирует общее суммы с продаж по месяцам, подключите уже имеющуюся временную шкалу к обеим сводным таблицам, так, чтобы она фильтровала сразу все</a:t>
          </a:r>
        </a:p>
      </xdr:txBody>
    </xdr:sp>
    <xdr:clientData/>
  </xdr:twoCellAnchor>
  <xdr:twoCellAnchor editAs="oneCell">
    <xdr:from>
      <xdr:col>7</xdr:col>
      <xdr:colOff>0</xdr:colOff>
      <xdr:row>10</xdr:row>
      <xdr:rowOff>0</xdr:rowOff>
    </xdr:from>
    <xdr:to>
      <xdr:col>23</xdr:col>
      <xdr:colOff>466725</xdr:colOff>
      <xdr:row>39</xdr:row>
      <xdr:rowOff>9525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2000250"/>
          <a:ext cx="102203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23</xdr:col>
      <xdr:colOff>466725</xdr:colOff>
      <xdr:row>70</xdr:row>
      <xdr:rowOff>9525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8201025"/>
          <a:ext cx="102203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469100</xdr:colOff>
      <xdr:row>4</xdr:row>
      <xdr:rowOff>167842</xdr:rowOff>
    </xdr:from>
    <xdr:to>
      <xdr:col>28</xdr:col>
      <xdr:colOff>409576</xdr:colOff>
      <xdr:row>7</xdr:row>
      <xdr:rowOff>192381</xdr:rowOff>
    </xdr:to>
    <xdr:pic>
      <xdr:nvPicPr>
        <xdr:cNvPr id="14" name="Рисунок 13" descr="Лампочка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 l="15596" t="14679" r="13761" b="10091"/>
        <a:stretch/>
      </xdr:blipFill>
      <xdr:spPr>
        <a:xfrm>
          <a:off x="20138225" y="967942"/>
          <a:ext cx="550076" cy="624614"/>
        </a:xfrm>
        <a:prstGeom prst="rect">
          <a:avLst/>
        </a:prstGeom>
      </xdr:spPr>
    </xdr:pic>
    <xdr:clientData/>
  </xdr:twoCellAnchor>
  <xdr:twoCellAnchor>
    <xdr:from>
      <xdr:col>23</xdr:col>
      <xdr:colOff>237711</xdr:colOff>
      <xdr:row>4</xdr:row>
      <xdr:rowOff>181624</xdr:rowOff>
    </xdr:from>
    <xdr:to>
      <xdr:col>32</xdr:col>
      <xdr:colOff>409575</xdr:colOff>
      <xdr:row>29</xdr:row>
      <xdr:rowOff>47624</xdr:rowOff>
    </xdr:to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SpPr/>
      </xdr:nvSpPr>
      <xdr:spPr>
        <a:xfrm>
          <a:off x="17468436" y="981724"/>
          <a:ext cx="5658264" cy="486662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23</xdr:col>
      <xdr:colOff>352424</xdr:colOff>
      <xdr:row>8</xdr:row>
      <xdr:rowOff>39460</xdr:rowOff>
    </xdr:from>
    <xdr:ext cx="5514975" cy="4113439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SpPr txBox="1"/>
      </xdr:nvSpPr>
      <xdr:spPr>
        <a:xfrm>
          <a:off x="17583149" y="1639660"/>
          <a:ext cx="5514975" cy="41134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 каждом </a:t>
          </a:r>
          <a:r>
            <a:rPr lang="ru-RU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срезе или временной шкале </a:t>
          </a:r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можно нажать правой кнопкой мыши и выбрать ПОДКЛЮЧЕНИЯ К ОТЧЕТАМ</a:t>
          </a: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Эта же кнопка есть на вкладке ПАРАМЕТРЫ</a:t>
          </a: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(когда активен врез или временная шкала)</a:t>
          </a: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Выбрав эту команду вы ставите галочки напротив имен тех сводных таблиц, к которым Вы хотите подключиться. Выбираются как правило те, что находятся на текущем листе</a:t>
          </a: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27</xdr:col>
      <xdr:colOff>304799</xdr:colOff>
      <xdr:row>13</xdr:row>
      <xdr:rowOff>153761</xdr:rowOff>
    </xdr:from>
    <xdr:to>
      <xdr:col>28</xdr:col>
      <xdr:colOff>590437</xdr:colOff>
      <xdr:row>17</xdr:row>
      <xdr:rowOff>125090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73924" y="2754086"/>
          <a:ext cx="895238" cy="771429"/>
        </a:xfrm>
        <a:prstGeom prst="rect">
          <a:avLst/>
        </a:prstGeom>
      </xdr:spPr>
    </xdr:pic>
    <xdr:clientData/>
  </xdr:twoCellAnchor>
  <xdr:twoCellAnchor editAs="oneCell">
    <xdr:from>
      <xdr:col>25</xdr:col>
      <xdr:colOff>104775</xdr:colOff>
      <xdr:row>21</xdr:row>
      <xdr:rowOff>1360</xdr:rowOff>
    </xdr:from>
    <xdr:to>
      <xdr:col>31</xdr:col>
      <xdr:colOff>66079</xdr:colOff>
      <xdr:row>28</xdr:row>
      <xdr:rowOff>92174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54700" y="4201885"/>
          <a:ext cx="3618904" cy="1490989"/>
        </a:xfrm>
        <a:prstGeom prst="rect">
          <a:avLst/>
        </a:prstGeom>
      </xdr:spPr>
    </xdr:pic>
    <xdr:clientData/>
  </xdr:twoCellAnchor>
  <xdr:twoCellAnchor editAs="oneCell">
    <xdr:from>
      <xdr:col>23</xdr:col>
      <xdr:colOff>419100</xdr:colOff>
      <xdr:row>33</xdr:row>
      <xdr:rowOff>114300</xdr:rowOff>
    </xdr:from>
    <xdr:to>
      <xdr:col>32</xdr:col>
      <xdr:colOff>380319</xdr:colOff>
      <xdr:row>38</xdr:row>
      <xdr:rowOff>85604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649825" y="6715125"/>
          <a:ext cx="5447619" cy="97142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489439</xdr:colOff>
      <xdr:row>5</xdr:row>
      <xdr:rowOff>105509</xdr:rowOff>
    </xdr:from>
    <xdr:ext cx="5705474" cy="937629"/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489439" y="1058009"/>
          <a:ext cx="5705474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ru-RU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Защита данных</a:t>
          </a:r>
        </a:p>
      </xdr:txBody>
    </xdr:sp>
    <xdr:clientData/>
  </xdr:oneCellAnchor>
  <xdr:twoCellAnchor editAs="oneCell">
    <xdr:from>
      <xdr:col>2</xdr:col>
      <xdr:colOff>183173</xdr:colOff>
      <xdr:row>10</xdr:row>
      <xdr:rowOff>43962</xdr:rowOff>
    </xdr:from>
    <xdr:to>
      <xdr:col>8</xdr:col>
      <xdr:colOff>448651</xdr:colOff>
      <xdr:row>14</xdr:row>
      <xdr:rowOff>186724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9442" y="1948962"/>
          <a:ext cx="3914286" cy="904762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383374</xdr:colOff>
      <xdr:row>26</xdr:row>
      <xdr:rowOff>82116</xdr:rowOff>
    </xdr:from>
    <xdr:to>
      <xdr:col>10</xdr:col>
      <xdr:colOff>67179</xdr:colOff>
      <xdr:row>31</xdr:row>
      <xdr:rowOff>85726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479499" y="5225616"/>
          <a:ext cx="883955" cy="1022785"/>
        </a:xfrm>
        <a:prstGeom prst="rect">
          <a:avLst/>
        </a:prstGeom>
      </xdr:spPr>
    </xdr:pic>
    <xdr:clientData/>
  </xdr:twoCellAnchor>
  <xdr:twoCellAnchor>
    <xdr:from>
      <xdr:col>8</xdr:col>
      <xdr:colOff>399636</xdr:colOff>
      <xdr:row>26</xdr:row>
      <xdr:rowOff>133999</xdr:rowOff>
    </xdr:from>
    <xdr:to>
      <xdr:col>16</xdr:col>
      <xdr:colOff>123825</xdr:colOff>
      <xdr:row>36</xdr:row>
      <xdr:rowOff>66674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495761" y="5277499"/>
          <a:ext cx="4915314" cy="214247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9</xdr:col>
      <xdr:colOff>419101</xdr:colOff>
      <xdr:row>27</xdr:row>
      <xdr:rowOff>9525</xdr:rowOff>
    </xdr:from>
    <xdr:ext cx="4105274" cy="205740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 txBox="1"/>
      </xdr:nvSpPr>
      <xdr:spPr>
        <a:xfrm>
          <a:off x="8191501" y="5343525"/>
          <a:ext cx="4105274" cy="20574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ru-RU" sz="12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Для того, чтобы ячейка стала незащищаемой, необходимо выделить ее (или целый диапазон), нажать правую кнопку мыши, далее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ФОРМАТ ЯЧЕЕЕК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пункт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ЗАЩИТА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надо снять галочку ЗАЩИЩАЕМАЯ ЯЧЕЙКА.</a:t>
          </a:r>
        </a:p>
        <a:p>
          <a:pPr algn="ctr"/>
          <a:endParaRPr lang="ru-RU" sz="12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Возвращение этой галочки делает ячейки вновь защищаемыми, рядом также есть пункт СКРЫТЬ ФОРМУЛЫ (для защищаемых ячеек)</a:t>
          </a:r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</xdr:col>
      <xdr:colOff>495300</xdr:colOff>
      <xdr:row>30</xdr:row>
      <xdr:rowOff>9525</xdr:rowOff>
    </xdr:from>
    <xdr:to>
      <xdr:col>5</xdr:col>
      <xdr:colOff>438067</xdr:colOff>
      <xdr:row>33</xdr:row>
      <xdr:rowOff>18960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29125" y="5934075"/>
          <a:ext cx="666667" cy="72381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202399</xdr:colOff>
      <xdr:row>27</xdr:row>
      <xdr:rowOff>44016</xdr:rowOff>
    </xdr:from>
    <xdr:to>
      <xdr:col>9</xdr:col>
      <xdr:colOff>410079</xdr:colOff>
      <xdr:row>32</xdr:row>
      <xdr:rowOff>1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298524" y="5378016"/>
          <a:ext cx="883955" cy="1022785"/>
        </a:xfrm>
        <a:prstGeom prst="rect">
          <a:avLst/>
        </a:prstGeom>
      </xdr:spPr>
    </xdr:pic>
    <xdr:clientData/>
  </xdr:twoCellAnchor>
  <xdr:twoCellAnchor>
    <xdr:from>
      <xdr:col>8</xdr:col>
      <xdr:colOff>209136</xdr:colOff>
      <xdr:row>26</xdr:row>
      <xdr:rowOff>57800</xdr:rowOff>
    </xdr:from>
    <xdr:to>
      <xdr:col>15</xdr:col>
      <xdr:colOff>657225</xdr:colOff>
      <xdr:row>38</xdr:row>
      <xdr:rowOff>9525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>
        <a:xfrm>
          <a:off x="7305261" y="5201300"/>
          <a:ext cx="5058189" cy="244727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9</xdr:col>
      <xdr:colOff>333376</xdr:colOff>
      <xdr:row>26</xdr:row>
      <xdr:rowOff>106136</xdr:rowOff>
    </xdr:from>
    <xdr:ext cx="4276724" cy="233226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SpPr txBox="1"/>
      </xdr:nvSpPr>
      <xdr:spPr>
        <a:xfrm>
          <a:off x="8105776" y="5249636"/>
          <a:ext cx="4276724" cy="23322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 вкладке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рецензирование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в группе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изменения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есть пунтк РАЗРЕШИТЬ ИЗМЕНЕНИЯ ДИАПАЗОНОВ, там можно выберать на листах книги различные диапазоны и придумывать для их защиты разные пароли (к примеру, для разных специалистов)</a:t>
          </a:r>
        </a:p>
        <a:p>
          <a:pPr algn="ctr"/>
          <a:endParaRPr lang="ru-RU" sz="12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Для того, чтобы эта технология сработала ячейки выбираемых диапазонов должны иметь статус </a:t>
          </a:r>
          <a:r>
            <a:rPr lang="ru-RU" sz="1200" b="0" i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ЗАЩИЩАЕМЫХ </a:t>
          </a: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(проверить это можно выделив их, нажав правую кнопку мыши, далее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ФОРМАТ ЯЧЕЕЕК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пункт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ЗАЩИТА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должна стоять галочка ЗАЩИЩАЕМАЯ ЯЧЕЙКА)</a:t>
          </a:r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</xdr:col>
      <xdr:colOff>9525</xdr:colOff>
      <xdr:row>30</xdr:row>
      <xdr:rowOff>38100</xdr:rowOff>
    </xdr:from>
    <xdr:to>
      <xdr:col>6</xdr:col>
      <xdr:colOff>466467</xdr:colOff>
      <xdr:row>31</xdr:row>
      <xdr:rowOff>66642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43350" y="5962650"/>
          <a:ext cx="2066667" cy="26666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392899</xdr:colOff>
      <xdr:row>19</xdr:row>
      <xdr:rowOff>120216</xdr:rowOff>
    </xdr:from>
    <xdr:to>
      <xdr:col>4</xdr:col>
      <xdr:colOff>57654</xdr:colOff>
      <xdr:row>24</xdr:row>
      <xdr:rowOff>95251</xdr:rowOff>
    </xdr:to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1612099" y="3958791"/>
          <a:ext cx="883955" cy="975160"/>
        </a:xfrm>
        <a:prstGeom prst="rect">
          <a:avLst/>
        </a:prstGeom>
      </xdr:spPr>
    </xdr:pic>
    <xdr:clientData/>
  </xdr:twoCellAnchor>
  <xdr:twoCellAnchor>
    <xdr:from>
      <xdr:col>2</xdr:col>
      <xdr:colOff>199611</xdr:colOff>
      <xdr:row>17</xdr:row>
      <xdr:rowOff>10175</xdr:rowOff>
    </xdr:from>
    <xdr:to>
      <xdr:col>10</xdr:col>
      <xdr:colOff>314325</xdr:colOff>
      <xdr:row>26</xdr:row>
      <xdr:rowOff>104775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/>
      </xdr:nvSpPr>
      <xdr:spPr>
        <a:xfrm>
          <a:off x="1418811" y="3448700"/>
          <a:ext cx="4991514" cy="189482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3</xdr:col>
      <xdr:colOff>609599</xdr:colOff>
      <xdr:row>17</xdr:row>
      <xdr:rowOff>77561</xdr:rowOff>
    </xdr:from>
    <xdr:ext cx="3876675" cy="170361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 txBox="1"/>
      </xdr:nvSpPr>
      <xdr:spPr>
        <a:xfrm>
          <a:off x="2438399" y="3516086"/>
          <a:ext cx="3876675" cy="1703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Защита листа и защита листов книги - это разные уровни защиты, которые можно использовать в комплексе</a:t>
          </a:r>
        </a:p>
        <a:p>
          <a:pPr algn="ctr"/>
          <a:endParaRPr lang="ru-RU" sz="12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Для защиты листов книги надо зайти на вкладку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рецензирование - 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ЗАЩИТИТЬ КНИГУ</a:t>
          </a:r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28575</xdr:colOff>
      <xdr:row>6</xdr:row>
      <xdr:rowOff>19050</xdr:rowOff>
    </xdr:from>
    <xdr:to>
      <xdr:col>11</xdr:col>
      <xdr:colOff>9451</xdr:colOff>
      <xdr:row>9</xdr:row>
      <xdr:rowOff>114208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4575" y="1219200"/>
          <a:ext cx="590476" cy="73333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297649</xdr:colOff>
      <xdr:row>3</xdr:row>
      <xdr:rowOff>148791</xdr:rowOff>
    </xdr:from>
    <xdr:to>
      <xdr:col>2</xdr:col>
      <xdr:colOff>572004</xdr:colOff>
      <xdr:row>8</xdr:row>
      <xdr:rowOff>123826</xdr:rowOff>
    </xdr:to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907249" y="748866"/>
          <a:ext cx="883955" cy="975160"/>
        </a:xfrm>
        <a:prstGeom prst="rect">
          <a:avLst/>
        </a:prstGeom>
      </xdr:spPr>
    </xdr:pic>
    <xdr:clientData/>
  </xdr:twoCellAnchor>
  <xdr:twoCellAnchor>
    <xdr:from>
      <xdr:col>1</xdr:col>
      <xdr:colOff>256761</xdr:colOff>
      <xdr:row>3</xdr:row>
      <xdr:rowOff>124475</xdr:rowOff>
    </xdr:from>
    <xdr:to>
      <xdr:col>9</xdr:col>
      <xdr:colOff>371475</xdr:colOff>
      <xdr:row>9</xdr:row>
      <xdr:rowOff>114300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/>
      </xdr:nvSpPr>
      <xdr:spPr>
        <a:xfrm>
          <a:off x="866361" y="724550"/>
          <a:ext cx="4991514" cy="118997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3</xdr:col>
      <xdr:colOff>66674</xdr:colOff>
      <xdr:row>4</xdr:row>
      <xdr:rowOff>144236</xdr:rowOff>
    </xdr:from>
    <xdr:ext cx="3876675" cy="92256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 txBox="1"/>
      </xdr:nvSpPr>
      <xdr:spPr>
        <a:xfrm>
          <a:off x="1895474" y="944336"/>
          <a:ext cx="3876675" cy="9225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Для шифрования книги надо зайти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 кладку файл 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сведения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защита книги - </a:t>
          </a:r>
        </a:p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ЗАШИФРОВАТЬ С ИСПОЛЬЗОАВНИЕМ ПАРОЛЯ</a:t>
          </a:r>
          <a:endParaRPr lang="ru-RU" sz="12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97624</xdr:colOff>
      <xdr:row>3</xdr:row>
      <xdr:rowOff>82116</xdr:rowOff>
    </xdr:from>
    <xdr:to>
      <xdr:col>11</xdr:col>
      <xdr:colOff>371979</xdr:colOff>
      <xdr:row>8</xdr:row>
      <xdr:rowOff>57151</xdr:rowOff>
    </xdr:to>
    <xdr:pic>
      <xdr:nvPicPr>
        <xdr:cNvPr id="6" name="Рисунок 5" descr="Лампочка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6193624" y="682191"/>
          <a:ext cx="883955" cy="975160"/>
        </a:xfrm>
        <a:prstGeom prst="rect">
          <a:avLst/>
        </a:prstGeom>
      </xdr:spPr>
    </xdr:pic>
    <xdr:clientData/>
  </xdr:twoCellAnchor>
  <xdr:twoCellAnchor>
    <xdr:from>
      <xdr:col>9</xdr:col>
      <xdr:colOff>609186</xdr:colOff>
      <xdr:row>3</xdr:row>
      <xdr:rowOff>124475</xdr:rowOff>
    </xdr:from>
    <xdr:to>
      <xdr:col>18</xdr:col>
      <xdr:colOff>114300</xdr:colOff>
      <xdr:row>9</xdr:row>
      <xdr:rowOff>114300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SpPr/>
      </xdr:nvSpPr>
      <xdr:spPr>
        <a:xfrm>
          <a:off x="6095586" y="724550"/>
          <a:ext cx="4991514" cy="118997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11</xdr:col>
      <xdr:colOff>333374</xdr:colOff>
      <xdr:row>5</xdr:row>
      <xdr:rowOff>19049</xdr:rowOff>
    </xdr:from>
    <xdr:ext cx="3876675" cy="75247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SpPr txBox="1"/>
      </xdr:nvSpPr>
      <xdr:spPr>
        <a:xfrm>
          <a:off x="7038974" y="1019174"/>
          <a:ext cx="3876675" cy="752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Все уровни защиты </a:t>
          </a:r>
          <a:r>
            <a:rPr lang="ru-RU" sz="1200" b="0" i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можно и нужно комбинировать 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 зависимости от ваших целей и задач</a:t>
          </a:r>
        </a:p>
        <a:p>
          <a:pPr algn="ctr"/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5</xdr:col>
      <xdr:colOff>0</xdr:colOff>
      <xdr:row>18</xdr:row>
      <xdr:rowOff>66675</xdr:rowOff>
    </xdr:from>
    <xdr:to>
      <xdr:col>13</xdr:col>
      <xdr:colOff>456533</xdr:colOff>
      <xdr:row>23</xdr:row>
      <xdr:rowOff>171312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3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3705225"/>
          <a:ext cx="5333333" cy="1104762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absoluteAnchor>
    <xdr:pos x="6048375" y="19049"/>
    <xdr:ext cx="4800600" cy="1171576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>
          <a:spLocks noChangeArrowheads="1"/>
        </xdr:cNvSpPr>
      </xdr:nvSpPr>
      <xdr:spPr bwMode="auto">
        <a:xfrm>
          <a:off x="6048375" y="19049"/>
          <a:ext cx="4800600" cy="1171576"/>
        </a:xfrm>
        <a:prstGeom prst="foldedCorner">
          <a:avLst>
            <a:gd name="adj" fmla="val 5764"/>
          </a:avLst>
        </a:prstGeom>
        <a:solidFill>
          <a:schemeClr val="accent6">
            <a:lumMod val="20000"/>
            <a:lumOff val="80000"/>
          </a:schemeClr>
        </a:solidFill>
        <a:ln w="12700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72000" tIns="72000" rIns="72000" bIns="72000" anchor="t" upright="1"/>
        <a:lstStyle/>
        <a:p>
          <a:pPr algn="l" rtl="1">
            <a:defRPr sz="1000"/>
          </a:pPr>
          <a:r>
            <a:rPr lang="ru-RU" sz="1100" b="0" i="0" strike="noStrike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Предоставить общий доступ к книге (общий доступ к этому документу).</a:t>
          </a:r>
        </a:p>
        <a:p>
          <a:pPr algn="l" rtl="1">
            <a:defRPr sz="1000"/>
          </a:pPr>
          <a:endParaRPr lang="ru-RU" sz="1100" b="0" i="0" strike="noStrike">
            <a:solidFill>
              <a:sysClr val="windowText" lastClr="000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0" i="0" strike="noStrike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Внести изменения в файл, сохранить, </a:t>
          </a:r>
          <a:r>
            <a:rPr lang="ru-RU" sz="1100" b="0" i="0" strike="noStrike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отобразить журнал изменений (выделить исправления).</a:t>
          </a:r>
          <a:endParaRPr lang="en-US" sz="1100" b="0" i="0" strike="noStrike">
            <a:solidFill>
              <a:sysClr val="windowText" lastClr="000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endParaRPr lang="en-US" sz="1100" b="0" i="0" strike="noStrike">
            <a:solidFill>
              <a:sysClr val="windowText" lastClr="000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 fPrintsWithSheet="0"/>
  </xdr:absoluteAnchor>
  <xdr:twoCellAnchor editAs="oneCell">
    <xdr:from>
      <xdr:col>0</xdr:col>
      <xdr:colOff>0</xdr:colOff>
      <xdr:row>1</xdr:row>
      <xdr:rowOff>44016</xdr:rowOff>
    </xdr:from>
    <xdr:to>
      <xdr:col>0</xdr:col>
      <xdr:colOff>883955</xdr:colOff>
      <xdr:row>6</xdr:row>
      <xdr:rowOff>66676</xdr:rowOff>
    </xdr:to>
    <xdr:pic>
      <xdr:nvPicPr>
        <xdr:cNvPr id="6" name="Рисунок 5" descr="Лампочка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0" y="4301691"/>
          <a:ext cx="883955" cy="1022785"/>
        </a:xfrm>
        <a:prstGeom prst="rect">
          <a:avLst/>
        </a:prstGeom>
      </xdr:spPr>
    </xdr:pic>
    <xdr:clientData/>
  </xdr:twoCellAnchor>
  <xdr:twoCellAnchor>
    <xdr:from>
      <xdr:col>0</xdr:col>
      <xdr:colOff>942975</xdr:colOff>
      <xdr:row>0</xdr:row>
      <xdr:rowOff>76200</xdr:rowOff>
    </xdr:from>
    <xdr:to>
      <xdr:col>5</xdr:col>
      <xdr:colOff>447675</xdr:colOff>
      <xdr:row>10</xdr:row>
      <xdr:rowOff>57150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SpPr/>
      </xdr:nvSpPr>
      <xdr:spPr>
        <a:xfrm>
          <a:off x="942975" y="4133850"/>
          <a:ext cx="3695700" cy="195262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0</xdr:col>
      <xdr:colOff>885824</xdr:colOff>
      <xdr:row>0</xdr:row>
      <xdr:rowOff>114300</xdr:rowOff>
    </xdr:from>
    <xdr:ext cx="3771901" cy="184785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SpPr txBox="1"/>
      </xdr:nvSpPr>
      <xdr:spPr>
        <a:xfrm>
          <a:off x="885824" y="4171950"/>
          <a:ext cx="3771901" cy="1847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Сильная сторона 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технологии общий доступ, что можно нескольким пользователям сразу редактировать один документ</a:t>
          </a:r>
        </a:p>
        <a:p>
          <a:pPr algn="ctr"/>
          <a:endParaRPr lang="ru-RU" sz="12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Слабость</a:t>
          </a:r>
          <a:r>
            <a:rPr lang="ru-RU" sz="12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технологии общего доступа в том, что в таком режиме множество команд недоступны - умные и сводые таблицы, условное форматирование и многое другое.</a:t>
          </a:r>
          <a:endParaRPr lang="ru-RU" sz="12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8</xdr:col>
      <xdr:colOff>66675</xdr:colOff>
      <xdr:row>13</xdr:row>
      <xdr:rowOff>66674</xdr:rowOff>
    </xdr:from>
    <xdr:to>
      <xdr:col>8</xdr:col>
      <xdr:colOff>542865</xdr:colOff>
      <xdr:row>17</xdr:row>
      <xdr:rowOff>38007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6475" y="2781299"/>
          <a:ext cx="476190" cy="73333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3448050</xdr:colOff>
      <xdr:row>28</xdr:row>
      <xdr:rowOff>85725</xdr:rowOff>
    </xdr:to>
    <xdr:pic>
      <xdr:nvPicPr>
        <xdr:cNvPr id="3" name="Рисунок 2" descr="как сделать общий доступ к файлу excel 2016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1100"/>
          <a:ext cx="3448050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2990850</xdr:colOff>
      <xdr:row>50</xdr:row>
      <xdr:rowOff>19050</xdr:rowOff>
    </xdr:to>
    <xdr:pic>
      <xdr:nvPicPr>
        <xdr:cNvPr id="4" name="Рисунок 3" descr="как сделать общий доступ к файлу excel 2016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"/>
          <a:ext cx="2990850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5257800</xdr:colOff>
      <xdr:row>61</xdr:row>
      <xdr:rowOff>0</xdr:rowOff>
    </xdr:to>
    <xdr:pic>
      <xdr:nvPicPr>
        <xdr:cNvPr id="5" name="Рисунок 4" descr="как сделать общий доступ к файлу excel 2016"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6100"/>
          <a:ext cx="52578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9525</xdr:rowOff>
    </xdr:from>
    <xdr:to>
      <xdr:col>0</xdr:col>
      <xdr:colOff>3715268</xdr:colOff>
      <xdr:row>18</xdr:row>
      <xdr:rowOff>181371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3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125"/>
          <a:ext cx="3715268" cy="2838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3286584</xdr:colOff>
      <xdr:row>68</xdr:row>
      <xdr:rowOff>66791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3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11100"/>
          <a:ext cx="3286584" cy="82879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190499</xdr:rowOff>
    </xdr:from>
    <xdr:to>
      <xdr:col>15</xdr:col>
      <xdr:colOff>0</xdr:colOff>
      <xdr:row>9</xdr:row>
      <xdr:rowOff>180975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/>
      </xdr:nvSpPr>
      <xdr:spPr>
        <a:xfrm>
          <a:off x="4267200" y="190499"/>
          <a:ext cx="4876800" cy="1704976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Защитите лист с паролем 111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Сделайте так, чтобы ячейку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 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M13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можно было редактировать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Сделайте так, чтобы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F6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не было видно формул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выполнению задания переключите НЕТ на ДА внизу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ANIMATE/SECURE/Production/2D_REPNew2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APERS/CAPRAPSCHE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</sheetNames>
    <sheetDataSet>
      <sheetData sheetId="0"/>
      <sheetData sheetId="1"/>
      <sheetData sheetId="2" refreshError="1">
        <row r="18">
          <cell r="N18" t="str">
            <v>ENGINEERING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F20" t="str">
            <v>ANIMATION</v>
          </cell>
          <cell r="I20" t="str">
            <v>INK &amp; PAINT</v>
          </cell>
          <cell r="L20" t="str">
            <v>ALPHA</v>
          </cell>
          <cell r="N20" t="str">
            <v>BETA</v>
          </cell>
          <cell r="P20" t="str">
            <v>RTM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M32">
            <v>29</v>
          </cell>
          <cell r="O32">
            <v>29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F53" t="str">
            <v>ANIMATION</v>
          </cell>
          <cell r="I53" t="str">
            <v>INK &amp; PAINT</v>
          </cell>
          <cell r="L53" t="str">
            <v>ALPHA</v>
          </cell>
          <cell r="N53" t="str">
            <v>BETA</v>
          </cell>
          <cell r="P53" t="str">
            <v>RTM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M65">
            <v>29</v>
          </cell>
          <cell r="O65">
            <v>29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R98" t="str">
            <v>MULAN STORY STUDIO</v>
          </cell>
          <cell r="V98" t="str">
            <v xml:space="preserve">START </v>
          </cell>
          <cell r="W98" t="str">
            <v>FRAMES</v>
          </cell>
          <cell r="X98">
            <v>5100</v>
          </cell>
          <cell r="Y98" t="str">
            <v>WK Count</v>
          </cell>
          <cell r="Z98" t="str">
            <v>Total Days</v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>
            <v>35639</v>
          </cell>
          <cell r="AN98">
            <v>35646</v>
          </cell>
          <cell r="AO98">
            <v>35653</v>
          </cell>
          <cell r="AP98">
            <v>35660</v>
          </cell>
          <cell r="AQ98">
            <v>35667</v>
          </cell>
          <cell r="AR98">
            <v>35674</v>
          </cell>
          <cell r="AS98">
            <v>35681</v>
          </cell>
          <cell r="AT98">
            <v>35688</v>
          </cell>
          <cell r="AU98">
            <v>35695</v>
          </cell>
          <cell r="AV98">
            <v>35702</v>
          </cell>
          <cell r="AW98">
            <v>35709</v>
          </cell>
          <cell r="AX98">
            <v>35716</v>
          </cell>
          <cell r="AY98">
            <v>35723</v>
          </cell>
          <cell r="AZ98">
            <v>35730</v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  <cell r="BW98" t="str">
            <v/>
          </cell>
          <cell r="BX98" t="str">
            <v/>
          </cell>
          <cell r="BY98" t="str">
            <v/>
          </cell>
          <cell r="BZ98" t="str">
            <v/>
          </cell>
          <cell r="CA98" t="str">
            <v/>
          </cell>
          <cell r="CB98" t="str">
            <v/>
          </cell>
          <cell r="CC98" t="str">
            <v/>
          </cell>
          <cell r="CD98" t="str">
            <v/>
          </cell>
          <cell r="CE98" t="str">
            <v/>
          </cell>
          <cell r="CF98" t="str">
            <v/>
          </cell>
          <cell r="CG98" t="str">
            <v/>
          </cell>
          <cell r="CH98" t="str">
            <v/>
          </cell>
          <cell r="CI98" t="str">
            <v/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 t="str">
            <v/>
          </cell>
          <cell r="CQ98" t="str">
            <v/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 t="str">
            <v/>
          </cell>
          <cell r="CY98" t="str">
            <v/>
          </cell>
          <cell r="CZ98" t="str">
            <v/>
          </cell>
          <cell r="DA98" t="str">
            <v/>
          </cell>
          <cell r="DB98" t="str">
            <v/>
          </cell>
          <cell r="DC98" t="str">
            <v/>
          </cell>
          <cell r="DD98" t="str">
            <v/>
          </cell>
          <cell r="DE98" t="str">
            <v/>
          </cell>
          <cell r="DF98" t="str">
            <v/>
          </cell>
          <cell r="DG98" t="str">
            <v/>
          </cell>
          <cell r="DH98" t="str">
            <v/>
          </cell>
          <cell r="DI98" t="str">
            <v/>
          </cell>
          <cell r="DJ98" t="str">
            <v/>
          </cell>
          <cell r="DK98" t="str">
            <v/>
          </cell>
          <cell r="DL98" t="str">
            <v/>
          </cell>
          <cell r="DM98" t="str">
            <v/>
          </cell>
          <cell r="DN98" t="str">
            <v/>
          </cell>
          <cell r="DO98" t="str">
            <v/>
          </cell>
          <cell r="DP98" t="str">
            <v/>
          </cell>
          <cell r="DQ98" t="str">
            <v/>
          </cell>
          <cell r="DR98" t="str">
            <v/>
          </cell>
          <cell r="DS98" t="str">
            <v/>
          </cell>
          <cell r="DT98" t="str">
            <v/>
          </cell>
          <cell r="DU98" t="str">
            <v/>
          </cell>
          <cell r="DV98" t="str">
            <v/>
          </cell>
          <cell r="DW98" t="str">
            <v/>
          </cell>
          <cell r="DX98" t="str">
            <v/>
          </cell>
          <cell r="DY98" t="str">
            <v/>
          </cell>
          <cell r="DZ98" t="str">
            <v/>
          </cell>
          <cell r="EA98" t="str">
            <v/>
          </cell>
          <cell r="EB98" t="str">
            <v/>
          </cell>
          <cell r="EC98" t="str">
            <v/>
          </cell>
          <cell r="ED98" t="str">
            <v/>
          </cell>
          <cell r="EE98" t="str">
            <v/>
          </cell>
          <cell r="EF98" t="str">
            <v/>
          </cell>
          <cell r="EG98" t="str">
            <v/>
          </cell>
          <cell r="EH98" t="str">
            <v/>
          </cell>
          <cell r="EI98" t="str">
            <v/>
          </cell>
          <cell r="EJ98" t="str">
            <v/>
          </cell>
          <cell r="EK98" t="str">
            <v/>
          </cell>
          <cell r="EL98" t="str">
            <v/>
          </cell>
          <cell r="EM98" t="str">
            <v/>
          </cell>
          <cell r="EN98" t="str">
            <v/>
          </cell>
          <cell r="EO98" t="str">
            <v/>
          </cell>
          <cell r="EP98" t="str">
            <v/>
          </cell>
          <cell r="EQ98" t="str">
            <v/>
          </cell>
          <cell r="ER98" t="str">
            <v/>
          </cell>
          <cell r="ES98" t="str">
            <v/>
          </cell>
          <cell r="ET98" t="str">
            <v/>
          </cell>
          <cell r="EU98" t="str">
            <v/>
          </cell>
          <cell r="EV98" t="str">
            <v/>
          </cell>
        </row>
        <row r="99">
          <cell r="A99" t="str">
            <v>PREP</v>
          </cell>
          <cell r="F99" t="str">
            <v>ANIMATION</v>
          </cell>
          <cell r="I99" t="str">
            <v>INK &amp; PAINT</v>
          </cell>
          <cell r="L99" t="str">
            <v>ALPHA</v>
          </cell>
          <cell r="N99" t="str">
            <v>BETA</v>
          </cell>
          <cell r="P99" t="str">
            <v>RTM</v>
          </cell>
          <cell r="R99" t="str">
            <v>STREET</v>
          </cell>
          <cell r="T99" t="str">
            <v>Prep Projection</v>
          </cell>
          <cell r="V99" t="str">
            <v xml:space="preserve">START </v>
          </cell>
          <cell r="W99" t="str">
            <v>END</v>
          </cell>
          <cell r="X99">
            <v>500</v>
          </cell>
          <cell r="Y99">
            <v>14</v>
          </cell>
          <cell r="Z99">
            <v>94.5</v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>
            <v>35639</v>
          </cell>
          <cell r="AN99">
            <v>35646</v>
          </cell>
          <cell r="AO99">
            <v>35653</v>
          </cell>
          <cell r="AP99">
            <v>35660</v>
          </cell>
          <cell r="AQ99">
            <v>35667</v>
          </cell>
          <cell r="AR99">
            <v>35674</v>
          </cell>
          <cell r="AS99">
            <v>35681</v>
          </cell>
          <cell r="AT99">
            <v>35688</v>
          </cell>
          <cell r="AU99">
            <v>35695</v>
          </cell>
          <cell r="AV99">
            <v>35702</v>
          </cell>
          <cell r="AW99">
            <v>35709</v>
          </cell>
          <cell r="AX99">
            <v>35716</v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 t="str">
            <v/>
          </cell>
          <cell r="BV99" t="str">
            <v/>
          </cell>
          <cell r="BW99" t="str">
            <v/>
          </cell>
          <cell r="BX99" t="str">
            <v/>
          </cell>
          <cell r="BY99" t="str">
            <v/>
          </cell>
          <cell r="BZ99" t="str">
            <v/>
          </cell>
          <cell r="CA99" t="str">
            <v/>
          </cell>
          <cell r="CB99" t="str">
            <v/>
          </cell>
          <cell r="CC99" t="str">
            <v/>
          </cell>
          <cell r="CD99" t="str">
            <v/>
          </cell>
          <cell r="CE99" t="str">
            <v/>
          </cell>
          <cell r="CF99" t="str">
            <v/>
          </cell>
          <cell r="CG99" t="str">
            <v/>
          </cell>
          <cell r="CH99" t="str">
            <v/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 t="str">
            <v/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 t="str">
            <v/>
          </cell>
          <cell r="CY99" t="str">
            <v/>
          </cell>
          <cell r="CZ99" t="str">
            <v/>
          </cell>
          <cell r="DA99" t="str">
            <v/>
          </cell>
          <cell r="DB99" t="str">
            <v/>
          </cell>
          <cell r="DC99" t="str">
            <v/>
          </cell>
          <cell r="DD99" t="str">
            <v/>
          </cell>
          <cell r="DE99" t="str">
            <v/>
          </cell>
          <cell r="DF99" t="str">
            <v/>
          </cell>
          <cell r="DG99" t="str">
            <v/>
          </cell>
          <cell r="DH99" t="str">
            <v/>
          </cell>
          <cell r="DI99" t="str">
            <v/>
          </cell>
          <cell r="DJ99" t="str">
            <v/>
          </cell>
          <cell r="DK99" t="str">
            <v/>
          </cell>
          <cell r="DL99" t="str">
            <v/>
          </cell>
          <cell r="DM99" t="str">
            <v/>
          </cell>
          <cell r="DN99" t="str">
            <v/>
          </cell>
          <cell r="DO99" t="str">
            <v/>
          </cell>
          <cell r="DP99" t="str">
            <v/>
          </cell>
          <cell r="DQ99" t="str">
            <v/>
          </cell>
          <cell r="DR99" t="str">
            <v/>
          </cell>
          <cell r="DS99" t="str">
            <v/>
          </cell>
          <cell r="DT99" t="str">
            <v/>
          </cell>
          <cell r="DU99" t="str">
            <v/>
          </cell>
          <cell r="DV99" t="str">
            <v/>
          </cell>
          <cell r="DW99" t="str">
            <v/>
          </cell>
          <cell r="DX99" t="str">
            <v/>
          </cell>
          <cell r="DY99" t="str">
            <v/>
          </cell>
          <cell r="DZ99" t="str">
            <v/>
          </cell>
          <cell r="EA99" t="str">
            <v/>
          </cell>
          <cell r="EB99" t="str">
            <v/>
          </cell>
          <cell r="EC99" t="str">
            <v/>
          </cell>
          <cell r="ED99" t="str">
            <v/>
          </cell>
          <cell r="EE99" t="str">
            <v/>
          </cell>
          <cell r="EF99" t="str">
            <v/>
          </cell>
          <cell r="EG99" t="str">
            <v/>
          </cell>
          <cell r="EH99" t="str">
            <v/>
          </cell>
          <cell r="EI99" t="str">
            <v/>
          </cell>
          <cell r="EJ99" t="str">
            <v/>
          </cell>
          <cell r="EK99" t="str">
            <v/>
          </cell>
          <cell r="EL99" t="str">
            <v/>
          </cell>
          <cell r="EM99" t="str">
            <v/>
          </cell>
          <cell r="EN99" t="str">
            <v/>
          </cell>
          <cell r="EO99" t="str">
            <v/>
          </cell>
          <cell r="EP99" t="str">
            <v/>
          </cell>
          <cell r="EQ99" t="str">
            <v/>
          </cell>
          <cell r="ER99" t="str">
            <v/>
          </cell>
          <cell r="ES99" t="str">
            <v/>
          </cell>
          <cell r="ET99" t="str">
            <v/>
          </cell>
          <cell r="EU99" t="str">
            <v/>
          </cell>
          <cell r="EV99" t="str">
            <v/>
          </cell>
        </row>
        <row r="100">
          <cell r="A100" t="str">
            <v>PREP</v>
          </cell>
          <cell r="F100" t="str">
            <v>ANIMATION</v>
          </cell>
          <cell r="I100" t="str">
            <v>INK &amp; PAINT</v>
          </cell>
          <cell r="L100" t="str">
            <v>ALPHA</v>
          </cell>
          <cell r="N100" t="str">
            <v>BETA</v>
          </cell>
          <cell r="P100" t="str">
            <v>RTM</v>
          </cell>
          <cell r="R100" t="str">
            <v>STREET</v>
          </cell>
          <cell r="S100" t="str">
            <v>PRODUCTION TO DATE</v>
          </cell>
          <cell r="T100" t="str">
            <v>Prep Projection</v>
          </cell>
          <cell r="V100">
            <v>35636</v>
          </cell>
          <cell r="W100">
            <v>35721.4</v>
          </cell>
          <cell r="X100">
            <v>500</v>
          </cell>
          <cell r="Y100">
            <v>12</v>
          </cell>
          <cell r="Z100">
            <v>85.399999999999991</v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>
            <v>125</v>
          </cell>
          <cell r="AN100">
            <v>250</v>
          </cell>
          <cell r="AO100">
            <v>375</v>
          </cell>
          <cell r="AP100">
            <v>500</v>
          </cell>
          <cell r="AQ100">
            <v>500</v>
          </cell>
          <cell r="AR100">
            <v>500</v>
          </cell>
          <cell r="AS100">
            <v>500</v>
          </cell>
          <cell r="AT100">
            <v>500</v>
          </cell>
          <cell r="AU100">
            <v>500</v>
          </cell>
          <cell r="AV100">
            <v>500</v>
          </cell>
          <cell r="AW100">
            <v>500</v>
          </cell>
          <cell r="AX100">
            <v>500</v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  <cell r="BH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/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 t="str">
            <v/>
          </cell>
          <cell r="BV100" t="str">
            <v/>
          </cell>
          <cell r="BW100" t="str">
            <v/>
          </cell>
          <cell r="BX100" t="str">
            <v/>
          </cell>
          <cell r="BY100" t="str">
            <v/>
          </cell>
          <cell r="BZ100" t="str">
            <v/>
          </cell>
          <cell r="CA100" t="str">
            <v/>
          </cell>
          <cell r="CB100" t="str">
            <v/>
          </cell>
          <cell r="CC100" t="str">
            <v/>
          </cell>
          <cell r="CD100" t="str">
            <v/>
          </cell>
          <cell r="CE100" t="str">
            <v/>
          </cell>
          <cell r="CF100" t="str">
            <v/>
          </cell>
          <cell r="CG100" t="str">
            <v/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 t="str">
            <v/>
          </cell>
          <cell r="CY100" t="str">
            <v/>
          </cell>
          <cell r="CZ100" t="str">
            <v/>
          </cell>
          <cell r="DA100" t="str">
            <v/>
          </cell>
          <cell r="DB100" t="str">
            <v/>
          </cell>
          <cell r="DC100" t="str">
            <v/>
          </cell>
          <cell r="DD100" t="str">
            <v/>
          </cell>
          <cell r="DE100" t="str">
            <v/>
          </cell>
          <cell r="DF100" t="str">
            <v/>
          </cell>
          <cell r="DG100" t="str">
            <v/>
          </cell>
          <cell r="DH100" t="str">
            <v/>
          </cell>
          <cell r="DI100" t="str">
            <v/>
          </cell>
          <cell r="DJ100" t="str">
            <v/>
          </cell>
          <cell r="DK100" t="str">
            <v/>
          </cell>
          <cell r="DL100" t="str">
            <v/>
          </cell>
          <cell r="DM100" t="str">
            <v/>
          </cell>
          <cell r="DN100" t="str">
            <v/>
          </cell>
          <cell r="DO100" t="str">
            <v/>
          </cell>
          <cell r="DP100" t="str">
            <v/>
          </cell>
          <cell r="DQ100" t="str">
            <v/>
          </cell>
          <cell r="DR100" t="str">
            <v/>
          </cell>
          <cell r="DS100" t="str">
            <v/>
          </cell>
          <cell r="DT100" t="str">
            <v/>
          </cell>
          <cell r="DU100" t="str">
            <v/>
          </cell>
          <cell r="DV100" t="str">
            <v/>
          </cell>
          <cell r="DW100" t="str">
            <v/>
          </cell>
          <cell r="DX100" t="str">
            <v/>
          </cell>
          <cell r="DY100" t="str">
            <v/>
          </cell>
          <cell r="DZ100" t="str">
            <v/>
          </cell>
          <cell r="EA100" t="str">
            <v/>
          </cell>
          <cell r="EB100" t="str">
            <v/>
          </cell>
          <cell r="EC100" t="str">
            <v/>
          </cell>
          <cell r="ED100" t="str">
            <v/>
          </cell>
          <cell r="EE100" t="str">
            <v/>
          </cell>
          <cell r="EF100" t="str">
            <v/>
          </cell>
          <cell r="EG100" t="str">
            <v/>
          </cell>
          <cell r="EH100" t="str">
            <v/>
          </cell>
          <cell r="EI100" t="str">
            <v/>
          </cell>
          <cell r="EJ100" t="str">
            <v/>
          </cell>
          <cell r="EK100" t="str">
            <v/>
          </cell>
          <cell r="EL100" t="str">
            <v/>
          </cell>
          <cell r="EM100" t="str">
            <v/>
          </cell>
          <cell r="EN100" t="str">
            <v/>
          </cell>
          <cell r="EO100" t="str">
            <v/>
          </cell>
          <cell r="EP100" t="str">
            <v/>
          </cell>
          <cell r="EQ100" t="str">
            <v/>
          </cell>
          <cell r="ER100" t="str">
            <v/>
          </cell>
          <cell r="ES100" t="str">
            <v/>
          </cell>
          <cell r="ET100" t="str">
            <v/>
          </cell>
          <cell r="EU100" t="str">
            <v/>
          </cell>
          <cell r="EV100" t="str">
            <v/>
          </cell>
        </row>
        <row r="101">
          <cell r="S101" t="str">
            <v>PRODUCTION TO DATE</v>
          </cell>
          <cell r="AS101" t="str">
            <v>WK 1</v>
          </cell>
          <cell r="AT101" t="str">
            <v>WK 2</v>
          </cell>
          <cell r="AU101" t="str">
            <v>WK 3</v>
          </cell>
          <cell r="AV101" t="str">
            <v>WK 4</v>
          </cell>
          <cell r="AW101" t="str">
            <v>WK 5</v>
          </cell>
          <cell r="AX101" t="str">
            <v>WK 6</v>
          </cell>
          <cell r="AY101" t="str">
            <v>WK 7</v>
          </cell>
          <cell r="AZ101" t="str">
            <v>WK 8</v>
          </cell>
          <cell r="BA101" t="str">
            <v>WK 9</v>
          </cell>
          <cell r="BB101" t="str">
            <v>WK 10</v>
          </cell>
          <cell r="BC101" t="str">
            <v>WK 11</v>
          </cell>
          <cell r="BD101" t="str">
            <v>WK 12</v>
          </cell>
          <cell r="BE101" t="str">
            <v>WK 13</v>
          </cell>
        </row>
        <row r="102">
          <cell r="T102" t="str">
            <v>Scenes Issued</v>
          </cell>
          <cell r="U102">
            <v>0.87008695652173917</v>
          </cell>
          <cell r="V102">
            <v>5003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1700</v>
          </cell>
          <cell r="AT102">
            <v>0</v>
          </cell>
          <cell r="AU102">
            <v>568</v>
          </cell>
          <cell r="AV102">
            <v>0</v>
          </cell>
          <cell r="AW102">
            <v>262</v>
          </cell>
          <cell r="AX102">
            <v>864</v>
          </cell>
          <cell r="AY102">
            <v>486</v>
          </cell>
          <cell r="AZ102">
            <v>347</v>
          </cell>
          <cell r="BA102">
            <v>0</v>
          </cell>
          <cell r="BB102">
            <v>666</v>
          </cell>
          <cell r="BC102">
            <v>110</v>
          </cell>
          <cell r="BD102">
            <v>0</v>
          </cell>
          <cell r="BE102">
            <v>0</v>
          </cell>
        </row>
        <row r="103">
          <cell r="T103" t="str">
            <v>Scenes Issued</v>
          </cell>
          <cell r="U103">
            <v>0.98098039215686272</v>
          </cell>
          <cell r="V103">
            <v>5003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1700</v>
          </cell>
          <cell r="AT103">
            <v>0</v>
          </cell>
          <cell r="AU103">
            <v>568</v>
          </cell>
          <cell r="AV103">
            <v>0</v>
          </cell>
          <cell r="AW103">
            <v>262</v>
          </cell>
          <cell r="AX103">
            <v>864</v>
          </cell>
          <cell r="AY103">
            <v>486</v>
          </cell>
          <cell r="AZ103">
            <v>347</v>
          </cell>
          <cell r="BA103">
            <v>0</v>
          </cell>
          <cell r="BB103">
            <v>666</v>
          </cell>
          <cell r="BC103">
            <v>110</v>
          </cell>
          <cell r="BD103">
            <v>0</v>
          </cell>
          <cell r="BE103">
            <v>0</v>
          </cell>
        </row>
        <row r="104">
          <cell r="T104" t="str">
            <v>Into Rough</v>
          </cell>
          <cell r="U104">
            <v>0.87235294117647055</v>
          </cell>
          <cell r="V104">
            <v>4449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60</v>
          </cell>
          <cell r="AV104">
            <v>170</v>
          </cell>
          <cell r="AW104">
            <v>527</v>
          </cell>
          <cell r="AX104">
            <v>115</v>
          </cell>
          <cell r="AY104">
            <v>0</v>
          </cell>
          <cell r="AZ104">
            <v>1019</v>
          </cell>
          <cell r="BA104">
            <v>0</v>
          </cell>
          <cell r="BB104">
            <v>593</v>
          </cell>
          <cell r="BC104">
            <v>1148</v>
          </cell>
          <cell r="BD104">
            <v>817</v>
          </cell>
          <cell r="BE104">
            <v>0</v>
          </cell>
        </row>
        <row r="105">
          <cell r="T105" t="str">
            <v>Rough Complete</v>
          </cell>
          <cell r="U105">
            <v>0.81803921568627447</v>
          </cell>
          <cell r="V105">
            <v>4172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60</v>
          </cell>
          <cell r="AV105">
            <v>65</v>
          </cell>
          <cell r="AW105">
            <v>114</v>
          </cell>
          <cell r="AX105">
            <v>323</v>
          </cell>
          <cell r="AY105">
            <v>352</v>
          </cell>
          <cell r="AZ105">
            <v>121</v>
          </cell>
          <cell r="BA105">
            <v>0</v>
          </cell>
          <cell r="BB105">
            <v>1204</v>
          </cell>
          <cell r="BC105">
            <v>274</v>
          </cell>
          <cell r="BD105">
            <v>1139</v>
          </cell>
          <cell r="BE105">
            <v>520</v>
          </cell>
        </row>
        <row r="106">
          <cell r="T106" t="str">
            <v>Ruff Approved</v>
          </cell>
          <cell r="U106">
            <v>0.7415686274509804</v>
          </cell>
          <cell r="V106">
            <v>3782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60</v>
          </cell>
          <cell r="AV106">
            <v>65</v>
          </cell>
          <cell r="AW106">
            <v>10</v>
          </cell>
          <cell r="AX106">
            <v>294</v>
          </cell>
          <cell r="AY106">
            <v>294</v>
          </cell>
          <cell r="AZ106">
            <v>157</v>
          </cell>
          <cell r="BA106">
            <v>0</v>
          </cell>
          <cell r="BB106">
            <v>1116</v>
          </cell>
          <cell r="BC106">
            <v>238</v>
          </cell>
          <cell r="BD106">
            <v>1077</v>
          </cell>
          <cell r="BE106">
            <v>471</v>
          </cell>
        </row>
        <row r="107">
          <cell r="T107" t="str">
            <v>Clean Complete</v>
          </cell>
          <cell r="U107">
            <v>0.50901960784313727</v>
          </cell>
          <cell r="V107">
            <v>2596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3</v>
          </cell>
          <cell r="AV107">
            <v>64</v>
          </cell>
          <cell r="AW107">
            <v>2</v>
          </cell>
          <cell r="AX107">
            <v>18</v>
          </cell>
          <cell r="AY107">
            <v>167</v>
          </cell>
          <cell r="AZ107">
            <v>115</v>
          </cell>
          <cell r="BA107">
            <v>0</v>
          </cell>
          <cell r="BB107">
            <v>600</v>
          </cell>
          <cell r="BC107">
            <v>148</v>
          </cell>
          <cell r="BD107">
            <v>1126</v>
          </cell>
          <cell r="BE107">
            <v>353</v>
          </cell>
        </row>
        <row r="108">
          <cell r="T108" t="str">
            <v>Approved</v>
          </cell>
          <cell r="U108">
            <v>0.40490196078431373</v>
          </cell>
          <cell r="V108">
            <v>2065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3</v>
          </cell>
          <cell r="AV108">
            <v>53</v>
          </cell>
          <cell r="AW108">
            <v>0</v>
          </cell>
          <cell r="AX108">
            <v>20</v>
          </cell>
          <cell r="AY108">
            <v>150</v>
          </cell>
          <cell r="AZ108">
            <v>188</v>
          </cell>
          <cell r="BA108">
            <v>0</v>
          </cell>
          <cell r="BB108">
            <v>577</v>
          </cell>
          <cell r="BC108">
            <v>486</v>
          </cell>
          <cell r="BD108">
            <v>297</v>
          </cell>
          <cell r="BE108">
            <v>291</v>
          </cell>
        </row>
        <row r="109">
          <cell r="T109" t="str">
            <v>Turned In</v>
          </cell>
          <cell r="U109">
            <v>0.26078431372549021</v>
          </cell>
          <cell r="V109">
            <v>1330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121</v>
          </cell>
          <cell r="BA109">
            <v>0</v>
          </cell>
          <cell r="BB109">
            <v>74</v>
          </cell>
          <cell r="BC109">
            <v>506</v>
          </cell>
          <cell r="BD109">
            <v>0</v>
          </cell>
          <cell r="BE109">
            <v>629</v>
          </cell>
        </row>
        <row r="110">
          <cell r="A110" t="str">
            <v>Wks</v>
          </cell>
          <cell r="B110" t="str">
            <v>Days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R110" t="str">
            <v xml:space="preserve"> </v>
          </cell>
          <cell r="T110" t="str">
            <v>Animation Projection</v>
          </cell>
          <cell r="V110">
            <v>35718</v>
          </cell>
          <cell r="W110">
            <v>35814</v>
          </cell>
          <cell r="X110">
            <v>750</v>
          </cell>
          <cell r="Y110">
            <v>11</v>
          </cell>
          <cell r="Z110">
            <v>83.666666666666671</v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>
            <v>0</v>
          </cell>
          <cell r="AZ110">
            <v>0</v>
          </cell>
          <cell r="BA110">
            <v>0</v>
          </cell>
          <cell r="BB110">
            <v>187.5</v>
          </cell>
          <cell r="BC110">
            <v>375</v>
          </cell>
          <cell r="BD110">
            <v>562.5</v>
          </cell>
          <cell r="BE110">
            <v>500</v>
          </cell>
          <cell r="BF110">
            <v>500</v>
          </cell>
          <cell r="BG110">
            <v>500</v>
          </cell>
          <cell r="BH110">
            <v>500</v>
          </cell>
          <cell r="BK110">
            <v>500</v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  <cell r="BW110" t="str">
            <v/>
          </cell>
          <cell r="BX110" t="str">
            <v/>
          </cell>
          <cell r="BY110" t="str">
            <v/>
          </cell>
          <cell r="BZ110" t="str">
            <v/>
          </cell>
          <cell r="CA110" t="str">
            <v/>
          </cell>
          <cell r="CB110" t="str">
            <v/>
          </cell>
          <cell r="CC110" t="str">
            <v/>
          </cell>
          <cell r="CD110" t="str">
            <v/>
          </cell>
          <cell r="CE110" t="str">
            <v/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 t="str">
            <v/>
          </cell>
          <cell r="CY110" t="str">
            <v/>
          </cell>
          <cell r="CZ110" t="str">
            <v/>
          </cell>
          <cell r="DA110" t="str">
            <v/>
          </cell>
          <cell r="DB110" t="str">
            <v/>
          </cell>
          <cell r="DC110" t="str">
            <v/>
          </cell>
          <cell r="DD110" t="str">
            <v/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  <cell r="DL110" t="str">
            <v/>
          </cell>
          <cell r="DM110" t="str">
            <v/>
          </cell>
          <cell r="DN110" t="str">
            <v/>
          </cell>
          <cell r="DO110" t="str">
            <v/>
          </cell>
          <cell r="DP110" t="str">
            <v/>
          </cell>
          <cell r="DQ110" t="str">
            <v/>
          </cell>
          <cell r="DR110" t="str">
            <v/>
          </cell>
          <cell r="DS110" t="str">
            <v/>
          </cell>
          <cell r="DT110" t="str">
            <v/>
          </cell>
          <cell r="DU110" t="str">
            <v/>
          </cell>
          <cell r="DV110" t="str">
            <v/>
          </cell>
          <cell r="DW110" t="str">
            <v/>
          </cell>
          <cell r="DX110" t="str">
            <v/>
          </cell>
          <cell r="DY110" t="str">
            <v/>
          </cell>
          <cell r="DZ110" t="str">
            <v/>
          </cell>
          <cell r="EA110" t="str">
            <v/>
          </cell>
          <cell r="EB110" t="str">
            <v/>
          </cell>
          <cell r="EC110" t="str">
            <v/>
          </cell>
          <cell r="ED110" t="str">
            <v/>
          </cell>
          <cell r="EE110" t="str">
            <v/>
          </cell>
          <cell r="EF110" t="str">
            <v/>
          </cell>
          <cell r="EG110" t="str">
            <v/>
          </cell>
          <cell r="EH110" t="str">
            <v/>
          </cell>
          <cell r="EI110" t="str">
            <v/>
          </cell>
          <cell r="EJ110" t="str">
            <v/>
          </cell>
          <cell r="EK110" t="str">
            <v/>
          </cell>
          <cell r="EL110" t="str">
            <v/>
          </cell>
          <cell r="EM110" t="str">
            <v/>
          </cell>
          <cell r="EN110" t="str">
            <v/>
          </cell>
          <cell r="EO110" t="str">
            <v/>
          </cell>
          <cell r="EP110" t="str">
            <v/>
          </cell>
          <cell r="EQ110" t="str">
            <v/>
          </cell>
          <cell r="ER110" t="str">
            <v/>
          </cell>
          <cell r="ES110" t="str">
            <v/>
          </cell>
          <cell r="ET110" t="str">
            <v/>
          </cell>
          <cell r="EU110" t="str">
            <v/>
          </cell>
          <cell r="EV110" t="str">
            <v/>
          </cell>
        </row>
        <row r="111">
          <cell r="A111" t="str">
            <v>Wks</v>
          </cell>
          <cell r="B111" t="str">
            <v>Days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M111">
            <v>29</v>
          </cell>
          <cell r="O111">
            <v>29</v>
          </cell>
          <cell r="Q111">
            <v>29</v>
          </cell>
          <cell r="R111" t="str">
            <v xml:space="preserve"> </v>
          </cell>
          <cell r="T111" t="str">
            <v>Animation Projection</v>
          </cell>
          <cell r="V111">
            <v>35718</v>
          </cell>
          <cell r="W111">
            <v>35814</v>
          </cell>
          <cell r="X111">
            <v>750</v>
          </cell>
          <cell r="Y111">
            <v>11</v>
          </cell>
          <cell r="Z111">
            <v>77.599999999999994</v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>
            <v>0</v>
          </cell>
          <cell r="AZ111">
            <v>0</v>
          </cell>
          <cell r="BA111">
            <v>0</v>
          </cell>
          <cell r="BB111">
            <v>187.5</v>
          </cell>
          <cell r="BC111">
            <v>375</v>
          </cell>
          <cell r="BD111">
            <v>562.5</v>
          </cell>
          <cell r="BE111">
            <v>500</v>
          </cell>
          <cell r="BF111">
            <v>500</v>
          </cell>
          <cell r="BG111">
            <v>500</v>
          </cell>
          <cell r="BH111">
            <v>500</v>
          </cell>
          <cell r="BK111">
            <v>500</v>
          </cell>
          <cell r="BL111" t="str">
            <v/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/>
          </cell>
          <cell r="BR111" t="str">
            <v/>
          </cell>
          <cell r="BS111" t="str">
            <v/>
          </cell>
          <cell r="BT111" t="str">
            <v/>
          </cell>
          <cell r="BU111" t="str">
            <v/>
          </cell>
          <cell r="BV111" t="str">
            <v/>
          </cell>
          <cell r="BW111" t="str">
            <v/>
          </cell>
          <cell r="BX111" t="str">
            <v/>
          </cell>
          <cell r="BY111" t="str">
            <v/>
          </cell>
          <cell r="BZ111" t="str">
            <v/>
          </cell>
          <cell r="CA111" t="str">
            <v/>
          </cell>
          <cell r="CB111" t="str">
            <v/>
          </cell>
          <cell r="CC111" t="str">
            <v/>
          </cell>
          <cell r="CD111" t="str">
            <v/>
          </cell>
          <cell r="CE111" t="str">
            <v/>
          </cell>
          <cell r="CF111" t="str">
            <v/>
          </cell>
          <cell r="CG111" t="str">
            <v/>
          </cell>
          <cell r="CH111" t="str">
            <v/>
          </cell>
          <cell r="CI111" t="str">
            <v/>
          </cell>
          <cell r="CJ111" t="str">
            <v/>
          </cell>
          <cell r="CK111" t="str">
            <v/>
          </cell>
          <cell r="CL111" t="str">
            <v/>
          </cell>
          <cell r="CM111" t="str">
            <v/>
          </cell>
          <cell r="CN111" t="str">
            <v/>
          </cell>
          <cell r="CO111" t="str">
            <v/>
          </cell>
          <cell r="CP111" t="str">
            <v/>
          </cell>
          <cell r="CQ111" t="str">
            <v/>
          </cell>
          <cell r="CR111" t="str">
            <v/>
          </cell>
          <cell r="CS111" t="str">
            <v/>
          </cell>
          <cell r="CT111" t="str">
            <v/>
          </cell>
          <cell r="CU111" t="str">
            <v/>
          </cell>
          <cell r="CV111" t="str">
            <v/>
          </cell>
          <cell r="CW111" t="str">
            <v/>
          </cell>
          <cell r="CX111" t="str">
            <v/>
          </cell>
          <cell r="CY111" t="str">
            <v/>
          </cell>
          <cell r="CZ111" t="str">
            <v/>
          </cell>
          <cell r="DA111" t="str">
            <v/>
          </cell>
          <cell r="DB111" t="str">
            <v/>
          </cell>
          <cell r="DC111" t="str">
            <v/>
          </cell>
          <cell r="DD111" t="str">
            <v/>
          </cell>
          <cell r="DE111" t="str">
            <v/>
          </cell>
          <cell r="DF111" t="str">
            <v/>
          </cell>
          <cell r="DG111" t="str">
            <v/>
          </cell>
          <cell r="DH111" t="str">
            <v/>
          </cell>
          <cell r="DI111" t="str">
            <v/>
          </cell>
          <cell r="DJ111" t="str">
            <v/>
          </cell>
          <cell r="DK111" t="str">
            <v/>
          </cell>
          <cell r="DL111" t="str">
            <v/>
          </cell>
          <cell r="DM111" t="str">
            <v/>
          </cell>
          <cell r="DN111" t="str">
            <v/>
          </cell>
          <cell r="DO111" t="str">
            <v/>
          </cell>
          <cell r="DP111" t="str">
            <v/>
          </cell>
          <cell r="DQ111" t="str">
            <v/>
          </cell>
          <cell r="DR111" t="str">
            <v/>
          </cell>
          <cell r="DS111" t="str">
            <v/>
          </cell>
          <cell r="DT111" t="str">
            <v/>
          </cell>
          <cell r="DU111" t="str">
            <v/>
          </cell>
          <cell r="DV111" t="str">
            <v/>
          </cell>
          <cell r="DW111" t="str">
            <v/>
          </cell>
          <cell r="DX111" t="str">
            <v/>
          </cell>
          <cell r="DY111" t="str">
            <v/>
          </cell>
          <cell r="DZ111" t="str">
            <v/>
          </cell>
          <cell r="EA111" t="str">
            <v/>
          </cell>
          <cell r="EB111" t="str">
            <v/>
          </cell>
          <cell r="EC111" t="str">
            <v/>
          </cell>
          <cell r="ED111" t="str">
            <v/>
          </cell>
          <cell r="EE111" t="str">
            <v/>
          </cell>
          <cell r="EF111" t="str">
            <v/>
          </cell>
          <cell r="EG111" t="str">
            <v/>
          </cell>
          <cell r="EH111" t="str">
            <v/>
          </cell>
          <cell r="EI111" t="str">
            <v/>
          </cell>
          <cell r="EJ111" t="str">
            <v/>
          </cell>
          <cell r="EK111" t="str">
            <v/>
          </cell>
          <cell r="EL111" t="str">
            <v/>
          </cell>
          <cell r="EM111" t="str">
            <v/>
          </cell>
          <cell r="EN111" t="str">
            <v/>
          </cell>
          <cell r="EO111" t="str">
            <v/>
          </cell>
          <cell r="EP111" t="str">
            <v/>
          </cell>
          <cell r="EQ111" t="str">
            <v/>
          </cell>
          <cell r="ER111" t="str">
            <v/>
          </cell>
          <cell r="ES111" t="str">
            <v/>
          </cell>
          <cell r="ET111" t="str">
            <v/>
          </cell>
          <cell r="EU111" t="str">
            <v/>
          </cell>
          <cell r="EV111" t="str">
            <v/>
          </cell>
        </row>
        <row r="112">
          <cell r="A112">
            <v>10.199999999999999</v>
          </cell>
          <cell r="B112">
            <v>85.399999999999991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M112">
            <v>29</v>
          </cell>
          <cell r="O112">
            <v>29</v>
          </cell>
          <cell r="Q112">
            <v>29</v>
          </cell>
          <cell r="R112">
            <v>35961</v>
          </cell>
          <cell r="T112" t="str">
            <v>Ink &amp; Paint Projection</v>
          </cell>
          <cell r="V112">
            <v>35774.333333333336</v>
          </cell>
          <cell r="W112">
            <v>35828</v>
          </cell>
          <cell r="X112">
            <v>900</v>
          </cell>
          <cell r="Y112">
            <v>5</v>
          </cell>
          <cell r="Z112">
            <v>53.666666666666671</v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>
            <v>225</v>
          </cell>
          <cell r="BH112">
            <v>450</v>
          </cell>
          <cell r="BK112">
            <v>900</v>
          </cell>
          <cell r="BL112">
            <v>900</v>
          </cell>
          <cell r="BM112">
            <v>900</v>
          </cell>
          <cell r="BN112" t="str">
            <v/>
          </cell>
          <cell r="BO112" t="str">
            <v/>
          </cell>
          <cell r="BP112" t="str">
            <v/>
          </cell>
          <cell r="BQ112" t="str">
            <v/>
          </cell>
          <cell r="BR112" t="str">
            <v/>
          </cell>
          <cell r="BS112" t="str">
            <v/>
          </cell>
          <cell r="BT112" t="str">
            <v/>
          </cell>
          <cell r="BU112" t="str">
            <v/>
          </cell>
          <cell r="BV112" t="str">
            <v/>
          </cell>
          <cell r="BW112" t="str">
            <v/>
          </cell>
          <cell r="BX112" t="str">
            <v/>
          </cell>
          <cell r="BY112" t="str">
            <v/>
          </cell>
          <cell r="BZ112" t="str">
            <v/>
          </cell>
          <cell r="CA112" t="str">
            <v/>
          </cell>
          <cell r="CB112" t="str">
            <v/>
          </cell>
          <cell r="CC112" t="str">
            <v/>
          </cell>
          <cell r="CD112" t="str">
            <v/>
          </cell>
          <cell r="CE112" t="str">
            <v/>
          </cell>
          <cell r="CF112" t="str">
            <v/>
          </cell>
          <cell r="CG112" t="str">
            <v/>
          </cell>
          <cell r="CH112" t="str">
            <v/>
          </cell>
          <cell r="CI112" t="str">
            <v/>
          </cell>
          <cell r="CJ112" t="str">
            <v/>
          </cell>
          <cell r="CK112" t="str">
            <v/>
          </cell>
          <cell r="CL112" t="str">
            <v/>
          </cell>
          <cell r="CM112" t="str">
            <v/>
          </cell>
          <cell r="CN112" t="str">
            <v/>
          </cell>
          <cell r="CO112" t="str">
            <v/>
          </cell>
          <cell r="CP112" t="str">
            <v/>
          </cell>
          <cell r="CQ112" t="str">
            <v/>
          </cell>
          <cell r="CR112" t="str">
            <v/>
          </cell>
          <cell r="CS112" t="str">
            <v/>
          </cell>
          <cell r="CT112" t="str">
            <v/>
          </cell>
          <cell r="CU112" t="str">
            <v/>
          </cell>
          <cell r="CV112" t="str">
            <v/>
          </cell>
          <cell r="CW112" t="str">
            <v/>
          </cell>
          <cell r="CX112" t="str">
            <v/>
          </cell>
          <cell r="CY112" t="str">
            <v/>
          </cell>
          <cell r="CZ112" t="str">
            <v/>
          </cell>
          <cell r="DA112" t="str">
            <v/>
          </cell>
          <cell r="DB112" t="str">
            <v/>
          </cell>
          <cell r="DC112" t="str">
            <v/>
          </cell>
          <cell r="DD112" t="str">
            <v/>
          </cell>
          <cell r="DE112" t="str">
            <v/>
          </cell>
          <cell r="DF112" t="str">
            <v/>
          </cell>
          <cell r="DG112" t="str">
            <v/>
          </cell>
          <cell r="DH112" t="str">
            <v/>
          </cell>
          <cell r="DI112" t="str">
            <v/>
          </cell>
          <cell r="DJ112" t="str">
            <v/>
          </cell>
          <cell r="DK112" t="str">
            <v/>
          </cell>
          <cell r="DL112" t="str">
            <v/>
          </cell>
          <cell r="DM112" t="str">
            <v/>
          </cell>
          <cell r="DN112" t="str">
            <v/>
          </cell>
          <cell r="DO112" t="str">
            <v/>
          </cell>
          <cell r="DP112" t="str">
            <v/>
          </cell>
          <cell r="DQ112" t="str">
            <v/>
          </cell>
          <cell r="DR112" t="str">
            <v/>
          </cell>
          <cell r="DS112" t="str">
            <v/>
          </cell>
          <cell r="DT112" t="str">
            <v/>
          </cell>
          <cell r="DU112" t="str">
            <v/>
          </cell>
          <cell r="DV112" t="str">
            <v/>
          </cell>
          <cell r="DW112" t="str">
            <v/>
          </cell>
          <cell r="DX112" t="str">
            <v/>
          </cell>
          <cell r="DY112" t="str">
            <v/>
          </cell>
          <cell r="DZ112" t="str">
            <v/>
          </cell>
          <cell r="EA112" t="str">
            <v/>
          </cell>
          <cell r="EB112" t="str">
            <v/>
          </cell>
          <cell r="EC112" t="str">
            <v/>
          </cell>
          <cell r="ED112" t="str">
            <v/>
          </cell>
          <cell r="EE112" t="str">
            <v/>
          </cell>
          <cell r="EF112" t="str">
            <v/>
          </cell>
          <cell r="EG112" t="str">
            <v/>
          </cell>
          <cell r="EH112" t="str">
            <v/>
          </cell>
          <cell r="EI112" t="str">
            <v/>
          </cell>
          <cell r="EJ112" t="str">
            <v/>
          </cell>
          <cell r="EK112" t="str">
            <v/>
          </cell>
          <cell r="EL112" t="str">
            <v/>
          </cell>
          <cell r="EM112" t="str">
            <v/>
          </cell>
          <cell r="EN112" t="str">
            <v/>
          </cell>
          <cell r="EO112" t="str">
            <v/>
          </cell>
          <cell r="EP112" t="str">
            <v/>
          </cell>
          <cell r="EQ112" t="str">
            <v/>
          </cell>
          <cell r="ER112" t="str">
            <v/>
          </cell>
          <cell r="ES112" t="str">
            <v/>
          </cell>
          <cell r="ET112" t="str">
            <v/>
          </cell>
          <cell r="EU112" t="str">
            <v/>
          </cell>
          <cell r="EV112" t="str">
            <v/>
          </cell>
        </row>
        <row r="114">
          <cell r="T114" t="str">
            <v>BUDGET FORECAST</v>
          </cell>
          <cell r="W114">
            <v>153000</v>
          </cell>
          <cell r="X114">
            <v>40800</v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>
            <v>35639</v>
          </cell>
          <cell r="AN114">
            <v>35646</v>
          </cell>
          <cell r="AO114">
            <v>35653</v>
          </cell>
          <cell r="AP114">
            <v>35660</v>
          </cell>
          <cell r="AQ114">
            <v>35667</v>
          </cell>
          <cell r="AR114">
            <v>35674</v>
          </cell>
          <cell r="AS114">
            <v>35681</v>
          </cell>
          <cell r="AT114">
            <v>35688</v>
          </cell>
          <cell r="AU114">
            <v>35695</v>
          </cell>
          <cell r="AV114">
            <v>35702</v>
          </cell>
          <cell r="AW114">
            <v>35709</v>
          </cell>
          <cell r="AX114">
            <v>35716</v>
          </cell>
          <cell r="AY114">
            <v>35723</v>
          </cell>
          <cell r="AZ114">
            <v>35730</v>
          </cell>
        </row>
        <row r="115">
          <cell r="T115" t="str">
            <v>BUDGET FORECAST</v>
          </cell>
          <cell r="V115" t="str">
            <v>PRE PROD</v>
          </cell>
          <cell r="W115">
            <v>765000</v>
          </cell>
          <cell r="X115">
            <v>60000</v>
          </cell>
          <cell r="AA115">
            <v>35555</v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>
            <v>3750</v>
          </cell>
          <cell r="AN115">
            <v>7500</v>
          </cell>
          <cell r="AO115">
            <v>11250</v>
          </cell>
          <cell r="AP115">
            <v>15000</v>
          </cell>
          <cell r="AQ115">
            <v>15000</v>
          </cell>
          <cell r="AR115">
            <v>15000</v>
          </cell>
          <cell r="AS115">
            <v>15000</v>
          </cell>
          <cell r="AT115">
            <v>15000</v>
          </cell>
          <cell r="AU115">
            <v>15000</v>
          </cell>
          <cell r="AV115">
            <v>15000</v>
          </cell>
          <cell r="AW115">
            <v>15000</v>
          </cell>
          <cell r="AX115">
            <v>15000</v>
          </cell>
          <cell r="AY115">
            <v>15000</v>
          </cell>
          <cell r="AZ115">
            <v>15000</v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  <cell r="BH115" t="str">
            <v/>
          </cell>
          <cell r="BI115" t="str">
            <v/>
          </cell>
          <cell r="BJ115" t="str">
            <v/>
          </cell>
          <cell r="BK115" t="str">
            <v/>
          </cell>
          <cell r="BL115" t="str">
            <v/>
          </cell>
          <cell r="BM115" t="str">
            <v/>
          </cell>
        </row>
        <row r="116">
          <cell r="V116" t="str">
            <v>PRE PROD</v>
          </cell>
          <cell r="W116">
            <v>30</v>
          </cell>
          <cell r="X116">
            <v>180000</v>
          </cell>
          <cell r="AA116">
            <v>180000</v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>
            <v>3750</v>
          </cell>
          <cell r="AN116">
            <v>7250</v>
          </cell>
          <cell r="AO116">
            <v>5000</v>
          </cell>
          <cell r="AP116">
            <v>5000</v>
          </cell>
          <cell r="AQ116">
            <v>5000</v>
          </cell>
          <cell r="AR116">
            <v>5000</v>
          </cell>
          <cell r="AS116">
            <v>5000</v>
          </cell>
          <cell r="AT116">
            <v>9000</v>
          </cell>
          <cell r="AU116">
            <v>10000</v>
          </cell>
          <cell r="AV116">
            <v>10000</v>
          </cell>
          <cell r="AW116">
            <v>10000</v>
          </cell>
          <cell r="AX116">
            <v>10000</v>
          </cell>
          <cell r="AY116">
            <v>10000</v>
          </cell>
          <cell r="AZ116">
            <v>10000</v>
          </cell>
          <cell r="BA116">
            <v>15000</v>
          </cell>
          <cell r="BB116">
            <v>15000</v>
          </cell>
          <cell r="BC116">
            <v>15000</v>
          </cell>
          <cell r="BD116">
            <v>15000</v>
          </cell>
          <cell r="BE116">
            <v>15000</v>
          </cell>
          <cell r="BF116">
            <v>35772</v>
          </cell>
          <cell r="BG116">
            <v>35779</v>
          </cell>
          <cell r="BH116" t="str">
            <v/>
          </cell>
          <cell r="BI116" t="str">
            <v/>
          </cell>
          <cell r="BJ116" t="str">
            <v/>
          </cell>
          <cell r="BK116" t="str">
            <v/>
          </cell>
          <cell r="BL116" t="str">
            <v/>
          </cell>
          <cell r="BM116" t="str">
            <v/>
          </cell>
          <cell r="BN116" t="str">
            <v/>
          </cell>
          <cell r="BO116" t="str">
            <v/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 t="str">
            <v/>
          </cell>
          <cell r="BV116" t="str">
            <v/>
          </cell>
          <cell r="BW116" t="str">
            <v/>
          </cell>
          <cell r="BX116" t="str">
            <v/>
          </cell>
          <cell r="BY116" t="str">
            <v/>
          </cell>
          <cell r="BZ116" t="str">
            <v/>
          </cell>
          <cell r="CA116" t="str">
            <v/>
          </cell>
          <cell r="CB116" t="str">
            <v/>
          </cell>
          <cell r="CC116" t="str">
            <v/>
          </cell>
          <cell r="CD116" t="str">
            <v/>
          </cell>
          <cell r="CE116" t="str">
            <v/>
          </cell>
          <cell r="CF116" t="str">
            <v/>
          </cell>
          <cell r="CG116" t="str">
            <v/>
          </cell>
          <cell r="CH116" t="str">
            <v/>
          </cell>
          <cell r="CI116" t="str">
            <v/>
          </cell>
          <cell r="CJ116" t="str">
            <v/>
          </cell>
          <cell r="CK116" t="str">
            <v/>
          </cell>
          <cell r="CL116" t="str">
            <v/>
          </cell>
          <cell r="CM116" t="str">
            <v/>
          </cell>
          <cell r="CN116" t="str">
            <v/>
          </cell>
          <cell r="CO116" t="str">
            <v/>
          </cell>
          <cell r="CP116" t="str">
            <v/>
          </cell>
          <cell r="CQ116" t="str">
            <v/>
          </cell>
          <cell r="CR116" t="str">
            <v/>
          </cell>
          <cell r="CS116" t="str">
            <v/>
          </cell>
          <cell r="CT116" t="str">
            <v/>
          </cell>
          <cell r="CU116" t="str">
            <v/>
          </cell>
          <cell r="CV116" t="str">
            <v/>
          </cell>
          <cell r="CW116" t="str">
            <v/>
          </cell>
          <cell r="CX116" t="str">
            <v/>
          </cell>
          <cell r="CY116" t="str">
            <v/>
          </cell>
          <cell r="CZ116" t="str">
            <v/>
          </cell>
          <cell r="DA116" t="str">
            <v/>
          </cell>
          <cell r="DB116" t="str">
            <v/>
          </cell>
          <cell r="DC116" t="str">
            <v/>
          </cell>
          <cell r="DD116" t="str">
            <v/>
          </cell>
          <cell r="DE116" t="str">
            <v/>
          </cell>
          <cell r="DF116" t="str">
            <v/>
          </cell>
          <cell r="DG116" t="str">
            <v/>
          </cell>
          <cell r="DH116" t="str">
            <v/>
          </cell>
          <cell r="DI116" t="str">
            <v/>
          </cell>
          <cell r="DJ116" t="str">
            <v/>
          </cell>
          <cell r="DK116" t="str">
            <v/>
          </cell>
          <cell r="DL116" t="str">
            <v/>
          </cell>
          <cell r="DM116" t="str">
            <v/>
          </cell>
          <cell r="DN116" t="str">
            <v/>
          </cell>
          <cell r="DO116" t="str">
            <v/>
          </cell>
          <cell r="DP116" t="str">
            <v/>
          </cell>
          <cell r="DQ116" t="str">
            <v/>
          </cell>
          <cell r="DR116" t="str">
            <v/>
          </cell>
          <cell r="DS116" t="str">
            <v/>
          </cell>
          <cell r="DT116" t="str">
            <v/>
          </cell>
          <cell r="DU116" t="str">
            <v/>
          </cell>
          <cell r="DV116" t="str">
            <v/>
          </cell>
          <cell r="DW116" t="str">
            <v/>
          </cell>
          <cell r="DX116" t="str">
            <v/>
          </cell>
          <cell r="DY116" t="str">
            <v/>
          </cell>
          <cell r="DZ116" t="str">
            <v/>
          </cell>
          <cell r="EA116" t="str">
            <v/>
          </cell>
          <cell r="EB116" t="str">
            <v/>
          </cell>
          <cell r="EC116" t="str">
            <v/>
          </cell>
          <cell r="ED116" t="str">
            <v/>
          </cell>
          <cell r="EE116" t="str">
            <v/>
          </cell>
          <cell r="EF116" t="str">
            <v/>
          </cell>
          <cell r="EG116" t="str">
            <v/>
          </cell>
          <cell r="EH116" t="str">
            <v/>
          </cell>
          <cell r="EI116" t="str">
            <v/>
          </cell>
          <cell r="EJ116" t="str">
            <v/>
          </cell>
          <cell r="EK116" t="str">
            <v/>
          </cell>
          <cell r="EL116" t="str">
            <v/>
          </cell>
          <cell r="EM116" t="str">
            <v/>
          </cell>
          <cell r="EN116" t="str">
            <v/>
          </cell>
          <cell r="EO116" t="str">
            <v/>
          </cell>
          <cell r="EP116" t="str">
            <v/>
          </cell>
          <cell r="EQ116" t="str">
            <v/>
          </cell>
          <cell r="ER116" t="str">
            <v/>
          </cell>
          <cell r="ES116" t="str">
            <v/>
          </cell>
          <cell r="ET116" t="str">
            <v/>
          </cell>
          <cell r="EU116" t="str">
            <v/>
          </cell>
          <cell r="EV116" t="str">
            <v/>
          </cell>
          <cell r="EW116" t="str">
            <v/>
          </cell>
          <cell r="EX116" t="str">
            <v/>
          </cell>
          <cell r="EY116" t="str">
            <v/>
          </cell>
          <cell r="EZ116" t="str">
            <v/>
          </cell>
          <cell r="FA116" t="str">
            <v/>
          </cell>
          <cell r="FB116" t="str">
            <v/>
          </cell>
          <cell r="FC116" t="str">
            <v/>
          </cell>
          <cell r="FD116" t="str">
            <v/>
          </cell>
          <cell r="FE116" t="str">
            <v/>
          </cell>
          <cell r="FF116" t="str">
            <v/>
          </cell>
          <cell r="FG116" t="str">
            <v/>
          </cell>
          <cell r="FH116" t="str">
            <v/>
          </cell>
          <cell r="FI116" t="str">
            <v/>
          </cell>
        </row>
        <row r="117">
          <cell r="V117" t="str">
            <v>BACKGROUNDS</v>
          </cell>
          <cell r="W117">
            <v>12</v>
          </cell>
          <cell r="X117">
            <v>60000</v>
          </cell>
          <cell r="AA117">
            <v>59999.974293795312</v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>
            <v>1732.0178636821199</v>
          </cell>
          <cell r="AS117">
            <v>1875.9564301131923</v>
          </cell>
          <cell r="AT117">
            <v>4392</v>
          </cell>
          <cell r="AU117">
            <v>7000</v>
          </cell>
          <cell r="AV117">
            <v>7000</v>
          </cell>
          <cell r="AW117">
            <v>7000</v>
          </cell>
          <cell r="AX117">
            <v>7000</v>
          </cell>
          <cell r="AY117">
            <v>7000</v>
          </cell>
          <cell r="AZ117">
            <v>7000</v>
          </cell>
          <cell r="BA117">
            <v>10000</v>
          </cell>
          <cell r="BB117">
            <v>28125</v>
          </cell>
          <cell r="BC117">
            <v>56250</v>
          </cell>
          <cell r="BD117">
            <v>84375</v>
          </cell>
          <cell r="BE117">
            <v>75000</v>
          </cell>
          <cell r="BF117">
            <v>75000</v>
          </cell>
          <cell r="BG117">
            <v>75000</v>
          </cell>
          <cell r="BH117">
            <v>75000</v>
          </cell>
          <cell r="BI117" t="str">
            <v/>
          </cell>
          <cell r="BJ117">
            <v>75000</v>
          </cell>
          <cell r="BK117" t="str">
            <v/>
          </cell>
          <cell r="BL117" t="str">
            <v/>
          </cell>
          <cell r="BM117" t="str">
            <v/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 t="str">
            <v/>
          </cell>
          <cell r="BV117" t="str">
            <v/>
          </cell>
          <cell r="BW117" t="str">
            <v/>
          </cell>
          <cell r="BX117" t="str">
            <v/>
          </cell>
          <cell r="BY117" t="str">
            <v/>
          </cell>
          <cell r="BZ117" t="str">
            <v/>
          </cell>
          <cell r="CA117" t="str">
            <v/>
          </cell>
          <cell r="CB117" t="str">
            <v/>
          </cell>
          <cell r="CC117" t="str">
            <v/>
          </cell>
          <cell r="CD117" t="str">
            <v/>
          </cell>
          <cell r="CE117" t="str">
            <v/>
          </cell>
          <cell r="CF117" t="str">
            <v/>
          </cell>
          <cell r="CG117" t="str">
            <v/>
          </cell>
          <cell r="CH117" t="str">
            <v/>
          </cell>
          <cell r="CI117" t="str">
            <v/>
          </cell>
          <cell r="CJ117" t="str">
            <v/>
          </cell>
          <cell r="CK117" t="str">
            <v/>
          </cell>
          <cell r="CL117" t="str">
            <v/>
          </cell>
          <cell r="CM117" t="str">
            <v/>
          </cell>
          <cell r="CN117" t="str">
            <v/>
          </cell>
          <cell r="CO117" t="str">
            <v/>
          </cell>
          <cell r="CP117" t="str">
            <v/>
          </cell>
          <cell r="CQ117" t="str">
            <v/>
          </cell>
          <cell r="CR117" t="str">
            <v/>
          </cell>
          <cell r="CS117" t="str">
            <v/>
          </cell>
          <cell r="CT117" t="str">
            <v/>
          </cell>
          <cell r="CU117" t="str">
            <v/>
          </cell>
          <cell r="CV117" t="str">
            <v/>
          </cell>
          <cell r="CW117" t="str">
            <v/>
          </cell>
          <cell r="CX117" t="str">
            <v/>
          </cell>
          <cell r="CY117" t="str">
            <v/>
          </cell>
          <cell r="CZ117" t="str">
            <v/>
          </cell>
          <cell r="DA117" t="str">
            <v/>
          </cell>
          <cell r="DB117" t="str">
            <v/>
          </cell>
          <cell r="DC117" t="str">
            <v/>
          </cell>
          <cell r="DD117" t="str">
            <v/>
          </cell>
          <cell r="DE117" t="str">
            <v/>
          </cell>
          <cell r="DF117" t="str">
            <v/>
          </cell>
          <cell r="DG117" t="str">
            <v/>
          </cell>
          <cell r="DH117" t="str">
            <v/>
          </cell>
          <cell r="DI117" t="str">
            <v/>
          </cell>
          <cell r="DJ117" t="str">
            <v/>
          </cell>
          <cell r="DK117" t="str">
            <v/>
          </cell>
          <cell r="DL117" t="str">
            <v/>
          </cell>
          <cell r="DM117" t="str">
            <v/>
          </cell>
          <cell r="DN117" t="str">
            <v/>
          </cell>
          <cell r="DO117" t="str">
            <v/>
          </cell>
          <cell r="DP117" t="str">
            <v/>
          </cell>
          <cell r="DQ117" t="str">
            <v/>
          </cell>
          <cell r="DR117" t="str">
            <v/>
          </cell>
          <cell r="DS117" t="str">
            <v/>
          </cell>
          <cell r="DT117" t="str">
            <v/>
          </cell>
          <cell r="DU117" t="str">
            <v/>
          </cell>
          <cell r="DV117" t="str">
            <v/>
          </cell>
          <cell r="DW117" t="str">
            <v/>
          </cell>
          <cell r="DX117" t="str">
            <v/>
          </cell>
          <cell r="DY117" t="str">
            <v/>
          </cell>
          <cell r="DZ117" t="str">
            <v/>
          </cell>
          <cell r="EA117" t="str">
            <v/>
          </cell>
          <cell r="EB117" t="str">
            <v/>
          </cell>
          <cell r="EC117" t="str">
            <v/>
          </cell>
          <cell r="ED117" t="str">
            <v/>
          </cell>
          <cell r="EE117" t="str">
            <v/>
          </cell>
          <cell r="EF117" t="str">
            <v/>
          </cell>
          <cell r="EG117" t="str">
            <v/>
          </cell>
          <cell r="EH117" t="str">
            <v/>
          </cell>
          <cell r="EI117" t="str">
            <v/>
          </cell>
          <cell r="EJ117" t="str">
            <v/>
          </cell>
          <cell r="EK117" t="str">
            <v/>
          </cell>
          <cell r="EL117" t="str">
            <v/>
          </cell>
          <cell r="EM117" t="str">
            <v/>
          </cell>
          <cell r="EN117" t="str">
            <v/>
          </cell>
          <cell r="EO117" t="str">
            <v/>
          </cell>
          <cell r="EP117" t="str">
            <v/>
          </cell>
          <cell r="EQ117" t="str">
            <v/>
          </cell>
          <cell r="ER117" t="str">
            <v/>
          </cell>
          <cell r="ES117" t="str">
            <v/>
          </cell>
          <cell r="ET117" t="str">
            <v/>
          </cell>
          <cell r="EU117" t="str">
            <v/>
          </cell>
          <cell r="EV117" t="str">
            <v/>
          </cell>
          <cell r="EW117" t="str">
            <v/>
          </cell>
          <cell r="EX117" t="str">
            <v/>
          </cell>
          <cell r="EY117" t="str">
            <v/>
          </cell>
          <cell r="EZ117" t="str">
            <v/>
          </cell>
          <cell r="FA117" t="str">
            <v/>
          </cell>
          <cell r="FB117" t="str">
            <v/>
          </cell>
          <cell r="FC117" t="str">
            <v/>
          </cell>
          <cell r="FD117" t="str">
            <v/>
          </cell>
          <cell r="FE117" t="str">
            <v/>
          </cell>
          <cell r="FF117" t="str">
            <v/>
          </cell>
          <cell r="FG117" t="str">
            <v/>
          </cell>
          <cell r="FH117" t="str">
            <v/>
          </cell>
          <cell r="FI117" t="str">
            <v/>
          </cell>
        </row>
        <row r="118">
          <cell r="V118" t="str">
            <v>PRODUCTION</v>
          </cell>
          <cell r="W118">
            <v>150</v>
          </cell>
          <cell r="X118">
            <v>950000</v>
          </cell>
          <cell r="AA118">
            <v>950000.03</v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>
            <v>0</v>
          </cell>
          <cell r="AZ118">
            <v>0</v>
          </cell>
          <cell r="BA118">
            <v>0</v>
          </cell>
          <cell r="BB118">
            <v>10000</v>
          </cell>
          <cell r="BC118">
            <v>75714.289999999994</v>
          </cell>
          <cell r="BD118">
            <v>75714.289999999994</v>
          </cell>
          <cell r="BE118">
            <v>105714.29</v>
          </cell>
          <cell r="BF118">
            <v>115714.29</v>
          </cell>
          <cell r="BG118">
            <v>135714.29</v>
          </cell>
          <cell r="BH118">
            <v>145714.29</v>
          </cell>
          <cell r="BI118" t="str">
            <v/>
          </cell>
          <cell r="BJ118">
            <v>155714.29</v>
          </cell>
          <cell r="BK118">
            <v>130000</v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  <cell r="BW118" t="str">
            <v/>
          </cell>
          <cell r="BX118" t="str">
            <v/>
          </cell>
          <cell r="BY118" t="str">
            <v/>
          </cell>
          <cell r="BZ118" t="str">
            <v/>
          </cell>
          <cell r="CA118" t="str">
            <v/>
          </cell>
          <cell r="CB118" t="str">
            <v/>
          </cell>
          <cell r="CC118" t="str">
            <v/>
          </cell>
          <cell r="CD118" t="str">
            <v/>
          </cell>
          <cell r="CE118" t="str">
            <v/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 t="str">
            <v/>
          </cell>
          <cell r="CY118" t="str">
            <v/>
          </cell>
          <cell r="CZ118" t="str">
            <v/>
          </cell>
          <cell r="DA118" t="str">
            <v/>
          </cell>
          <cell r="DB118" t="str">
            <v/>
          </cell>
          <cell r="DC118" t="str">
            <v/>
          </cell>
          <cell r="DD118" t="str">
            <v/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  <cell r="DL118" t="str">
            <v/>
          </cell>
          <cell r="DM118" t="str">
            <v/>
          </cell>
          <cell r="DN118" t="str">
            <v/>
          </cell>
          <cell r="DO118" t="str">
            <v/>
          </cell>
          <cell r="DP118" t="str">
            <v/>
          </cell>
          <cell r="DQ118" t="str">
            <v/>
          </cell>
          <cell r="DR118" t="str">
            <v/>
          </cell>
          <cell r="DS118" t="str">
            <v/>
          </cell>
          <cell r="DT118" t="str">
            <v/>
          </cell>
          <cell r="DU118" t="str">
            <v/>
          </cell>
          <cell r="DV118" t="str">
            <v/>
          </cell>
          <cell r="DW118" t="str">
            <v/>
          </cell>
          <cell r="DX118" t="str">
            <v/>
          </cell>
          <cell r="DY118" t="str">
            <v/>
          </cell>
          <cell r="DZ118" t="str">
            <v/>
          </cell>
          <cell r="EA118" t="str">
            <v/>
          </cell>
          <cell r="EB118" t="str">
            <v/>
          </cell>
          <cell r="EC118" t="str">
            <v/>
          </cell>
          <cell r="ED118" t="str">
            <v/>
          </cell>
          <cell r="EE118" t="str">
            <v/>
          </cell>
          <cell r="EF118" t="str">
            <v/>
          </cell>
          <cell r="EG118" t="str">
            <v/>
          </cell>
          <cell r="EH118" t="str">
            <v/>
          </cell>
          <cell r="EI118" t="str">
            <v/>
          </cell>
          <cell r="EJ118" t="str">
            <v/>
          </cell>
          <cell r="EK118" t="str">
            <v/>
          </cell>
          <cell r="EL118" t="str">
            <v/>
          </cell>
          <cell r="EM118" t="str">
            <v/>
          </cell>
          <cell r="EN118" t="str">
            <v/>
          </cell>
          <cell r="EO118" t="str">
            <v/>
          </cell>
          <cell r="EP118" t="str">
            <v/>
          </cell>
          <cell r="EQ118" t="str">
            <v/>
          </cell>
          <cell r="ER118" t="str">
            <v/>
          </cell>
          <cell r="ES118" t="str">
            <v/>
          </cell>
          <cell r="ET118" t="str">
            <v/>
          </cell>
          <cell r="EU118" t="str">
            <v/>
          </cell>
          <cell r="EV118" t="str">
            <v/>
          </cell>
          <cell r="EW118" t="str">
            <v/>
          </cell>
          <cell r="EX118" t="str">
            <v/>
          </cell>
          <cell r="EY118" t="str">
            <v/>
          </cell>
          <cell r="EZ118" t="str">
            <v/>
          </cell>
          <cell r="FA118" t="str">
            <v/>
          </cell>
          <cell r="FB118" t="str">
            <v/>
          </cell>
          <cell r="FC118" t="str">
            <v/>
          </cell>
          <cell r="FD118" t="str">
            <v/>
          </cell>
          <cell r="FE118" t="str">
            <v/>
          </cell>
          <cell r="FF118" t="str">
            <v/>
          </cell>
          <cell r="FG118" t="str">
            <v/>
          </cell>
          <cell r="FH118" t="str">
            <v/>
          </cell>
          <cell r="FI118" t="str">
            <v/>
          </cell>
        </row>
        <row r="119">
          <cell r="V119" t="str">
            <v>INK &amp; PAINT</v>
          </cell>
          <cell r="W119">
            <v>8</v>
          </cell>
          <cell r="X119">
            <v>32400</v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>
            <v>1800</v>
          </cell>
          <cell r="BG119">
            <v>3600</v>
          </cell>
          <cell r="BH119">
            <v>5400</v>
          </cell>
          <cell r="BI119" t="str">
            <v/>
          </cell>
          <cell r="BJ119">
            <v>7200</v>
          </cell>
          <cell r="BK119">
            <v>7200</v>
          </cell>
          <cell r="BL119">
            <v>7200</v>
          </cell>
          <cell r="BM119" t="str">
            <v/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 t="str">
            <v/>
          </cell>
          <cell r="BV119" t="str">
            <v/>
          </cell>
          <cell r="BW119" t="str">
            <v/>
          </cell>
          <cell r="BX119" t="str">
            <v/>
          </cell>
          <cell r="BY119" t="str">
            <v/>
          </cell>
          <cell r="BZ119" t="str">
            <v/>
          </cell>
          <cell r="CA119" t="str">
            <v/>
          </cell>
          <cell r="CB119" t="str">
            <v/>
          </cell>
          <cell r="CC119" t="str">
            <v/>
          </cell>
          <cell r="CD119" t="str">
            <v/>
          </cell>
          <cell r="CE119" t="str">
            <v/>
          </cell>
          <cell r="CF119" t="str">
            <v/>
          </cell>
          <cell r="CG119" t="str">
            <v/>
          </cell>
          <cell r="CH119" t="str">
            <v/>
          </cell>
          <cell r="CI119" t="str">
            <v/>
          </cell>
          <cell r="CJ119" t="str">
            <v/>
          </cell>
          <cell r="CK119" t="str">
            <v/>
          </cell>
          <cell r="CL119" t="str">
            <v/>
          </cell>
          <cell r="CM119" t="str">
            <v/>
          </cell>
          <cell r="CN119" t="str">
            <v/>
          </cell>
          <cell r="CO119" t="str">
            <v/>
          </cell>
          <cell r="CP119" t="str">
            <v/>
          </cell>
          <cell r="CQ119" t="str">
            <v/>
          </cell>
          <cell r="CR119" t="str">
            <v/>
          </cell>
          <cell r="CS119" t="str">
            <v/>
          </cell>
          <cell r="CT119" t="str">
            <v/>
          </cell>
          <cell r="CU119" t="str">
            <v/>
          </cell>
          <cell r="CV119" t="str">
            <v/>
          </cell>
          <cell r="CW119" t="str">
            <v/>
          </cell>
          <cell r="CX119" t="str">
            <v/>
          </cell>
          <cell r="CY119" t="str">
            <v/>
          </cell>
          <cell r="CZ119" t="str">
            <v/>
          </cell>
          <cell r="DA119" t="str">
            <v/>
          </cell>
          <cell r="DB119" t="str">
            <v/>
          </cell>
          <cell r="DC119" t="str">
            <v/>
          </cell>
          <cell r="DD119" t="str">
            <v/>
          </cell>
          <cell r="DE119" t="str">
            <v/>
          </cell>
          <cell r="DF119" t="str">
            <v/>
          </cell>
          <cell r="DG119" t="str">
            <v/>
          </cell>
          <cell r="DH119" t="str">
            <v/>
          </cell>
          <cell r="DI119" t="str">
            <v/>
          </cell>
          <cell r="DJ119" t="str">
            <v/>
          </cell>
          <cell r="DK119" t="str">
            <v/>
          </cell>
          <cell r="DL119" t="str">
            <v/>
          </cell>
          <cell r="DM119" t="str">
            <v/>
          </cell>
          <cell r="DN119" t="str">
            <v/>
          </cell>
          <cell r="DO119" t="str">
            <v/>
          </cell>
          <cell r="DP119" t="str">
            <v/>
          </cell>
          <cell r="DQ119" t="str">
            <v/>
          </cell>
          <cell r="DR119" t="str">
            <v/>
          </cell>
          <cell r="DS119" t="str">
            <v/>
          </cell>
          <cell r="DT119" t="str">
            <v/>
          </cell>
          <cell r="DU119" t="str">
            <v/>
          </cell>
          <cell r="DV119" t="str">
            <v/>
          </cell>
          <cell r="DW119" t="str">
            <v/>
          </cell>
          <cell r="DX119" t="str">
            <v/>
          </cell>
          <cell r="DY119" t="str">
            <v/>
          </cell>
          <cell r="DZ119" t="str">
            <v/>
          </cell>
          <cell r="EA119" t="str">
            <v/>
          </cell>
          <cell r="EB119" t="str">
            <v/>
          </cell>
          <cell r="EC119" t="str">
            <v/>
          </cell>
          <cell r="ED119" t="str">
            <v/>
          </cell>
          <cell r="EE119" t="str">
            <v/>
          </cell>
          <cell r="EF119" t="str">
            <v/>
          </cell>
          <cell r="EG119" t="str">
            <v/>
          </cell>
          <cell r="EH119" t="str">
            <v/>
          </cell>
          <cell r="EI119" t="str">
            <v/>
          </cell>
          <cell r="EJ119" t="str">
            <v/>
          </cell>
          <cell r="EK119" t="str">
            <v/>
          </cell>
          <cell r="EL119" t="str">
            <v/>
          </cell>
          <cell r="EM119" t="str">
            <v/>
          </cell>
          <cell r="EN119" t="str">
            <v/>
          </cell>
          <cell r="EO119" t="str">
            <v/>
          </cell>
          <cell r="EP119" t="str">
            <v/>
          </cell>
          <cell r="EQ119" t="str">
            <v/>
          </cell>
          <cell r="ER119" t="str">
            <v/>
          </cell>
          <cell r="ES119" t="str">
            <v/>
          </cell>
          <cell r="ET119" t="str">
            <v/>
          </cell>
          <cell r="EU119" t="str">
            <v/>
          </cell>
          <cell r="EV119" t="str">
            <v/>
          </cell>
          <cell r="EW119" t="str">
            <v/>
          </cell>
          <cell r="EX119" t="str">
            <v/>
          </cell>
          <cell r="EY119" t="str">
            <v/>
          </cell>
          <cell r="EZ119" t="str">
            <v/>
          </cell>
          <cell r="FA119" t="str">
            <v/>
          </cell>
          <cell r="FB119" t="str">
            <v/>
          </cell>
          <cell r="FC119" t="str">
            <v/>
          </cell>
          <cell r="FD119" t="str">
            <v/>
          </cell>
          <cell r="FE119" t="str">
            <v/>
          </cell>
          <cell r="FF119" t="str">
            <v/>
          </cell>
          <cell r="FG119" t="str">
            <v/>
          </cell>
          <cell r="FH119" t="str">
            <v/>
          </cell>
          <cell r="FI119" t="str">
            <v/>
          </cell>
        </row>
        <row r="120">
          <cell r="V120" t="str">
            <v>INK &amp; PAINT</v>
          </cell>
          <cell r="W120">
            <v>8</v>
          </cell>
          <cell r="X120">
            <v>72000</v>
          </cell>
          <cell r="AA120">
            <v>72000</v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>
            <v>8000</v>
          </cell>
          <cell r="BH120">
            <v>10000</v>
          </cell>
          <cell r="BI120" t="str">
            <v/>
          </cell>
          <cell r="BJ120">
            <v>14000</v>
          </cell>
          <cell r="BK120">
            <v>15000</v>
          </cell>
          <cell r="BL120">
            <v>15000</v>
          </cell>
          <cell r="BM120">
            <v>10000</v>
          </cell>
        </row>
        <row r="121">
          <cell r="X121">
            <v>1262000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3750</v>
          </cell>
          <cell r="AN121">
            <v>7500</v>
          </cell>
          <cell r="AO121">
            <v>11250</v>
          </cell>
          <cell r="AP121">
            <v>15000</v>
          </cell>
          <cell r="AQ121">
            <v>15000</v>
          </cell>
          <cell r="AR121">
            <v>15000</v>
          </cell>
          <cell r="AS121">
            <v>15000</v>
          </cell>
          <cell r="AT121">
            <v>15000</v>
          </cell>
          <cell r="AU121">
            <v>15000</v>
          </cell>
          <cell r="AV121">
            <v>15000</v>
          </cell>
          <cell r="AW121">
            <v>15000</v>
          </cell>
          <cell r="AX121">
            <v>15000</v>
          </cell>
          <cell r="AY121">
            <v>15000</v>
          </cell>
          <cell r="AZ121">
            <v>15000</v>
          </cell>
          <cell r="BA121">
            <v>0</v>
          </cell>
          <cell r="BB121">
            <v>28125</v>
          </cell>
          <cell r="BC121">
            <v>56250</v>
          </cell>
          <cell r="BD121">
            <v>84375</v>
          </cell>
          <cell r="BE121">
            <v>75000</v>
          </cell>
          <cell r="BF121">
            <v>76800</v>
          </cell>
          <cell r="BG121">
            <v>78600</v>
          </cell>
          <cell r="BH121">
            <v>80400</v>
          </cell>
          <cell r="BI121">
            <v>0</v>
          </cell>
          <cell r="BJ121">
            <v>82200</v>
          </cell>
          <cell r="BK121">
            <v>7200</v>
          </cell>
          <cell r="BL121">
            <v>7200</v>
          </cell>
          <cell r="BM121">
            <v>0</v>
          </cell>
        </row>
        <row r="122">
          <cell r="X122" t="str">
            <v>cost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3750</v>
          </cell>
          <cell r="AN122">
            <v>7250</v>
          </cell>
          <cell r="AO122">
            <v>5000</v>
          </cell>
          <cell r="AP122">
            <v>5000</v>
          </cell>
          <cell r="AQ122">
            <v>5000</v>
          </cell>
          <cell r="AR122">
            <v>6732.0178636821202</v>
          </cell>
          <cell r="AS122">
            <v>6875.9564301131923</v>
          </cell>
          <cell r="AT122">
            <v>13392</v>
          </cell>
          <cell r="AU122">
            <v>17000</v>
          </cell>
          <cell r="AV122">
            <v>17000</v>
          </cell>
          <cell r="AW122">
            <v>17000</v>
          </cell>
          <cell r="AX122">
            <v>17000</v>
          </cell>
          <cell r="AY122">
            <v>17000</v>
          </cell>
          <cell r="AZ122">
            <v>17000</v>
          </cell>
          <cell r="BA122">
            <v>25000</v>
          </cell>
          <cell r="BB122">
            <v>25000</v>
          </cell>
          <cell r="BC122">
            <v>90714.29</v>
          </cell>
          <cell r="BD122">
            <v>90714.29</v>
          </cell>
          <cell r="BE122">
            <v>120714.29</v>
          </cell>
          <cell r="BF122">
            <v>115714.29</v>
          </cell>
          <cell r="BG122">
            <v>143714.29</v>
          </cell>
          <cell r="BH122">
            <v>155714.29</v>
          </cell>
          <cell r="BI122">
            <v>0</v>
          </cell>
          <cell r="BJ122">
            <v>169714.29</v>
          </cell>
          <cell r="BK122">
            <v>145000</v>
          </cell>
          <cell r="BL122">
            <v>15000</v>
          </cell>
          <cell r="BM122">
            <v>10000</v>
          </cell>
        </row>
        <row r="123">
          <cell r="T123" t="str">
            <v>ACTUAL COST TO DATE</v>
          </cell>
          <cell r="X123" t="str">
            <v>cumulative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3750</v>
          </cell>
          <cell r="AN123">
            <v>11000</v>
          </cell>
          <cell r="AO123">
            <v>16000</v>
          </cell>
          <cell r="AP123">
            <v>21000</v>
          </cell>
          <cell r="AQ123">
            <v>26000</v>
          </cell>
          <cell r="AR123">
            <v>32732.017863682122</v>
          </cell>
          <cell r="AS123">
            <v>39607.974293795312</v>
          </cell>
          <cell r="AT123">
            <v>52999.974293795312</v>
          </cell>
          <cell r="AU123">
            <v>69999.974293795312</v>
          </cell>
          <cell r="AV123">
            <v>86999.974293795312</v>
          </cell>
          <cell r="AW123">
            <v>103999.97429379531</v>
          </cell>
          <cell r="AX123">
            <v>120999.97429379531</v>
          </cell>
          <cell r="AY123">
            <v>137999.9742937953</v>
          </cell>
          <cell r="AZ123">
            <v>154999.9742937953</v>
          </cell>
          <cell r="BA123">
            <v>179999.9742937953</v>
          </cell>
          <cell r="BB123">
            <v>204999.9742937953</v>
          </cell>
          <cell r="BC123">
            <v>295714.26429379528</v>
          </cell>
          <cell r="BD123">
            <v>386428.55429379526</v>
          </cell>
          <cell r="BE123">
            <v>507142.84429379523</v>
          </cell>
          <cell r="BF123">
            <v>622857.13429379521</v>
          </cell>
          <cell r="BG123">
            <v>766571.42429379525</v>
          </cell>
          <cell r="BH123">
            <v>922285.71429379529</v>
          </cell>
          <cell r="BI123">
            <v>922285.71429379529</v>
          </cell>
          <cell r="BJ123">
            <v>1092000.0042937952</v>
          </cell>
          <cell r="BK123">
            <v>1237000.0042937952</v>
          </cell>
          <cell r="BL123">
            <v>1252000.0042937952</v>
          </cell>
          <cell r="BM123">
            <v>1262000.0042937952</v>
          </cell>
          <cell r="DL123" t="str">
            <v/>
          </cell>
          <cell r="DM123" t="str">
            <v/>
          </cell>
          <cell r="DN123" t="str">
            <v/>
          </cell>
          <cell r="DO123" t="str">
            <v/>
          </cell>
          <cell r="DP123" t="str">
            <v/>
          </cell>
          <cell r="DQ123" t="str">
            <v/>
          </cell>
          <cell r="DR123" t="str">
            <v/>
          </cell>
          <cell r="DS123" t="str">
            <v/>
          </cell>
          <cell r="DT123" t="str">
            <v/>
          </cell>
          <cell r="DU123" t="str">
            <v/>
          </cell>
          <cell r="DV123" t="str">
            <v/>
          </cell>
          <cell r="DW123" t="str">
            <v/>
          </cell>
          <cell r="DX123" t="str">
            <v/>
          </cell>
          <cell r="DY123" t="str">
            <v/>
          </cell>
          <cell r="DZ123" t="str">
            <v/>
          </cell>
          <cell r="EA123" t="str">
            <v/>
          </cell>
          <cell r="EB123" t="str">
            <v/>
          </cell>
          <cell r="EC123" t="str">
            <v/>
          </cell>
          <cell r="ED123" t="str">
            <v/>
          </cell>
          <cell r="EE123" t="str">
            <v/>
          </cell>
          <cell r="EF123" t="str">
            <v/>
          </cell>
          <cell r="EG123" t="str">
            <v/>
          </cell>
          <cell r="EH123" t="str">
            <v/>
          </cell>
          <cell r="EI123" t="str">
            <v/>
          </cell>
          <cell r="EJ123" t="str">
            <v/>
          </cell>
          <cell r="EK123" t="str">
            <v/>
          </cell>
          <cell r="EL123" t="str">
            <v/>
          </cell>
          <cell r="EM123" t="str">
            <v/>
          </cell>
          <cell r="EN123" t="str">
            <v/>
          </cell>
          <cell r="EO123" t="str">
            <v/>
          </cell>
          <cell r="EP123" t="str">
            <v/>
          </cell>
          <cell r="EQ123" t="str">
            <v/>
          </cell>
          <cell r="ER123" t="str">
            <v/>
          </cell>
          <cell r="ES123" t="str">
            <v/>
          </cell>
          <cell r="ET123" t="str">
            <v/>
          </cell>
          <cell r="EU123" t="str">
            <v/>
          </cell>
          <cell r="EV123" t="str">
            <v/>
          </cell>
        </row>
        <row r="124">
          <cell r="S124" t="str">
            <v>COST TO DATE</v>
          </cell>
          <cell r="T124" t="str">
            <v>ACTUAL COST TO DATE</v>
          </cell>
          <cell r="V124" t="str">
            <v>DIRECT TO DATE</v>
          </cell>
          <cell r="W124" t="str">
            <v>BUDGET</v>
          </cell>
          <cell r="AC124" t="str">
            <v>ADJ</v>
          </cell>
          <cell r="DL124" t="str">
            <v/>
          </cell>
          <cell r="DM124" t="str">
            <v/>
          </cell>
          <cell r="DN124" t="str">
            <v/>
          </cell>
          <cell r="DO124" t="str">
            <v/>
          </cell>
          <cell r="DP124" t="str">
            <v/>
          </cell>
          <cell r="DQ124" t="str">
            <v/>
          </cell>
          <cell r="DR124" t="str">
            <v/>
          </cell>
          <cell r="DS124" t="str">
            <v/>
          </cell>
          <cell r="DT124" t="str">
            <v/>
          </cell>
          <cell r="DU124" t="str">
            <v/>
          </cell>
          <cell r="DV124" t="str">
            <v/>
          </cell>
          <cell r="DW124" t="str">
            <v/>
          </cell>
          <cell r="DX124" t="str">
            <v/>
          </cell>
          <cell r="DY124" t="str">
            <v/>
          </cell>
          <cell r="DZ124" t="str">
            <v/>
          </cell>
          <cell r="EA124" t="str">
            <v/>
          </cell>
          <cell r="EB124" t="str">
            <v/>
          </cell>
          <cell r="EC124" t="str">
            <v/>
          </cell>
          <cell r="ED124" t="str">
            <v/>
          </cell>
          <cell r="EE124" t="str">
            <v/>
          </cell>
          <cell r="EF124" t="str">
            <v/>
          </cell>
          <cell r="EG124" t="str">
            <v/>
          </cell>
          <cell r="EH124" t="str">
            <v/>
          </cell>
          <cell r="EI124" t="str">
            <v/>
          </cell>
          <cell r="EJ124" t="str">
            <v/>
          </cell>
          <cell r="EK124" t="str">
            <v/>
          </cell>
          <cell r="EL124" t="str">
            <v/>
          </cell>
          <cell r="EM124" t="str">
            <v/>
          </cell>
          <cell r="EN124" t="str">
            <v/>
          </cell>
          <cell r="EO124" t="str">
            <v/>
          </cell>
          <cell r="EP124" t="str">
            <v/>
          </cell>
          <cell r="EQ124" t="str">
            <v/>
          </cell>
          <cell r="ER124" t="str">
            <v/>
          </cell>
          <cell r="ES124" t="str">
            <v/>
          </cell>
          <cell r="ET124" t="str">
            <v/>
          </cell>
          <cell r="EU124" t="str">
            <v/>
          </cell>
          <cell r="EV124" t="str">
            <v/>
          </cell>
        </row>
        <row r="125">
          <cell r="S125" t="str">
            <v>COST TO DATE</v>
          </cell>
          <cell r="T125" t="str">
            <v>DEVELOPMENT</v>
          </cell>
          <cell r="V125" t="str">
            <v>DIRECT TO DATE</v>
          </cell>
          <cell r="W125" t="str">
            <v>BUDGET</v>
          </cell>
          <cell r="AA125">
            <v>0</v>
          </cell>
          <cell r="AB125">
            <v>0</v>
          </cell>
          <cell r="AC125" t="str">
            <v>ADJ</v>
          </cell>
          <cell r="AD125">
            <v>0</v>
          </cell>
          <cell r="AE125">
            <v>556</v>
          </cell>
          <cell r="AF125">
            <v>0</v>
          </cell>
          <cell r="AG125">
            <v>0</v>
          </cell>
          <cell r="AH125">
            <v>225.55794045076053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J125">
            <v>0</v>
          </cell>
          <cell r="BK125">
            <v>0</v>
          </cell>
        </row>
        <row r="126">
          <cell r="T126" t="str">
            <v>DEVELOPMENT</v>
          </cell>
          <cell r="U126">
            <v>0.37622265856429798</v>
          </cell>
          <cell r="V126">
            <v>781.5579404507605</v>
          </cell>
          <cell r="W126">
            <v>257500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556</v>
          </cell>
          <cell r="AF126">
            <v>0</v>
          </cell>
          <cell r="AG126">
            <v>0</v>
          </cell>
          <cell r="AH126">
            <v>225.55794045076053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J126">
            <v>0</v>
          </cell>
          <cell r="BK126">
            <v>0</v>
          </cell>
        </row>
        <row r="127">
          <cell r="T127" t="str">
            <v>PRE PRODUCTION</v>
          </cell>
          <cell r="U127">
            <v>0.67267656191281877</v>
          </cell>
          <cell r="V127">
            <v>121081.78114430739</v>
          </cell>
          <cell r="W127">
            <v>180000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225.55628575430856</v>
          </cell>
          <cell r="AK127">
            <v>0</v>
          </cell>
          <cell r="AL127">
            <v>74.922477898637339</v>
          </cell>
          <cell r="AM127">
            <v>0</v>
          </cell>
          <cell r="AN127">
            <v>614.32809706842977</v>
          </cell>
          <cell r="AO127">
            <v>0</v>
          </cell>
          <cell r="AP127">
            <v>2915.9174162648774</v>
          </cell>
          <cell r="AQ127">
            <v>7867.1733779534479</v>
          </cell>
          <cell r="AR127">
            <v>4064.0451453240603</v>
          </cell>
          <cell r="AS127">
            <v>9041.3607883394416</v>
          </cell>
          <cell r="AT127">
            <v>11006.794436358707</v>
          </cell>
          <cell r="AU127">
            <v>11571.463629061991</v>
          </cell>
          <cell r="AV127">
            <v>9189.0230686597188</v>
          </cell>
          <cell r="AW127">
            <v>8134.0665271506159</v>
          </cell>
          <cell r="AX127">
            <v>9010.5715878441351</v>
          </cell>
          <cell r="AY127">
            <v>7642.9955473019645</v>
          </cell>
          <cell r="AZ127">
            <v>9370.5950551100541</v>
          </cell>
          <cell r="BA127">
            <v>6148.5211402163377</v>
          </cell>
          <cell r="BB127">
            <v>5646.163868004558</v>
          </cell>
          <cell r="BC127">
            <v>9356.6533685899794</v>
          </cell>
          <cell r="BD127">
            <v>4752.2</v>
          </cell>
          <cell r="BE127">
            <v>4449.4293274061238</v>
          </cell>
          <cell r="BF127">
            <v>0</v>
          </cell>
          <cell r="BG127">
            <v>0</v>
          </cell>
          <cell r="BH127">
            <v>0</v>
          </cell>
          <cell r="BJ127">
            <v>0</v>
          </cell>
          <cell r="BK127">
            <v>0</v>
          </cell>
        </row>
        <row r="128">
          <cell r="T128" t="str">
            <v>PRE DOWNTIME</v>
          </cell>
          <cell r="V128">
            <v>0</v>
          </cell>
          <cell r="W128">
            <v>60000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J128">
            <v>0</v>
          </cell>
          <cell r="BK128">
            <v>0</v>
          </cell>
        </row>
        <row r="129">
          <cell r="T129" t="str">
            <v>BACKGROUNDS</v>
          </cell>
          <cell r="V129">
            <v>44274.066319164602</v>
          </cell>
          <cell r="W129">
            <v>60000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2168.5116182725365</v>
          </cell>
          <cell r="AV129">
            <v>4029.8235921001065</v>
          </cell>
          <cell r="AW129">
            <v>2928.7536192926427</v>
          </cell>
          <cell r="AX129">
            <v>3228.8156868971791</v>
          </cell>
          <cell r="AY129">
            <v>3195.1259861679241</v>
          </cell>
          <cell r="AZ129">
            <v>2118.903449655686</v>
          </cell>
          <cell r="BA129">
            <v>11760.823760630472</v>
          </cell>
          <cell r="BB129">
            <v>2853.6236495778326</v>
          </cell>
          <cell r="BC129">
            <v>3389.8502404685496</v>
          </cell>
          <cell r="BD129">
            <v>4416.6223200000004</v>
          </cell>
          <cell r="BE129">
            <v>4183.2123961016732</v>
          </cell>
          <cell r="BF129">
            <v>0</v>
          </cell>
          <cell r="BG129">
            <v>0</v>
          </cell>
          <cell r="BH129">
            <v>0</v>
          </cell>
          <cell r="BJ129">
            <v>0</v>
          </cell>
          <cell r="BK129">
            <v>0</v>
          </cell>
        </row>
        <row r="130">
          <cell r="T130" t="str">
            <v>LAYOUTS</v>
          </cell>
          <cell r="U130">
            <v>9.9009759709437734E-2</v>
          </cell>
          <cell r="V130">
            <v>80208.475269764909</v>
          </cell>
          <cell r="W130">
            <v>1130400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1732.0178636821199</v>
          </cell>
          <cell r="AS130">
            <v>1875.9564301131923</v>
          </cell>
          <cell r="AT130">
            <v>5843.2364341781531</v>
          </cell>
          <cell r="AU130">
            <v>7583.6296806897026</v>
          </cell>
          <cell r="AV130">
            <v>5923.5718655284209</v>
          </cell>
          <cell r="AW130">
            <v>4518.7292942670792</v>
          </cell>
          <cell r="AX130">
            <v>5840.3874759042837</v>
          </cell>
          <cell r="AY130">
            <v>5645.4544799682171</v>
          </cell>
          <cell r="AZ130">
            <v>6719.7171195349429</v>
          </cell>
          <cell r="BA130">
            <v>6979.9810585183259</v>
          </cell>
          <cell r="BB130">
            <v>6557.5817166642018</v>
          </cell>
          <cell r="BC130">
            <v>6364.3577685364307</v>
          </cell>
          <cell r="BD130">
            <v>6253.8630000000003</v>
          </cell>
          <cell r="BE130">
            <v>8369.9910821798203</v>
          </cell>
          <cell r="BF130">
            <v>0</v>
          </cell>
          <cell r="BG130">
            <v>0</v>
          </cell>
          <cell r="BH130">
            <v>0</v>
          </cell>
          <cell r="BJ130">
            <v>0</v>
          </cell>
          <cell r="BK130">
            <v>0</v>
          </cell>
        </row>
        <row r="131">
          <cell r="T131" t="str">
            <v>PRODUCTION</v>
          </cell>
          <cell r="U131">
            <v>0.22292725679671649</v>
          </cell>
          <cell r="V131">
            <v>211870.06485959934</v>
          </cell>
          <cell r="W131">
            <v>950400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3518.3407847338499</v>
          </cell>
          <cell r="AW131">
            <v>7515.9846155627492</v>
          </cell>
          <cell r="AX131">
            <v>7704.9188252708136</v>
          </cell>
          <cell r="AY131">
            <v>21635.664197121168</v>
          </cell>
          <cell r="AZ131">
            <v>11261.879070113606</v>
          </cell>
          <cell r="BA131">
            <v>23127.379132341266</v>
          </cell>
          <cell r="BB131">
            <v>14543.835027283996</v>
          </cell>
          <cell r="BC131">
            <v>26073.366907773368</v>
          </cell>
          <cell r="BD131">
            <v>35523.176160000003</v>
          </cell>
          <cell r="BE131">
            <v>60965.520139398541</v>
          </cell>
          <cell r="BF131">
            <v>0</v>
          </cell>
          <cell r="BG131">
            <v>0</v>
          </cell>
          <cell r="BH131">
            <v>0</v>
          </cell>
          <cell r="BJ131">
            <v>0</v>
          </cell>
          <cell r="BK131">
            <v>0</v>
          </cell>
        </row>
        <row r="132">
          <cell r="T132" t="str">
            <v>INK &amp; PAINT</v>
          </cell>
          <cell r="V132">
            <v>0</v>
          </cell>
          <cell r="W132">
            <v>72000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556</v>
          </cell>
          <cell r="AF132">
            <v>0</v>
          </cell>
          <cell r="AG132">
            <v>0</v>
          </cell>
          <cell r="AH132">
            <v>225.55794045076053</v>
          </cell>
          <cell r="AI132">
            <v>0</v>
          </cell>
          <cell r="AJ132">
            <v>225.55628575430856</v>
          </cell>
          <cell r="AK132">
            <v>0</v>
          </cell>
          <cell r="AL132">
            <v>74.922477898637339</v>
          </cell>
          <cell r="AM132">
            <v>0</v>
          </cell>
          <cell r="AN132">
            <v>614.32809706842977</v>
          </cell>
          <cell r="AO132">
            <v>0</v>
          </cell>
          <cell r="AP132">
            <v>2915.9174162648774</v>
          </cell>
          <cell r="AQ132">
            <v>7867.1733779534479</v>
          </cell>
          <cell r="AR132">
            <v>5796.0630090061804</v>
          </cell>
          <cell r="AS132">
            <v>10917.317218452634</v>
          </cell>
          <cell r="AT132">
            <v>16850.030870536859</v>
          </cell>
          <cell r="AU132">
            <v>21323.60492802423</v>
          </cell>
          <cell r="AV132">
            <v>22660.759311022095</v>
          </cell>
          <cell r="AW132">
            <v>23097.534056273085</v>
          </cell>
          <cell r="AX132">
            <v>25784.693575916412</v>
          </cell>
          <cell r="AY132">
            <v>38119.240210559277</v>
          </cell>
          <cell r="AZ132">
            <v>29471.094694414289</v>
          </cell>
          <cell r="BA132">
            <v>48016.705091706404</v>
          </cell>
          <cell r="BB132">
            <v>8165.0692360868397</v>
          </cell>
          <cell r="BC132">
            <v>20644.313154318137</v>
          </cell>
          <cell r="BF132">
            <v>0</v>
          </cell>
          <cell r="BG132">
            <v>0</v>
          </cell>
          <cell r="BH132">
            <v>0</v>
          </cell>
          <cell r="BJ132">
            <v>0</v>
          </cell>
          <cell r="BK132">
            <v>0</v>
          </cell>
        </row>
        <row r="133">
          <cell r="T133" t="str">
            <v>TOTAL DIRECT</v>
          </cell>
          <cell r="V133">
            <v>458215.94553328701</v>
          </cell>
          <cell r="X133" t="str">
            <v>DIRECT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556</v>
          </cell>
          <cell r="AF133">
            <v>0</v>
          </cell>
          <cell r="AG133">
            <v>0</v>
          </cell>
          <cell r="AH133">
            <v>225.55794045076053</v>
          </cell>
          <cell r="AI133">
            <v>0</v>
          </cell>
          <cell r="AJ133">
            <v>225.55628575430856</v>
          </cell>
          <cell r="AK133">
            <v>0</v>
          </cell>
          <cell r="AL133">
            <v>74.922477898637339</v>
          </cell>
          <cell r="AM133">
            <v>0</v>
          </cell>
          <cell r="AN133">
            <v>614.32809706842977</v>
          </cell>
          <cell r="AO133">
            <v>0</v>
          </cell>
          <cell r="AP133">
            <v>2915.9174162648774</v>
          </cell>
          <cell r="AQ133">
            <v>7867.1733779534479</v>
          </cell>
          <cell r="AR133">
            <v>5796.0630090061804</v>
          </cell>
          <cell r="AS133">
            <v>10917.317218452634</v>
          </cell>
          <cell r="AT133">
            <v>16850.030870536859</v>
          </cell>
          <cell r="AU133">
            <v>21323.60492802423</v>
          </cell>
          <cell r="AV133">
            <v>22660.759311022095</v>
          </cell>
          <cell r="AW133">
            <v>23097.534056273085</v>
          </cell>
          <cell r="AX133">
            <v>25784.693575916412</v>
          </cell>
          <cell r="AY133">
            <v>38119.240210559277</v>
          </cell>
          <cell r="AZ133">
            <v>29471.094694414289</v>
          </cell>
          <cell r="BA133">
            <v>48016.705091706404</v>
          </cell>
          <cell r="BB133">
            <v>29601.204261530587</v>
          </cell>
          <cell r="BC133">
            <v>45184.228285368328</v>
          </cell>
          <cell r="BD133">
            <v>50945.861480000007</v>
          </cell>
          <cell r="BE133">
            <v>77968.152945086156</v>
          </cell>
        </row>
        <row r="134">
          <cell r="T134" t="str">
            <v>"L"TOTAL TO DATE</v>
          </cell>
          <cell r="V134">
            <v>397899.75224877341</v>
          </cell>
          <cell r="W134">
            <v>1519900</v>
          </cell>
          <cell r="X134" t="str">
            <v>DIRECT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556</v>
          </cell>
          <cell r="AF134">
            <v>556</v>
          </cell>
          <cell r="AG134">
            <v>556</v>
          </cell>
          <cell r="AH134">
            <v>781.5579404507605</v>
          </cell>
          <cell r="AI134">
            <v>781.5579404507605</v>
          </cell>
          <cell r="AJ134">
            <v>1007.114226205069</v>
          </cell>
          <cell r="AK134">
            <v>1007.114226205069</v>
          </cell>
          <cell r="AL134">
            <v>1082.0367041037064</v>
          </cell>
          <cell r="AM134">
            <v>1082.0367041037064</v>
          </cell>
          <cell r="AN134">
            <v>1696.3648011721361</v>
          </cell>
          <cell r="AO134">
            <v>1696.3648011721361</v>
          </cell>
          <cell r="AP134">
            <v>4612.282217437014</v>
          </cell>
          <cell r="AQ134">
            <v>12479.455595390462</v>
          </cell>
          <cell r="AR134">
            <v>18275.518604396642</v>
          </cell>
          <cell r="AS134">
            <v>29192.835822849276</v>
          </cell>
          <cell r="AT134">
            <v>46042.866693386139</v>
          </cell>
          <cell r="AU134">
            <v>67366.471621410368</v>
          </cell>
          <cell r="AV134">
            <v>90027.23093243246</v>
          </cell>
          <cell r="AW134">
            <v>113124.76498870554</v>
          </cell>
          <cell r="AX134">
            <v>138909.45856462195</v>
          </cell>
          <cell r="AY134">
            <v>177028.69877518123</v>
          </cell>
          <cell r="AZ134">
            <v>206499.79346959552</v>
          </cell>
          <cell r="BA134">
            <v>254516.49856130191</v>
          </cell>
          <cell r="BB134">
            <v>284117.70282283251</v>
          </cell>
          <cell r="BC134">
            <v>329301.93110820081</v>
          </cell>
          <cell r="BD134">
            <v>380247.79258820083</v>
          </cell>
          <cell r="BE134">
            <v>458215.94553328701</v>
          </cell>
        </row>
        <row r="135">
          <cell r="T135" t="str">
            <v>"L"TOTAL TO DATE</v>
          </cell>
          <cell r="V135">
            <v>595680.72919327312</v>
          </cell>
          <cell r="W135">
            <v>1262400</v>
          </cell>
          <cell r="X135" t="str">
            <v>cumulative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722.8</v>
          </cell>
          <cell r="AF135">
            <v>722.8</v>
          </cell>
          <cell r="AG135">
            <v>722.8</v>
          </cell>
          <cell r="AH135">
            <v>1016.0253225859886</v>
          </cell>
          <cell r="AI135">
            <v>1016.0253225859886</v>
          </cell>
          <cell r="AJ135">
            <v>1309.2484940665897</v>
          </cell>
          <cell r="AK135">
            <v>1309.2484940665897</v>
          </cell>
          <cell r="AL135">
            <v>1406.6477153348183</v>
          </cell>
          <cell r="AM135">
            <v>1406.6477153348183</v>
          </cell>
          <cell r="AN135">
            <v>2205.2742415237772</v>
          </cell>
          <cell r="AO135">
            <v>2205.2742415237772</v>
          </cell>
          <cell r="AP135">
            <v>5995.9668826681182</v>
          </cell>
          <cell r="AQ135">
            <v>16223.292274007599</v>
          </cell>
          <cell r="AR135">
            <v>23758.174185715634</v>
          </cell>
          <cell r="AS135">
            <v>37950.686569704063</v>
          </cell>
          <cell r="AT135">
            <v>59855.726701401982</v>
          </cell>
          <cell r="AU135">
            <v>87576.413107833476</v>
          </cell>
          <cell r="AV135">
            <v>117035.4002121622</v>
          </cell>
          <cell r="AW135">
            <v>147062.19448531722</v>
          </cell>
          <cell r="AX135">
            <v>180582.29613400853</v>
          </cell>
          <cell r="AY135">
            <v>230137.3084077356</v>
          </cell>
          <cell r="AZ135">
            <v>268449.73151047417</v>
          </cell>
          <cell r="BA135">
            <v>330871.44812969246</v>
          </cell>
          <cell r="BB135">
            <v>369353.01366968226</v>
          </cell>
          <cell r="BC135">
            <v>428092.51044066105</v>
          </cell>
          <cell r="BD135">
            <v>494322.1303646611</v>
          </cell>
          <cell r="BE135">
            <v>595680.72919327312</v>
          </cell>
        </row>
        <row r="136">
          <cell r="V136" t="str">
            <v>PROJECTED RTM</v>
          </cell>
          <cell r="X136">
            <v>35907</v>
          </cell>
          <cell r="Y136">
            <v>119</v>
          </cell>
          <cell r="Z136">
            <v>44.722222222222229</v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J136" t="str">
            <v/>
          </cell>
          <cell r="BK136" t="str">
            <v/>
          </cell>
          <cell r="BL136" t="str">
            <v/>
          </cell>
          <cell r="BM136" t="str">
            <v/>
          </cell>
          <cell r="BN136" t="str">
            <v/>
          </cell>
          <cell r="BO136" t="str">
            <v/>
          </cell>
          <cell r="BP136" t="str">
            <v/>
          </cell>
          <cell r="BQ136" t="str">
            <v/>
          </cell>
          <cell r="BR136" t="str">
            <v/>
          </cell>
          <cell r="BS136" t="str">
            <v/>
          </cell>
          <cell r="BT136" t="str">
            <v/>
          </cell>
          <cell r="BU136" t="str">
            <v/>
          </cell>
          <cell r="BV136" t="str">
            <v/>
          </cell>
          <cell r="BW136" t="str">
            <v/>
          </cell>
          <cell r="BX136" t="str">
            <v/>
          </cell>
          <cell r="BY136" t="str">
            <v/>
          </cell>
          <cell r="BZ136" t="str">
            <v/>
          </cell>
          <cell r="CA136" t="str">
            <v/>
          </cell>
          <cell r="CB136" t="str">
            <v/>
          </cell>
          <cell r="CC136" t="str">
            <v/>
          </cell>
          <cell r="CD136" t="str">
            <v/>
          </cell>
          <cell r="CE136" t="str">
            <v/>
          </cell>
          <cell r="CF136" t="str">
            <v/>
          </cell>
          <cell r="CG136" t="str">
            <v/>
          </cell>
          <cell r="CH136" t="str">
            <v/>
          </cell>
          <cell r="CI136" t="str">
            <v/>
          </cell>
          <cell r="CJ136" t="str">
            <v/>
          </cell>
          <cell r="CK136" t="str">
            <v/>
          </cell>
          <cell r="CL136" t="str">
            <v/>
          </cell>
          <cell r="CM136" t="str">
            <v/>
          </cell>
        </row>
        <row r="137">
          <cell r="V137" t="str">
            <v>PROJECTED RTM</v>
          </cell>
          <cell r="X137">
            <v>35907</v>
          </cell>
          <cell r="Y137">
            <v>119</v>
          </cell>
          <cell r="Z137">
            <v>39.666666666666671</v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  <cell r="BH137" t="str">
            <v/>
          </cell>
          <cell r="BJ137" t="str">
            <v/>
          </cell>
          <cell r="BK137" t="str">
            <v/>
          </cell>
          <cell r="BL137" t="str">
            <v/>
          </cell>
          <cell r="BM137" t="str">
            <v/>
          </cell>
          <cell r="BN137" t="str">
            <v/>
          </cell>
          <cell r="BO137" t="str">
            <v/>
          </cell>
          <cell r="BP137" t="str">
            <v/>
          </cell>
          <cell r="BQ137" t="str">
            <v/>
          </cell>
          <cell r="BR137" t="str">
            <v/>
          </cell>
          <cell r="BS137" t="str">
            <v/>
          </cell>
          <cell r="BT137" t="str">
            <v/>
          </cell>
          <cell r="BU137" t="str">
            <v/>
          </cell>
          <cell r="BV137" t="str">
            <v/>
          </cell>
          <cell r="BW137" t="str">
            <v/>
          </cell>
          <cell r="BX137" t="str">
            <v/>
          </cell>
          <cell r="BY137" t="str">
            <v/>
          </cell>
          <cell r="BZ137" t="str">
            <v/>
          </cell>
          <cell r="CA137" t="str">
            <v/>
          </cell>
          <cell r="CB137" t="str">
            <v/>
          </cell>
          <cell r="CC137" t="str">
            <v/>
          </cell>
          <cell r="CD137" t="str">
            <v/>
          </cell>
          <cell r="CE137" t="str">
            <v/>
          </cell>
          <cell r="CF137" t="str">
            <v/>
          </cell>
          <cell r="CG137" t="str">
            <v/>
          </cell>
          <cell r="CH137" t="str">
            <v/>
          </cell>
          <cell r="CI137" t="str">
            <v/>
          </cell>
          <cell r="CJ137" t="str">
            <v/>
          </cell>
          <cell r="CK137" t="str">
            <v/>
          </cell>
          <cell r="CL137" t="str">
            <v/>
          </cell>
          <cell r="CM137" t="str">
            <v/>
          </cell>
        </row>
        <row r="138">
          <cell r="V138" t="str">
            <v>PROJECTED STREET</v>
          </cell>
          <cell r="X138">
            <v>35936</v>
          </cell>
        </row>
        <row r="139">
          <cell r="V139" t="str">
            <v>+ or - Scheduled Date</v>
          </cell>
          <cell r="X139">
            <v>25</v>
          </cell>
        </row>
        <row r="141">
          <cell r="N141" t="str">
            <v>ENGINEERING</v>
          </cell>
          <cell r="R141" t="str">
            <v>MAGOO FEATURE FILM</v>
          </cell>
          <cell r="W141" t="str">
            <v>FRAMES</v>
          </cell>
          <cell r="X141">
            <v>3000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R142" t="str">
            <v>MAGOO FEATURE FILM</v>
          </cell>
          <cell r="V142" t="str">
            <v xml:space="preserve">START </v>
          </cell>
          <cell r="W142" t="str">
            <v>FRAMES</v>
          </cell>
          <cell r="X142">
            <v>3000</v>
          </cell>
          <cell r="Y142" t="str">
            <v>WK Count</v>
          </cell>
          <cell r="Z142" t="str">
            <v>Total Days</v>
          </cell>
          <cell r="CE142" t="str">
            <v/>
          </cell>
          <cell r="CF142" t="str">
            <v/>
          </cell>
          <cell r="CG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 t="str">
            <v/>
          </cell>
          <cell r="CM142" t="str">
            <v/>
          </cell>
          <cell r="CN142" t="str">
            <v/>
          </cell>
          <cell r="CO142" t="str">
            <v/>
          </cell>
          <cell r="CP142" t="str">
            <v/>
          </cell>
          <cell r="CQ142" t="str">
            <v/>
          </cell>
          <cell r="CR142" t="str">
            <v/>
          </cell>
          <cell r="CS142" t="str">
            <v/>
          </cell>
          <cell r="CT142" t="str">
            <v/>
          </cell>
          <cell r="CU142" t="str">
            <v/>
          </cell>
          <cell r="CV142" t="str">
            <v/>
          </cell>
          <cell r="CW142" t="str">
            <v/>
          </cell>
          <cell r="CX142" t="str">
            <v/>
          </cell>
          <cell r="CY142" t="str">
            <v/>
          </cell>
          <cell r="CZ142" t="str">
            <v/>
          </cell>
          <cell r="DA142" t="str">
            <v/>
          </cell>
          <cell r="DB142" t="str">
            <v/>
          </cell>
          <cell r="DC142" t="str">
            <v/>
          </cell>
          <cell r="DD142" t="str">
            <v/>
          </cell>
          <cell r="DE142" t="str">
            <v/>
          </cell>
          <cell r="DF142" t="str">
            <v/>
          </cell>
          <cell r="DG142" t="str">
            <v/>
          </cell>
          <cell r="DH142" t="str">
            <v/>
          </cell>
          <cell r="DI142" t="str">
            <v/>
          </cell>
          <cell r="DJ142" t="str">
            <v/>
          </cell>
          <cell r="DK142" t="str">
            <v/>
          </cell>
          <cell r="DL142" t="str">
            <v/>
          </cell>
          <cell r="DM142" t="str">
            <v/>
          </cell>
          <cell r="DN142" t="str">
            <v/>
          </cell>
          <cell r="DO142" t="str">
            <v/>
          </cell>
          <cell r="DP142" t="str">
            <v/>
          </cell>
          <cell r="DQ142" t="str">
            <v/>
          </cell>
          <cell r="DR142" t="str">
            <v/>
          </cell>
          <cell r="DS142" t="str">
            <v/>
          </cell>
          <cell r="DT142" t="str">
            <v/>
          </cell>
          <cell r="DU142" t="str">
            <v/>
          </cell>
          <cell r="DV142" t="str">
            <v/>
          </cell>
          <cell r="DW142" t="str">
            <v/>
          </cell>
          <cell r="DX142" t="str">
            <v/>
          </cell>
          <cell r="DY142" t="str">
            <v/>
          </cell>
          <cell r="DZ142" t="str">
            <v/>
          </cell>
          <cell r="EA142" t="str">
            <v/>
          </cell>
          <cell r="EB142" t="str">
            <v/>
          </cell>
          <cell r="EC142" t="str">
            <v/>
          </cell>
          <cell r="ED142" t="str">
            <v/>
          </cell>
          <cell r="EE142" t="str">
            <v/>
          </cell>
          <cell r="EF142" t="str">
            <v/>
          </cell>
          <cell r="EG142" t="str">
            <v/>
          </cell>
          <cell r="EH142" t="str">
            <v/>
          </cell>
          <cell r="EI142" t="str">
            <v/>
          </cell>
          <cell r="EJ142" t="str">
            <v/>
          </cell>
          <cell r="EK142" t="str">
            <v/>
          </cell>
          <cell r="EL142" t="str">
            <v/>
          </cell>
          <cell r="EM142" t="str">
            <v/>
          </cell>
          <cell r="EN142" t="str">
            <v/>
          </cell>
          <cell r="EO142" t="str">
            <v/>
          </cell>
          <cell r="EP142" t="str">
            <v/>
          </cell>
          <cell r="EQ142" t="str">
            <v/>
          </cell>
          <cell r="ER142" t="str">
            <v/>
          </cell>
          <cell r="ES142" t="str">
            <v/>
          </cell>
          <cell r="ET142" t="str">
            <v/>
          </cell>
          <cell r="EU142" t="str">
            <v/>
          </cell>
          <cell r="EV142" t="str">
            <v/>
          </cell>
        </row>
        <row r="143">
          <cell r="A143" t="str">
            <v>PREP</v>
          </cell>
          <cell r="F143" t="str">
            <v>ANIMATION</v>
          </cell>
          <cell r="I143" t="str">
            <v>INK &amp; PAINT</v>
          </cell>
          <cell r="L143" t="str">
            <v>ALPHA</v>
          </cell>
          <cell r="N143" t="str">
            <v>BETA</v>
          </cell>
          <cell r="P143" t="str">
            <v>RTM</v>
          </cell>
          <cell r="R143" t="str">
            <v>STREET</v>
          </cell>
          <cell r="T143" t="str">
            <v>Story Boards</v>
          </cell>
          <cell r="V143" t="str">
            <v xml:space="preserve">START </v>
          </cell>
          <cell r="W143" t="str">
            <v>END</v>
          </cell>
          <cell r="X143" t="str">
            <v>Billed As</v>
          </cell>
          <cell r="Y143">
            <v>0</v>
          </cell>
          <cell r="Z143" t="e">
            <v>#REF!</v>
          </cell>
          <cell r="CE143" t="str">
            <v/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 t="str">
            <v/>
          </cell>
          <cell r="CM143" t="str">
            <v/>
          </cell>
          <cell r="CN143" t="str">
            <v/>
          </cell>
          <cell r="CO143" t="str">
            <v/>
          </cell>
          <cell r="CP143" t="str">
            <v/>
          </cell>
          <cell r="CQ143" t="str">
            <v/>
          </cell>
          <cell r="CR143" t="str">
            <v/>
          </cell>
          <cell r="CS143" t="str">
            <v/>
          </cell>
          <cell r="CT143" t="str">
            <v/>
          </cell>
          <cell r="CU143" t="str">
            <v/>
          </cell>
          <cell r="CV143" t="str">
            <v/>
          </cell>
          <cell r="CW143" t="str">
            <v/>
          </cell>
          <cell r="CX143" t="str">
            <v/>
          </cell>
          <cell r="CY143" t="str">
            <v/>
          </cell>
          <cell r="CZ143" t="str">
            <v/>
          </cell>
          <cell r="DA143" t="str">
            <v/>
          </cell>
          <cell r="DB143" t="str">
            <v/>
          </cell>
          <cell r="DC143" t="str">
            <v/>
          </cell>
          <cell r="DD143" t="str">
            <v/>
          </cell>
          <cell r="DE143" t="str">
            <v/>
          </cell>
          <cell r="DF143" t="str">
            <v/>
          </cell>
          <cell r="DG143" t="str">
            <v/>
          </cell>
          <cell r="DH143" t="str">
            <v/>
          </cell>
          <cell r="DI143" t="str">
            <v/>
          </cell>
          <cell r="DJ143" t="str">
            <v/>
          </cell>
          <cell r="DK143" t="str">
            <v/>
          </cell>
          <cell r="DL143" t="str">
            <v/>
          </cell>
          <cell r="DM143" t="str">
            <v/>
          </cell>
          <cell r="DN143" t="str">
            <v/>
          </cell>
          <cell r="DO143" t="str">
            <v/>
          </cell>
          <cell r="DP143" t="str">
            <v/>
          </cell>
          <cell r="DQ143" t="str">
            <v/>
          </cell>
          <cell r="DR143" t="str">
            <v/>
          </cell>
          <cell r="DS143" t="str">
            <v/>
          </cell>
          <cell r="DT143" t="str">
            <v/>
          </cell>
          <cell r="DU143" t="str">
            <v/>
          </cell>
          <cell r="DV143" t="str">
            <v/>
          </cell>
          <cell r="DW143" t="str">
            <v/>
          </cell>
          <cell r="DX143" t="str">
            <v/>
          </cell>
          <cell r="DY143" t="str">
            <v/>
          </cell>
          <cell r="DZ143" t="str">
            <v/>
          </cell>
          <cell r="EA143" t="str">
            <v/>
          </cell>
          <cell r="EB143" t="str">
            <v/>
          </cell>
          <cell r="EC143" t="str">
            <v/>
          </cell>
          <cell r="ED143" t="str">
            <v/>
          </cell>
          <cell r="EE143" t="str">
            <v/>
          </cell>
          <cell r="EF143" t="str">
            <v/>
          </cell>
          <cell r="EG143" t="str">
            <v/>
          </cell>
          <cell r="EH143" t="str">
            <v/>
          </cell>
          <cell r="EI143" t="str">
            <v/>
          </cell>
          <cell r="EJ143" t="str">
            <v/>
          </cell>
          <cell r="EK143" t="str">
            <v/>
          </cell>
          <cell r="EL143" t="str">
            <v/>
          </cell>
          <cell r="EM143" t="str">
            <v/>
          </cell>
          <cell r="EN143" t="str">
            <v/>
          </cell>
          <cell r="EO143" t="str">
            <v/>
          </cell>
          <cell r="EP143" t="str">
            <v/>
          </cell>
          <cell r="EQ143" t="str">
            <v/>
          </cell>
          <cell r="ER143" t="str">
            <v/>
          </cell>
          <cell r="ES143" t="str">
            <v/>
          </cell>
          <cell r="ET143" t="str">
            <v/>
          </cell>
          <cell r="EU143" t="str">
            <v/>
          </cell>
          <cell r="EV143" t="str">
            <v/>
          </cell>
        </row>
        <row r="144">
          <cell r="A144" t="str">
            <v>PREP</v>
          </cell>
          <cell r="F144" t="str">
            <v>ANIMATION</v>
          </cell>
          <cell r="I144" t="str">
            <v>INK &amp; PAINT</v>
          </cell>
          <cell r="L144" t="str">
            <v>ALPHA</v>
          </cell>
          <cell r="N144" t="str">
            <v>BETA</v>
          </cell>
          <cell r="P144" t="str">
            <v>RTM</v>
          </cell>
          <cell r="R144" t="str">
            <v>STREET</v>
          </cell>
          <cell r="S144" t="str">
            <v>PRODUCTION TO DATE</v>
          </cell>
          <cell r="T144" t="str">
            <v>Story Boards</v>
          </cell>
          <cell r="W144">
            <v>35697</v>
          </cell>
          <cell r="X144" t="str">
            <v>TEST</v>
          </cell>
          <cell r="Y144">
            <v>0</v>
          </cell>
          <cell r="Z144" t="e">
            <v>#REF!</v>
          </cell>
          <cell r="CE144" t="str">
            <v/>
          </cell>
          <cell r="CF144" t="str">
            <v/>
          </cell>
          <cell r="CG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 t="str">
            <v/>
          </cell>
          <cell r="CM144" t="str">
            <v/>
          </cell>
          <cell r="CN144" t="str">
            <v/>
          </cell>
          <cell r="CO144" t="str">
            <v/>
          </cell>
          <cell r="CP144" t="str">
            <v/>
          </cell>
          <cell r="CQ144" t="str">
            <v/>
          </cell>
          <cell r="CR144" t="str">
            <v/>
          </cell>
          <cell r="CS144" t="str">
            <v/>
          </cell>
          <cell r="CT144" t="str">
            <v/>
          </cell>
          <cell r="CU144" t="str">
            <v/>
          </cell>
          <cell r="CV144" t="str">
            <v/>
          </cell>
          <cell r="CW144" t="str">
            <v/>
          </cell>
          <cell r="CX144" t="str">
            <v/>
          </cell>
          <cell r="CY144" t="str">
            <v/>
          </cell>
          <cell r="CZ144" t="str">
            <v/>
          </cell>
          <cell r="DA144" t="str">
            <v/>
          </cell>
          <cell r="DB144" t="str">
            <v/>
          </cell>
          <cell r="DC144" t="str">
            <v/>
          </cell>
          <cell r="DD144" t="str">
            <v/>
          </cell>
          <cell r="DE144" t="str">
            <v/>
          </cell>
          <cell r="DF144" t="str">
            <v/>
          </cell>
          <cell r="DG144" t="str">
            <v/>
          </cell>
          <cell r="DH144" t="str">
            <v/>
          </cell>
          <cell r="DI144" t="str">
            <v/>
          </cell>
          <cell r="DJ144" t="str">
            <v/>
          </cell>
          <cell r="DK144" t="str">
            <v/>
          </cell>
          <cell r="DL144" t="str">
            <v/>
          </cell>
          <cell r="DM144" t="str">
            <v/>
          </cell>
          <cell r="DN144" t="str">
            <v/>
          </cell>
          <cell r="DO144" t="str">
            <v/>
          </cell>
          <cell r="DP144" t="str">
            <v/>
          </cell>
          <cell r="DQ144" t="str">
            <v/>
          </cell>
          <cell r="DR144" t="str">
            <v/>
          </cell>
          <cell r="DS144" t="str">
            <v/>
          </cell>
          <cell r="DT144" t="str">
            <v/>
          </cell>
          <cell r="DU144" t="str">
            <v/>
          </cell>
          <cell r="DV144" t="str">
            <v/>
          </cell>
          <cell r="DW144" t="str">
            <v/>
          </cell>
          <cell r="DX144" t="str">
            <v/>
          </cell>
          <cell r="DY144" t="str">
            <v/>
          </cell>
          <cell r="DZ144" t="str">
            <v/>
          </cell>
          <cell r="EA144" t="str">
            <v/>
          </cell>
          <cell r="EB144" t="str">
            <v/>
          </cell>
          <cell r="EC144" t="str">
            <v/>
          </cell>
          <cell r="ED144" t="str">
            <v/>
          </cell>
          <cell r="EE144" t="str">
            <v/>
          </cell>
          <cell r="EF144" t="str">
            <v/>
          </cell>
          <cell r="EG144" t="str">
            <v/>
          </cell>
          <cell r="EH144" t="str">
            <v/>
          </cell>
          <cell r="EI144" t="str">
            <v/>
          </cell>
          <cell r="EJ144" t="str">
            <v/>
          </cell>
          <cell r="EK144" t="str">
            <v/>
          </cell>
          <cell r="EL144" t="str">
            <v/>
          </cell>
          <cell r="EM144" t="str">
            <v/>
          </cell>
          <cell r="EN144" t="str">
            <v/>
          </cell>
          <cell r="EO144" t="str">
            <v/>
          </cell>
          <cell r="EP144" t="str">
            <v/>
          </cell>
          <cell r="EQ144" t="str">
            <v/>
          </cell>
          <cell r="ER144" t="str">
            <v/>
          </cell>
          <cell r="ES144" t="str">
            <v/>
          </cell>
          <cell r="ET144" t="str">
            <v/>
          </cell>
          <cell r="EU144" t="str">
            <v/>
          </cell>
          <cell r="EV144" t="str">
            <v/>
          </cell>
        </row>
        <row r="145">
          <cell r="S145" t="str">
            <v>PRODUCTION TO DATE</v>
          </cell>
          <cell r="T145" t="str">
            <v>Film &amp; Animatic</v>
          </cell>
          <cell r="V145">
            <v>35702</v>
          </cell>
          <cell r="W145">
            <v>35699</v>
          </cell>
          <cell r="X145" t="str">
            <v>TEST</v>
          </cell>
        </row>
        <row r="146">
          <cell r="T146" t="str">
            <v>Finalize StoryBoards</v>
          </cell>
          <cell r="V146">
            <v>35702</v>
          </cell>
          <cell r="W146">
            <v>35706</v>
          </cell>
          <cell r="X146" t="str">
            <v>TEST</v>
          </cell>
        </row>
        <row r="147">
          <cell r="T147" t="str">
            <v>LAYOUTS</v>
          </cell>
          <cell r="V147">
            <v>35709</v>
          </cell>
          <cell r="W147">
            <v>35727</v>
          </cell>
          <cell r="X147" t="str">
            <v>LAYOUT</v>
          </cell>
        </row>
        <row r="148">
          <cell r="T148" t="str">
            <v>2D ANIMATION</v>
          </cell>
          <cell r="V148">
            <v>35716</v>
          </cell>
          <cell r="W148">
            <v>35741</v>
          </cell>
          <cell r="X148" t="str">
            <v>2D</v>
          </cell>
        </row>
        <row r="149">
          <cell r="T149" t="str">
            <v>3D ANIMATION</v>
          </cell>
          <cell r="V149">
            <v>35716</v>
          </cell>
          <cell r="W149">
            <v>35746</v>
          </cell>
          <cell r="X149" t="str">
            <v>3D</v>
          </cell>
        </row>
        <row r="150">
          <cell r="T150" t="str">
            <v>CLEANUP</v>
          </cell>
          <cell r="V150">
            <v>35723</v>
          </cell>
          <cell r="W150">
            <v>35746</v>
          </cell>
          <cell r="X150" t="str">
            <v>2D</v>
          </cell>
        </row>
        <row r="151">
          <cell r="T151" t="str">
            <v>CHECKING</v>
          </cell>
          <cell r="V151">
            <v>35737</v>
          </cell>
          <cell r="W151">
            <v>35750</v>
          </cell>
          <cell r="X151" t="str">
            <v>2D</v>
          </cell>
        </row>
        <row r="152">
          <cell r="T152" t="str">
            <v>DIP &amp; COMPOSITE</v>
          </cell>
          <cell r="V152">
            <v>35744</v>
          </cell>
          <cell r="W152">
            <v>35760</v>
          </cell>
          <cell r="X152" t="str">
            <v>POST</v>
          </cell>
        </row>
        <row r="153">
          <cell r="T153" t="str">
            <v>FINAL LAB</v>
          </cell>
          <cell r="V153">
            <v>35760</v>
          </cell>
          <cell r="W153">
            <v>35765</v>
          </cell>
          <cell r="X153" t="str">
            <v>FINAL LAB</v>
          </cell>
          <cell r="CE153" t="str">
            <v/>
          </cell>
          <cell r="CF153" t="str">
            <v/>
          </cell>
          <cell r="CG153" t="str">
            <v/>
          </cell>
          <cell r="CH153" t="str">
            <v/>
          </cell>
          <cell r="CI153" t="str">
            <v/>
          </cell>
          <cell r="CJ153" t="str">
            <v/>
          </cell>
          <cell r="CK153" t="str">
            <v/>
          </cell>
          <cell r="CL153" t="str">
            <v/>
          </cell>
          <cell r="CM153" t="str">
            <v/>
          </cell>
          <cell r="CN153" t="str">
            <v/>
          </cell>
          <cell r="CO153" t="str">
            <v/>
          </cell>
          <cell r="CP153" t="str">
            <v/>
          </cell>
          <cell r="CQ153" t="str">
            <v/>
          </cell>
          <cell r="CR153" t="str">
            <v/>
          </cell>
          <cell r="CS153" t="str">
            <v/>
          </cell>
          <cell r="CT153" t="str">
            <v/>
          </cell>
          <cell r="CU153" t="str">
            <v/>
          </cell>
          <cell r="CV153" t="str">
            <v/>
          </cell>
          <cell r="CW153" t="str">
            <v/>
          </cell>
          <cell r="CX153" t="str">
            <v/>
          </cell>
          <cell r="CY153" t="str">
            <v/>
          </cell>
          <cell r="CZ153" t="str">
            <v/>
          </cell>
          <cell r="DA153" t="str">
            <v/>
          </cell>
          <cell r="DB153" t="str">
            <v/>
          </cell>
          <cell r="DC153" t="str">
            <v/>
          </cell>
          <cell r="DD153" t="str">
            <v/>
          </cell>
          <cell r="DE153" t="str">
            <v/>
          </cell>
          <cell r="DF153" t="str">
            <v/>
          </cell>
          <cell r="DG153" t="str">
            <v/>
          </cell>
          <cell r="DH153" t="str">
            <v/>
          </cell>
          <cell r="DI153" t="str">
            <v/>
          </cell>
          <cell r="DJ153" t="str">
            <v/>
          </cell>
          <cell r="DK153" t="str">
            <v/>
          </cell>
          <cell r="DL153" t="str">
            <v/>
          </cell>
          <cell r="DM153" t="str">
            <v/>
          </cell>
          <cell r="DN153" t="str">
            <v/>
          </cell>
          <cell r="DO153" t="str">
            <v/>
          </cell>
          <cell r="DP153" t="str">
            <v/>
          </cell>
          <cell r="DQ153" t="str">
            <v/>
          </cell>
          <cell r="DR153" t="str">
            <v/>
          </cell>
          <cell r="DS153" t="str">
            <v/>
          </cell>
          <cell r="DT153" t="str">
            <v/>
          </cell>
          <cell r="DU153" t="str">
            <v/>
          </cell>
          <cell r="DV153" t="str">
            <v/>
          </cell>
          <cell r="DW153" t="str">
            <v/>
          </cell>
          <cell r="DX153" t="str">
            <v/>
          </cell>
          <cell r="DY153" t="str">
            <v/>
          </cell>
          <cell r="DZ153" t="str">
            <v/>
          </cell>
          <cell r="EA153" t="str">
            <v/>
          </cell>
          <cell r="EB153" t="str">
            <v/>
          </cell>
          <cell r="EC153" t="str">
            <v/>
          </cell>
          <cell r="ED153" t="str">
            <v/>
          </cell>
          <cell r="EE153" t="str">
            <v/>
          </cell>
          <cell r="EF153" t="str">
            <v/>
          </cell>
          <cell r="EG153" t="str">
            <v/>
          </cell>
          <cell r="EH153" t="str">
            <v/>
          </cell>
          <cell r="EI153" t="str">
            <v/>
          </cell>
          <cell r="EJ153" t="str">
            <v/>
          </cell>
          <cell r="EK153" t="str">
            <v/>
          </cell>
          <cell r="EL153" t="str">
            <v/>
          </cell>
          <cell r="EM153" t="str">
            <v/>
          </cell>
          <cell r="EN153" t="str">
            <v/>
          </cell>
          <cell r="EO153" t="str">
            <v/>
          </cell>
          <cell r="EP153" t="str">
            <v/>
          </cell>
          <cell r="EQ153" t="str">
            <v/>
          </cell>
          <cell r="ER153" t="str">
            <v/>
          </cell>
          <cell r="ES153" t="str">
            <v/>
          </cell>
          <cell r="ET153" t="str">
            <v/>
          </cell>
          <cell r="EU153" t="str">
            <v/>
          </cell>
          <cell r="EV153" t="str">
            <v/>
          </cell>
        </row>
        <row r="154">
          <cell r="S154" t="str">
            <v>COST TO DATE</v>
          </cell>
          <cell r="V154" t="str">
            <v>DIRECT TO DATE</v>
          </cell>
          <cell r="CE154" t="str">
            <v/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 t="str">
            <v/>
          </cell>
          <cell r="CM154" t="str">
            <v/>
          </cell>
          <cell r="CN154" t="str">
            <v/>
          </cell>
          <cell r="CO154" t="str">
            <v/>
          </cell>
          <cell r="CP154" t="str">
            <v/>
          </cell>
          <cell r="CQ154" t="str">
            <v/>
          </cell>
          <cell r="CR154" t="str">
            <v/>
          </cell>
          <cell r="CS154" t="str">
            <v/>
          </cell>
          <cell r="CT154" t="str">
            <v/>
          </cell>
          <cell r="CU154" t="str">
            <v/>
          </cell>
          <cell r="CV154" t="str">
            <v/>
          </cell>
          <cell r="CW154" t="str">
            <v/>
          </cell>
          <cell r="CX154" t="str">
            <v/>
          </cell>
          <cell r="CY154" t="str">
            <v/>
          </cell>
          <cell r="CZ154" t="str">
            <v/>
          </cell>
          <cell r="DA154" t="str">
            <v/>
          </cell>
          <cell r="DB154" t="str">
            <v/>
          </cell>
          <cell r="DC154" t="str">
            <v/>
          </cell>
          <cell r="DD154" t="str">
            <v/>
          </cell>
          <cell r="DE154" t="str">
            <v/>
          </cell>
          <cell r="DF154" t="str">
            <v/>
          </cell>
          <cell r="DG154" t="str">
            <v/>
          </cell>
          <cell r="DH154" t="str">
            <v/>
          </cell>
          <cell r="DI154" t="str">
            <v/>
          </cell>
          <cell r="DJ154" t="str">
            <v/>
          </cell>
          <cell r="DK154" t="str">
            <v/>
          </cell>
          <cell r="DL154" t="str">
            <v/>
          </cell>
          <cell r="DM154" t="str">
            <v/>
          </cell>
          <cell r="DN154" t="str">
            <v/>
          </cell>
          <cell r="DO154" t="str">
            <v/>
          </cell>
          <cell r="DP154" t="str">
            <v/>
          </cell>
          <cell r="DQ154" t="str">
            <v/>
          </cell>
          <cell r="DR154" t="str">
            <v/>
          </cell>
          <cell r="DS154" t="str">
            <v/>
          </cell>
          <cell r="DT154" t="str">
            <v/>
          </cell>
          <cell r="DU154" t="str">
            <v/>
          </cell>
          <cell r="DV154" t="str">
            <v/>
          </cell>
          <cell r="DW154" t="str">
            <v/>
          </cell>
          <cell r="DX154" t="str">
            <v/>
          </cell>
          <cell r="DY154" t="str">
            <v/>
          </cell>
          <cell r="DZ154" t="str">
            <v/>
          </cell>
          <cell r="EA154" t="str">
            <v/>
          </cell>
          <cell r="EB154" t="str">
            <v/>
          </cell>
          <cell r="EC154" t="str">
            <v/>
          </cell>
          <cell r="ED154" t="str">
            <v/>
          </cell>
          <cell r="EE154" t="str">
            <v/>
          </cell>
          <cell r="EF154" t="str">
            <v/>
          </cell>
          <cell r="EG154" t="str">
            <v/>
          </cell>
          <cell r="EH154" t="str">
            <v/>
          </cell>
          <cell r="EI154" t="str">
            <v/>
          </cell>
          <cell r="EJ154" t="str">
            <v/>
          </cell>
          <cell r="EK154" t="str">
            <v/>
          </cell>
          <cell r="EL154" t="str">
            <v/>
          </cell>
          <cell r="EM154" t="str">
            <v/>
          </cell>
          <cell r="EN154" t="str">
            <v/>
          </cell>
          <cell r="EO154" t="str">
            <v/>
          </cell>
          <cell r="EP154" t="str">
            <v/>
          </cell>
          <cell r="EQ154" t="str">
            <v/>
          </cell>
          <cell r="ER154" t="str">
            <v/>
          </cell>
          <cell r="ES154" t="str">
            <v/>
          </cell>
          <cell r="ET154" t="str">
            <v/>
          </cell>
          <cell r="EU154" t="str">
            <v/>
          </cell>
          <cell r="EV154" t="str">
            <v/>
          </cell>
        </row>
        <row r="155">
          <cell r="S155" t="str">
            <v>COST TO DATE</v>
          </cell>
          <cell r="T155" t="str">
            <v>TEST</v>
          </cell>
          <cell r="V155" t="str">
            <v>DIRECT TO DATE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21030.803483748608</v>
          </cell>
          <cell r="AW155">
            <v>14839.647470976515</v>
          </cell>
          <cell r="AX155">
            <v>22.73</v>
          </cell>
          <cell r="AY155">
            <v>718.75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</row>
        <row r="156">
          <cell r="T156" t="str">
            <v>TEST</v>
          </cell>
          <cell r="V156">
            <v>36611.930954725125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21030.803483748608</v>
          </cell>
          <cell r="AW156">
            <v>14839.647470976515</v>
          </cell>
          <cell r="AX156">
            <v>22.73</v>
          </cell>
          <cell r="AY156">
            <v>718.75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</row>
        <row r="157">
          <cell r="T157" t="str">
            <v>LAYOUTS</v>
          </cell>
          <cell r="V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</row>
        <row r="158">
          <cell r="T158" t="str">
            <v>2D ANIMATION</v>
          </cell>
          <cell r="V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</row>
        <row r="159">
          <cell r="T159" t="str">
            <v>3D ANIMATION</v>
          </cell>
          <cell r="V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</row>
        <row r="160">
          <cell r="T160" t="str">
            <v>POST</v>
          </cell>
          <cell r="V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</row>
        <row r="161">
          <cell r="T161" t="str">
            <v>FINAL LAB</v>
          </cell>
          <cell r="V161">
            <v>14978.465132694124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4724.5948103852506</v>
          </cell>
          <cell r="AY161">
            <v>4955.8712437185713</v>
          </cell>
          <cell r="AZ161">
            <v>2629.7578282211111</v>
          </cell>
          <cell r="BA161">
            <v>2519.2112503691919</v>
          </cell>
          <cell r="BB161">
            <v>0</v>
          </cell>
          <cell r="BC161">
            <v>0</v>
          </cell>
          <cell r="BD161">
            <v>0</v>
          </cell>
          <cell r="BE161">
            <v>149.03</v>
          </cell>
          <cell r="BF161">
            <v>0</v>
          </cell>
          <cell r="BG161">
            <v>0</v>
          </cell>
          <cell r="BH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</row>
        <row r="162">
          <cell r="T162" t="str">
            <v>TOTAL COST</v>
          </cell>
          <cell r="V162">
            <v>14978.465132694124</v>
          </cell>
          <cell r="X162" t="str">
            <v>WEEKLY COST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4724.5948103852506</v>
          </cell>
          <cell r="AY162">
            <v>4955.8712437185713</v>
          </cell>
          <cell r="AZ162">
            <v>2629.7578282211111</v>
          </cell>
          <cell r="BA162">
            <v>2519.2112503691919</v>
          </cell>
          <cell r="BB162">
            <v>0</v>
          </cell>
          <cell r="BC162">
            <v>0</v>
          </cell>
          <cell r="BD162">
            <v>0</v>
          </cell>
          <cell r="BE162">
            <v>149.03</v>
          </cell>
          <cell r="BF162">
            <v>0</v>
          </cell>
          <cell r="BG162">
            <v>0</v>
          </cell>
          <cell r="BH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</row>
        <row r="163">
          <cell r="V163">
            <v>20761.209185771775</v>
          </cell>
          <cell r="X163" t="str">
            <v>WEEKLY COST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4724.5948103852506</v>
          </cell>
          <cell r="AY163">
            <v>4955.8712437185713</v>
          </cell>
          <cell r="AZ163">
            <v>2629.7578282211111</v>
          </cell>
          <cell r="BA163">
            <v>2519.2112503691919</v>
          </cell>
          <cell r="BB163">
            <v>0</v>
          </cell>
          <cell r="BC163">
            <v>0</v>
          </cell>
          <cell r="BD163">
            <v>0</v>
          </cell>
          <cell r="BE163">
            <v>149.03</v>
          </cell>
          <cell r="BF163">
            <v>0</v>
          </cell>
          <cell r="BG163">
            <v>0</v>
          </cell>
          <cell r="BH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</row>
        <row r="164">
          <cell r="V164">
            <v>20969.851185771775</v>
          </cell>
          <cell r="X164" t="str">
            <v>CUMULATIVE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6614.4327345393513</v>
          </cell>
          <cell r="AY164">
            <v>6938.2197412059995</v>
          </cell>
          <cell r="AZ164">
            <v>3681.6609595095556</v>
          </cell>
          <cell r="BA164">
            <v>3526.8957505168687</v>
          </cell>
          <cell r="BB164">
            <v>0</v>
          </cell>
          <cell r="BC164">
            <v>0</v>
          </cell>
          <cell r="BD164">
            <v>0</v>
          </cell>
          <cell r="BE164">
            <v>208.642</v>
          </cell>
          <cell r="BF164">
            <v>0</v>
          </cell>
          <cell r="BG164">
            <v>0</v>
          </cell>
          <cell r="BH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</row>
        <row r="165">
          <cell r="V165" t="str">
            <v>PROJECTED RTM</v>
          </cell>
          <cell r="Y165" t="e">
            <v>#REF!</v>
          </cell>
          <cell r="Z165" t="e">
            <v>#REF!</v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>
            <v>428.57142857142856</v>
          </cell>
          <cell r="AZ165">
            <v>428.57142857142856</v>
          </cell>
          <cell r="BA165">
            <v>428.57142857142856</v>
          </cell>
          <cell r="BB165">
            <v>428.57142857142856</v>
          </cell>
          <cell r="BC165">
            <v>428.57142857142856</v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  <cell r="BH165" t="str">
            <v/>
          </cell>
          <cell r="BJ165" t="str">
            <v/>
          </cell>
          <cell r="BK165" t="str">
            <v/>
          </cell>
          <cell r="BL165" t="str">
            <v/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/>
          </cell>
          <cell r="BR165" t="str">
            <v/>
          </cell>
          <cell r="BS165" t="str">
            <v/>
          </cell>
          <cell r="BT165" t="str">
            <v/>
          </cell>
          <cell r="BU165" t="str">
            <v/>
          </cell>
          <cell r="BV165" t="str">
            <v/>
          </cell>
          <cell r="BW165" t="str">
            <v/>
          </cell>
          <cell r="BX165" t="str">
            <v/>
          </cell>
          <cell r="BY165" t="str">
            <v/>
          </cell>
          <cell r="BZ165" t="str">
            <v/>
          </cell>
          <cell r="CA165" t="str">
            <v/>
          </cell>
          <cell r="CB165" t="str">
            <v/>
          </cell>
          <cell r="CC165" t="str">
            <v/>
          </cell>
          <cell r="CD165" t="str">
            <v/>
          </cell>
          <cell r="CE165" t="str">
            <v/>
          </cell>
          <cell r="CF165" t="str">
            <v/>
          </cell>
          <cell r="CG165" t="str">
            <v/>
          </cell>
          <cell r="CH165" t="str">
            <v/>
          </cell>
          <cell r="CI165" t="str">
            <v/>
          </cell>
          <cell r="CJ165" t="str">
            <v/>
          </cell>
          <cell r="CK165" t="str">
            <v/>
          </cell>
          <cell r="CL165" t="str">
            <v/>
          </cell>
          <cell r="CM165" t="str">
            <v/>
          </cell>
        </row>
        <row r="166">
          <cell r="V166" t="str">
            <v>PROJECTED RTM</v>
          </cell>
          <cell r="Y166" t="e">
            <v>#REF!</v>
          </cell>
          <cell r="Z166" t="e">
            <v>#REF!</v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J166" t="str">
            <v/>
          </cell>
          <cell r="BK166" t="str">
            <v/>
          </cell>
          <cell r="BL166" t="str">
            <v/>
          </cell>
          <cell r="BM166" t="str">
            <v/>
          </cell>
          <cell r="BN166" t="str">
            <v/>
          </cell>
          <cell r="BO166" t="str">
            <v/>
          </cell>
          <cell r="BP166" t="str">
            <v/>
          </cell>
          <cell r="BQ166" t="str">
            <v/>
          </cell>
          <cell r="BR166" t="str">
            <v/>
          </cell>
          <cell r="BS166" t="str">
            <v/>
          </cell>
          <cell r="BT166" t="str">
            <v/>
          </cell>
          <cell r="BU166" t="str">
            <v/>
          </cell>
          <cell r="BV166" t="str">
            <v/>
          </cell>
          <cell r="BW166" t="str">
            <v/>
          </cell>
          <cell r="BX166" t="str">
            <v/>
          </cell>
          <cell r="BY166" t="str">
            <v/>
          </cell>
          <cell r="BZ166" t="str">
            <v/>
          </cell>
          <cell r="CA166" t="str">
            <v/>
          </cell>
          <cell r="CB166" t="str">
            <v/>
          </cell>
          <cell r="CC166" t="str">
            <v/>
          </cell>
          <cell r="CD166" t="str">
            <v/>
          </cell>
          <cell r="CE166" t="str">
            <v/>
          </cell>
          <cell r="CF166" t="str">
            <v/>
          </cell>
          <cell r="CG166" t="str">
            <v/>
          </cell>
          <cell r="CH166" t="str">
            <v/>
          </cell>
          <cell r="CI166" t="str">
            <v/>
          </cell>
          <cell r="CJ166" t="str">
            <v/>
          </cell>
          <cell r="CK166" t="str">
            <v/>
          </cell>
          <cell r="CL166" t="str">
            <v/>
          </cell>
          <cell r="CM166" t="str">
            <v/>
          </cell>
        </row>
        <row r="167">
          <cell r="V167" t="str">
            <v>PROJECTED STREET</v>
          </cell>
        </row>
        <row r="168">
          <cell r="V168" t="str">
            <v>+ or - Scheduled Date</v>
          </cell>
        </row>
        <row r="169">
          <cell r="N169" t="str">
            <v>ENGINEERING</v>
          </cell>
          <cell r="R169" t="str">
            <v>ALADDIN READING</v>
          </cell>
          <cell r="W169" t="str">
            <v>FRAMES</v>
          </cell>
          <cell r="X169">
            <v>2956.22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R170" t="str">
            <v>ALADDIN READING</v>
          </cell>
          <cell r="V170" t="str">
            <v xml:space="preserve">START </v>
          </cell>
          <cell r="W170" t="str">
            <v>FRAMES</v>
          </cell>
          <cell r="X170">
            <v>2956.22</v>
          </cell>
          <cell r="Y170" t="str">
            <v>WK Count</v>
          </cell>
          <cell r="Z170" t="str">
            <v>Total Days</v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>
            <v>35730</v>
          </cell>
          <cell r="BA170">
            <v>35737</v>
          </cell>
          <cell r="BB170">
            <v>35744</v>
          </cell>
          <cell r="BC170">
            <v>35751</v>
          </cell>
          <cell r="BD170">
            <v>35758</v>
          </cell>
          <cell r="BE170">
            <v>35765</v>
          </cell>
          <cell r="BF170">
            <v>35772</v>
          </cell>
          <cell r="BG170">
            <v>35779</v>
          </cell>
          <cell r="BH170">
            <v>35786</v>
          </cell>
          <cell r="BJ170" t="str">
            <v/>
          </cell>
          <cell r="BK170" t="str">
            <v/>
          </cell>
          <cell r="BL170" t="str">
            <v/>
          </cell>
          <cell r="BM170" t="str">
            <v/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/>
          </cell>
          <cell r="BU170" t="str">
            <v/>
          </cell>
          <cell r="BV170" t="str">
            <v/>
          </cell>
          <cell r="BW170" t="str">
            <v/>
          </cell>
          <cell r="BX170" t="str">
            <v/>
          </cell>
          <cell r="BY170" t="str">
            <v/>
          </cell>
          <cell r="BZ170" t="str">
            <v/>
          </cell>
          <cell r="CA170" t="str">
            <v/>
          </cell>
          <cell r="CB170" t="str">
            <v/>
          </cell>
          <cell r="CC170" t="str">
            <v/>
          </cell>
          <cell r="CD170" t="str">
            <v/>
          </cell>
          <cell r="CE170" t="str">
            <v/>
          </cell>
          <cell r="CF170" t="str">
            <v/>
          </cell>
          <cell r="CG170" t="str">
            <v/>
          </cell>
          <cell r="CH170" t="str">
            <v/>
          </cell>
          <cell r="CI170" t="str">
            <v/>
          </cell>
          <cell r="CJ170" t="str">
            <v/>
          </cell>
          <cell r="CK170" t="str">
            <v/>
          </cell>
          <cell r="CL170" t="str">
            <v/>
          </cell>
          <cell r="CM170" t="str">
            <v/>
          </cell>
          <cell r="CN170" t="str">
            <v/>
          </cell>
          <cell r="CO170" t="str">
            <v/>
          </cell>
          <cell r="CP170" t="str">
            <v/>
          </cell>
          <cell r="CQ170" t="str">
            <v/>
          </cell>
          <cell r="CR170" t="str">
            <v/>
          </cell>
          <cell r="CS170" t="str">
            <v/>
          </cell>
          <cell r="CT170" t="str">
            <v/>
          </cell>
          <cell r="CU170" t="str">
            <v/>
          </cell>
          <cell r="CV170" t="str">
            <v/>
          </cell>
          <cell r="CW170" t="str">
            <v/>
          </cell>
          <cell r="CX170" t="str">
            <v/>
          </cell>
          <cell r="CY170" t="str">
            <v/>
          </cell>
          <cell r="CZ170" t="str">
            <v/>
          </cell>
          <cell r="DA170" t="str">
            <v/>
          </cell>
          <cell r="DB170" t="str">
            <v/>
          </cell>
          <cell r="DC170" t="str">
            <v/>
          </cell>
          <cell r="DD170" t="str">
            <v/>
          </cell>
          <cell r="DE170" t="str">
            <v/>
          </cell>
          <cell r="DF170" t="str">
            <v/>
          </cell>
          <cell r="DG170" t="str">
            <v/>
          </cell>
          <cell r="DH170" t="str">
            <v/>
          </cell>
          <cell r="DI170" t="str">
            <v/>
          </cell>
          <cell r="DJ170" t="str">
            <v/>
          </cell>
          <cell r="DK170" t="str">
            <v/>
          </cell>
          <cell r="DL170" t="str">
            <v/>
          </cell>
          <cell r="DM170" t="str">
            <v/>
          </cell>
          <cell r="DN170" t="str">
            <v/>
          </cell>
          <cell r="DO170" t="str">
            <v/>
          </cell>
          <cell r="DP170" t="str">
            <v/>
          </cell>
          <cell r="DQ170" t="str">
            <v/>
          </cell>
          <cell r="DR170" t="str">
            <v/>
          </cell>
          <cell r="DS170" t="str">
            <v/>
          </cell>
          <cell r="DT170" t="str">
            <v/>
          </cell>
          <cell r="DU170" t="str">
            <v/>
          </cell>
          <cell r="DV170" t="str">
            <v/>
          </cell>
          <cell r="DW170" t="str">
            <v/>
          </cell>
          <cell r="DX170" t="str">
            <v/>
          </cell>
          <cell r="DY170" t="str">
            <v/>
          </cell>
          <cell r="DZ170" t="str">
            <v/>
          </cell>
          <cell r="EA170" t="str">
            <v/>
          </cell>
          <cell r="EB170" t="str">
            <v/>
          </cell>
          <cell r="EC170" t="str">
            <v/>
          </cell>
          <cell r="ED170" t="str">
            <v/>
          </cell>
          <cell r="EE170" t="str">
            <v/>
          </cell>
          <cell r="EF170" t="str">
            <v/>
          </cell>
          <cell r="EG170" t="str">
            <v/>
          </cell>
          <cell r="EH170" t="str">
            <v/>
          </cell>
          <cell r="EI170" t="str">
            <v/>
          </cell>
          <cell r="EJ170" t="str">
            <v/>
          </cell>
          <cell r="EK170" t="str">
            <v/>
          </cell>
          <cell r="EL170" t="str">
            <v/>
          </cell>
          <cell r="EM170" t="str">
            <v/>
          </cell>
          <cell r="EN170" t="str">
            <v/>
          </cell>
          <cell r="EO170" t="str">
            <v/>
          </cell>
          <cell r="EP170" t="str">
            <v/>
          </cell>
          <cell r="EQ170" t="str">
            <v/>
          </cell>
          <cell r="ER170" t="str">
            <v/>
          </cell>
          <cell r="ES170" t="str">
            <v/>
          </cell>
          <cell r="ET170" t="str">
            <v/>
          </cell>
          <cell r="EU170" t="str">
            <v/>
          </cell>
          <cell r="EV170" t="str">
            <v/>
          </cell>
        </row>
        <row r="171">
          <cell r="A171" t="str">
            <v>PREP</v>
          </cell>
          <cell r="F171" t="str">
            <v>ANIMATION</v>
          </cell>
          <cell r="I171" t="str">
            <v>INK &amp; PAINT</v>
          </cell>
          <cell r="L171" t="str">
            <v>ALPHA</v>
          </cell>
          <cell r="N171" t="str">
            <v>BETA</v>
          </cell>
          <cell r="P171" t="str">
            <v>RTM</v>
          </cell>
          <cell r="R171" t="str">
            <v>STREET</v>
          </cell>
          <cell r="T171" t="str">
            <v>Prep Projection</v>
          </cell>
          <cell r="V171" t="str">
            <v xml:space="preserve">START </v>
          </cell>
          <cell r="W171" t="str">
            <v>END</v>
          </cell>
          <cell r="X171">
            <v>400</v>
          </cell>
          <cell r="Y171">
            <v>9</v>
          </cell>
          <cell r="Z171">
            <v>65.73384999999999</v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>
            <v>35730</v>
          </cell>
          <cell r="BA171">
            <v>35737</v>
          </cell>
          <cell r="BB171">
            <v>35744</v>
          </cell>
          <cell r="BC171">
            <v>35751</v>
          </cell>
          <cell r="BD171">
            <v>35758</v>
          </cell>
          <cell r="BE171">
            <v>35765</v>
          </cell>
          <cell r="BF171">
            <v>35772</v>
          </cell>
          <cell r="BG171">
            <v>35779</v>
          </cell>
          <cell r="BH171">
            <v>35786</v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/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 t="str">
            <v/>
          </cell>
          <cell r="BV171" t="str">
            <v/>
          </cell>
          <cell r="BW171" t="str">
            <v/>
          </cell>
          <cell r="BX171" t="str">
            <v/>
          </cell>
          <cell r="BY171" t="str">
            <v/>
          </cell>
          <cell r="BZ171" t="str">
            <v/>
          </cell>
          <cell r="CA171" t="str">
            <v/>
          </cell>
          <cell r="CB171" t="str">
            <v/>
          </cell>
          <cell r="CC171" t="str">
            <v/>
          </cell>
          <cell r="CD171" t="str">
            <v/>
          </cell>
          <cell r="CE171" t="str">
            <v/>
          </cell>
          <cell r="CF171" t="str">
            <v/>
          </cell>
          <cell r="CG171" t="str">
            <v/>
          </cell>
          <cell r="CH171" t="str">
            <v/>
          </cell>
          <cell r="CI171" t="str">
            <v/>
          </cell>
          <cell r="CJ171" t="str">
            <v/>
          </cell>
          <cell r="CK171" t="str">
            <v/>
          </cell>
          <cell r="CL171" t="str">
            <v/>
          </cell>
          <cell r="CM171" t="str">
            <v/>
          </cell>
          <cell r="CN171" t="str">
            <v/>
          </cell>
          <cell r="CO171" t="str">
            <v/>
          </cell>
          <cell r="CP171" t="str">
            <v/>
          </cell>
          <cell r="CQ171" t="str">
            <v/>
          </cell>
          <cell r="CR171" t="str">
            <v/>
          </cell>
          <cell r="CS171" t="str">
            <v/>
          </cell>
          <cell r="CT171" t="str">
            <v/>
          </cell>
          <cell r="CU171" t="str">
            <v/>
          </cell>
          <cell r="CV171" t="str">
            <v/>
          </cell>
          <cell r="CW171" t="str">
            <v/>
          </cell>
          <cell r="CX171" t="str">
            <v/>
          </cell>
          <cell r="CY171" t="str">
            <v/>
          </cell>
          <cell r="CZ171" t="str">
            <v/>
          </cell>
          <cell r="DA171" t="str">
            <v/>
          </cell>
          <cell r="DB171" t="str">
            <v/>
          </cell>
          <cell r="DC171" t="str">
            <v/>
          </cell>
          <cell r="DD171" t="str">
            <v/>
          </cell>
          <cell r="DE171" t="str">
            <v/>
          </cell>
          <cell r="DF171" t="str">
            <v/>
          </cell>
          <cell r="DG171" t="str">
            <v/>
          </cell>
          <cell r="DH171" t="str">
            <v/>
          </cell>
          <cell r="DI171" t="str">
            <v/>
          </cell>
          <cell r="DJ171" t="str">
            <v/>
          </cell>
          <cell r="DK171" t="str">
            <v/>
          </cell>
          <cell r="DL171" t="str">
            <v/>
          </cell>
          <cell r="DM171" t="str">
            <v/>
          </cell>
          <cell r="DN171" t="str">
            <v/>
          </cell>
          <cell r="DO171" t="str">
            <v/>
          </cell>
          <cell r="DP171" t="str">
            <v/>
          </cell>
          <cell r="DQ171" t="str">
            <v/>
          </cell>
          <cell r="DR171" t="str">
            <v/>
          </cell>
          <cell r="DS171" t="str">
            <v/>
          </cell>
          <cell r="DT171" t="str">
            <v/>
          </cell>
          <cell r="DU171" t="str">
            <v/>
          </cell>
          <cell r="DV171" t="str">
            <v/>
          </cell>
          <cell r="DW171" t="str">
            <v/>
          </cell>
          <cell r="DX171" t="str">
            <v/>
          </cell>
          <cell r="DY171" t="str">
            <v/>
          </cell>
          <cell r="DZ171" t="str">
            <v/>
          </cell>
          <cell r="EA171" t="str">
            <v/>
          </cell>
          <cell r="EB171" t="str">
            <v/>
          </cell>
          <cell r="EC171" t="str">
            <v/>
          </cell>
          <cell r="ED171" t="str">
            <v/>
          </cell>
          <cell r="EE171" t="str">
            <v/>
          </cell>
          <cell r="EF171" t="str">
            <v/>
          </cell>
          <cell r="EG171" t="str">
            <v/>
          </cell>
          <cell r="EH171" t="str">
            <v/>
          </cell>
          <cell r="EI171" t="str">
            <v/>
          </cell>
          <cell r="EJ171" t="str">
            <v/>
          </cell>
          <cell r="EK171" t="str">
            <v/>
          </cell>
          <cell r="EL171" t="str">
            <v/>
          </cell>
          <cell r="EM171" t="str">
            <v/>
          </cell>
          <cell r="EN171" t="str">
            <v/>
          </cell>
          <cell r="EO171" t="str">
            <v/>
          </cell>
          <cell r="EP171" t="str">
            <v/>
          </cell>
          <cell r="EQ171" t="str">
            <v/>
          </cell>
          <cell r="ER171" t="str">
            <v/>
          </cell>
          <cell r="ES171" t="str">
            <v/>
          </cell>
          <cell r="ET171" t="str">
            <v/>
          </cell>
          <cell r="EU171" t="str">
            <v/>
          </cell>
          <cell r="EV171" t="str">
            <v/>
          </cell>
          <cell r="EW171" t="str">
            <v/>
          </cell>
        </row>
        <row r="172">
          <cell r="A172" t="str">
            <v>PREP</v>
          </cell>
          <cell r="F172" t="str">
            <v>ANIMATION</v>
          </cell>
          <cell r="I172" t="str">
            <v>INK &amp; PAINT</v>
          </cell>
          <cell r="L172" t="str">
            <v>ALPHA</v>
          </cell>
          <cell r="N172" t="str">
            <v>BETA</v>
          </cell>
          <cell r="P172" t="str">
            <v>RTM</v>
          </cell>
          <cell r="R172" t="str">
            <v>STREET</v>
          </cell>
          <cell r="S172" t="str">
            <v>PRODUCTION TO DATE</v>
          </cell>
          <cell r="T172" t="str">
            <v>Prep Projection</v>
          </cell>
          <cell r="V172">
            <v>35727</v>
          </cell>
          <cell r="W172">
            <v>35811</v>
          </cell>
          <cell r="X172">
            <v>400</v>
          </cell>
          <cell r="Y172">
            <v>9</v>
          </cell>
          <cell r="Z172">
            <v>65.73384999999999</v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>
            <v>100</v>
          </cell>
          <cell r="BA172">
            <v>200</v>
          </cell>
          <cell r="BB172">
            <v>300</v>
          </cell>
          <cell r="BC172">
            <v>400</v>
          </cell>
          <cell r="BD172">
            <v>400</v>
          </cell>
          <cell r="BE172">
            <v>400</v>
          </cell>
          <cell r="BF172">
            <v>400</v>
          </cell>
          <cell r="BG172">
            <v>400</v>
          </cell>
          <cell r="BH172">
            <v>400</v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  <cell r="BW172" t="str">
            <v/>
          </cell>
          <cell r="BX172" t="str">
            <v/>
          </cell>
          <cell r="BY172" t="str">
            <v/>
          </cell>
          <cell r="BZ172" t="str">
            <v/>
          </cell>
          <cell r="CA172" t="str">
            <v/>
          </cell>
          <cell r="CB172" t="str">
            <v/>
          </cell>
          <cell r="CC172" t="str">
            <v/>
          </cell>
          <cell r="CD172" t="str">
            <v/>
          </cell>
          <cell r="CE172" t="str">
            <v/>
          </cell>
          <cell r="CF172" t="str">
            <v/>
          </cell>
          <cell r="CG172" t="str">
            <v/>
          </cell>
          <cell r="CH172" t="str">
            <v/>
          </cell>
          <cell r="CI172" t="str">
            <v/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 t="str">
            <v/>
          </cell>
          <cell r="CQ172" t="str">
            <v/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 t="str">
            <v/>
          </cell>
          <cell r="CY172" t="str">
            <v/>
          </cell>
          <cell r="CZ172" t="str">
            <v/>
          </cell>
          <cell r="DA172" t="str">
            <v/>
          </cell>
          <cell r="DB172" t="str">
            <v/>
          </cell>
          <cell r="DC172" t="str">
            <v/>
          </cell>
          <cell r="DD172" t="str">
            <v/>
          </cell>
          <cell r="DE172" t="str">
            <v/>
          </cell>
          <cell r="DF172" t="str">
            <v/>
          </cell>
          <cell r="DG172" t="str">
            <v/>
          </cell>
          <cell r="DH172" t="str">
            <v/>
          </cell>
          <cell r="DI172" t="str">
            <v/>
          </cell>
          <cell r="DJ172" t="str">
            <v/>
          </cell>
          <cell r="DK172" t="str">
            <v/>
          </cell>
          <cell r="DL172" t="str">
            <v/>
          </cell>
          <cell r="DM172" t="str">
            <v/>
          </cell>
          <cell r="DN172" t="str">
            <v/>
          </cell>
          <cell r="DO172" t="str">
            <v/>
          </cell>
          <cell r="DP172" t="str">
            <v/>
          </cell>
          <cell r="DQ172" t="str">
            <v/>
          </cell>
          <cell r="DR172" t="str">
            <v/>
          </cell>
          <cell r="DS172" t="str">
            <v/>
          </cell>
          <cell r="DT172" t="str">
            <v/>
          </cell>
          <cell r="DU172" t="str">
            <v/>
          </cell>
          <cell r="DV172" t="str">
            <v/>
          </cell>
          <cell r="DW172" t="str">
            <v/>
          </cell>
          <cell r="DX172" t="str">
            <v/>
          </cell>
          <cell r="DY172" t="str">
            <v/>
          </cell>
          <cell r="DZ172" t="str">
            <v/>
          </cell>
          <cell r="EA172" t="str">
            <v/>
          </cell>
          <cell r="EB172" t="str">
            <v/>
          </cell>
          <cell r="EC172" t="str">
            <v/>
          </cell>
          <cell r="ED172" t="str">
            <v/>
          </cell>
          <cell r="EE172" t="str">
            <v/>
          </cell>
          <cell r="EF172" t="str">
            <v/>
          </cell>
          <cell r="EG172" t="str">
            <v/>
          </cell>
          <cell r="EH172" t="str">
            <v/>
          </cell>
          <cell r="EI172" t="str">
            <v/>
          </cell>
          <cell r="EJ172" t="str">
            <v/>
          </cell>
          <cell r="EK172" t="str">
            <v/>
          </cell>
          <cell r="EL172" t="str">
            <v/>
          </cell>
          <cell r="EM172" t="str">
            <v/>
          </cell>
          <cell r="EN172" t="str">
            <v/>
          </cell>
          <cell r="EO172" t="str">
            <v/>
          </cell>
          <cell r="EP172" t="str">
            <v/>
          </cell>
          <cell r="EQ172" t="str">
            <v/>
          </cell>
          <cell r="ER172" t="str">
            <v/>
          </cell>
          <cell r="ES172" t="str">
            <v/>
          </cell>
          <cell r="ET172" t="str">
            <v/>
          </cell>
          <cell r="EU172" t="str">
            <v/>
          </cell>
          <cell r="EV172" t="str">
            <v/>
          </cell>
          <cell r="EW172" t="str">
            <v/>
          </cell>
        </row>
        <row r="173">
          <cell r="S173" t="str">
            <v>PRODUCTION TO DATE</v>
          </cell>
        </row>
        <row r="174">
          <cell r="T174" t="str">
            <v>Scenes Issued</v>
          </cell>
          <cell r="V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</row>
        <row r="175">
          <cell r="T175" t="str">
            <v>Scenes Issued</v>
          </cell>
          <cell r="V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</row>
        <row r="176">
          <cell r="T176" t="str">
            <v>Into Rough</v>
          </cell>
          <cell r="V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</row>
        <row r="177">
          <cell r="T177" t="str">
            <v>Rough Complete</v>
          </cell>
          <cell r="V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</row>
        <row r="178">
          <cell r="T178" t="str">
            <v>Ruff Approved</v>
          </cell>
          <cell r="V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</row>
        <row r="179">
          <cell r="T179" t="str">
            <v>Clean Complete</v>
          </cell>
          <cell r="V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</row>
        <row r="180">
          <cell r="T180" t="str">
            <v>Approved</v>
          </cell>
          <cell r="V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T181" t="str">
            <v>Turned In</v>
          </cell>
          <cell r="V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A182" t="str">
            <v>Wks</v>
          </cell>
          <cell r="B182" t="str">
            <v>Days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T182" t="str">
            <v>Animation Projection</v>
          </cell>
          <cell r="V182">
            <v>35786</v>
          </cell>
          <cell r="W182">
            <v>35853</v>
          </cell>
          <cell r="X182">
            <v>750</v>
          </cell>
          <cell r="Y182">
            <v>12</v>
          </cell>
          <cell r="Z182">
            <v>57.591386666666665</v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375</v>
          </cell>
          <cell r="BM182">
            <v>425</v>
          </cell>
          <cell r="BN182">
            <v>425</v>
          </cell>
          <cell r="BO182">
            <v>425</v>
          </cell>
          <cell r="BP182">
            <v>425</v>
          </cell>
          <cell r="BQ182">
            <v>425</v>
          </cell>
          <cell r="BR182">
            <v>425</v>
          </cell>
          <cell r="BS182">
            <v>425</v>
          </cell>
          <cell r="BT182" t="str">
            <v/>
          </cell>
          <cell r="BU182" t="str">
            <v/>
          </cell>
          <cell r="BV182" t="str">
            <v/>
          </cell>
          <cell r="BW182" t="str">
            <v/>
          </cell>
          <cell r="BX182" t="str">
            <v/>
          </cell>
          <cell r="BY182" t="str">
            <v/>
          </cell>
          <cell r="BZ182" t="str">
            <v/>
          </cell>
          <cell r="CA182" t="str">
            <v/>
          </cell>
          <cell r="CB182" t="str">
            <v/>
          </cell>
          <cell r="CC182" t="str">
            <v/>
          </cell>
          <cell r="CD182" t="str">
            <v/>
          </cell>
          <cell r="CE182" t="str">
            <v/>
          </cell>
          <cell r="CF182" t="str">
            <v/>
          </cell>
          <cell r="CG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CY182" t="str">
            <v/>
          </cell>
          <cell r="CZ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  <cell r="DE182" t="str">
            <v/>
          </cell>
          <cell r="DF182" t="str">
            <v/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  <cell r="DL182" t="str">
            <v/>
          </cell>
          <cell r="DM182" t="str">
            <v/>
          </cell>
          <cell r="DN182" t="str">
            <v/>
          </cell>
          <cell r="DO182" t="str">
            <v/>
          </cell>
          <cell r="DP182" t="str">
            <v/>
          </cell>
          <cell r="DQ182" t="str">
            <v/>
          </cell>
          <cell r="DR182" t="str">
            <v/>
          </cell>
          <cell r="DS182" t="str">
            <v/>
          </cell>
          <cell r="DT182" t="str">
            <v/>
          </cell>
          <cell r="DU182" t="str">
            <v/>
          </cell>
          <cell r="DV182" t="str">
            <v/>
          </cell>
          <cell r="DW182" t="str">
            <v/>
          </cell>
          <cell r="DX182" t="str">
            <v/>
          </cell>
          <cell r="DY182" t="str">
            <v/>
          </cell>
          <cell r="DZ182" t="str">
            <v/>
          </cell>
          <cell r="EA182" t="str">
            <v/>
          </cell>
          <cell r="EB182" t="str">
            <v/>
          </cell>
          <cell r="EC182" t="str">
            <v/>
          </cell>
          <cell r="ED182" t="str">
            <v/>
          </cell>
          <cell r="EE182" t="str">
            <v/>
          </cell>
          <cell r="EF182" t="str">
            <v/>
          </cell>
          <cell r="EG182" t="str">
            <v/>
          </cell>
          <cell r="EH182" t="str">
            <v/>
          </cell>
          <cell r="EI182" t="str">
            <v/>
          </cell>
          <cell r="EJ182" t="str">
            <v/>
          </cell>
          <cell r="EK182" t="str">
            <v/>
          </cell>
          <cell r="EL182" t="str">
            <v/>
          </cell>
          <cell r="EM182" t="str">
            <v/>
          </cell>
          <cell r="EN182" t="str">
            <v/>
          </cell>
          <cell r="EO182" t="str">
            <v/>
          </cell>
          <cell r="EP182" t="str">
            <v/>
          </cell>
          <cell r="EQ182" t="str">
            <v/>
          </cell>
          <cell r="ER182" t="str">
            <v/>
          </cell>
          <cell r="ES182" t="str">
            <v/>
          </cell>
          <cell r="ET182" t="str">
            <v/>
          </cell>
          <cell r="EU182" t="str">
            <v/>
          </cell>
          <cell r="EV182" t="str">
            <v/>
          </cell>
          <cell r="EW182" t="str">
            <v/>
          </cell>
        </row>
        <row r="183">
          <cell r="A183" t="str">
            <v>Wks</v>
          </cell>
          <cell r="B183" t="str">
            <v>Days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M183">
            <v>29</v>
          </cell>
          <cell r="O183">
            <v>29</v>
          </cell>
          <cell r="Q183">
            <v>29</v>
          </cell>
          <cell r="R183">
            <v>36008</v>
          </cell>
          <cell r="T183" t="str">
            <v>Animation Projection</v>
          </cell>
          <cell r="V183">
            <v>35786</v>
          </cell>
          <cell r="W183">
            <v>35863</v>
          </cell>
          <cell r="X183">
            <v>750</v>
          </cell>
          <cell r="Y183">
            <v>12</v>
          </cell>
          <cell r="Z183">
            <v>57.591386666666665</v>
          </cell>
          <cell r="AA183" t="str">
            <v/>
          </cell>
          <cell r="AB183" t="str">
            <v/>
          </cell>
          <cell r="AC183" t="str">
            <v/>
          </cell>
          <cell r="AD183" t="str">
            <v/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  <cell r="BD183" t="str">
            <v/>
          </cell>
          <cell r="BE183" t="str">
            <v/>
          </cell>
          <cell r="BF183" t="str">
            <v/>
          </cell>
          <cell r="BG183" t="str">
            <v/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375</v>
          </cell>
          <cell r="BM183">
            <v>425</v>
          </cell>
          <cell r="BN183">
            <v>425</v>
          </cell>
          <cell r="BO183">
            <v>425</v>
          </cell>
          <cell r="BP183">
            <v>425</v>
          </cell>
          <cell r="BQ183">
            <v>425</v>
          </cell>
          <cell r="BR183">
            <v>425</v>
          </cell>
          <cell r="BS183">
            <v>425</v>
          </cell>
          <cell r="BT183" t="str">
            <v/>
          </cell>
          <cell r="BU183" t="str">
            <v/>
          </cell>
          <cell r="BV183" t="str">
            <v/>
          </cell>
          <cell r="BW183" t="str">
            <v/>
          </cell>
          <cell r="BX183" t="str">
            <v/>
          </cell>
          <cell r="BY183" t="str">
            <v/>
          </cell>
          <cell r="BZ183" t="str">
            <v/>
          </cell>
          <cell r="CA183" t="str">
            <v/>
          </cell>
          <cell r="CB183" t="str">
            <v/>
          </cell>
          <cell r="CC183" t="str">
            <v/>
          </cell>
          <cell r="CD183" t="str">
            <v/>
          </cell>
          <cell r="CE183" t="str">
            <v/>
          </cell>
          <cell r="CF183" t="str">
            <v/>
          </cell>
          <cell r="CG183" t="str">
            <v/>
          </cell>
          <cell r="CH183" t="str">
            <v/>
          </cell>
          <cell r="CI183" t="str">
            <v/>
          </cell>
          <cell r="CJ183" t="str">
            <v/>
          </cell>
          <cell r="CK183" t="str">
            <v/>
          </cell>
          <cell r="CL183" t="str">
            <v/>
          </cell>
          <cell r="CM183" t="str">
            <v/>
          </cell>
          <cell r="CN183" t="str">
            <v/>
          </cell>
          <cell r="CO183" t="str">
            <v/>
          </cell>
          <cell r="CP183" t="str">
            <v/>
          </cell>
          <cell r="CQ183" t="str">
            <v/>
          </cell>
          <cell r="CR183" t="str">
            <v/>
          </cell>
          <cell r="CS183" t="str">
            <v/>
          </cell>
          <cell r="CT183" t="str">
            <v/>
          </cell>
          <cell r="CU183" t="str">
            <v/>
          </cell>
          <cell r="CV183" t="str">
            <v/>
          </cell>
          <cell r="CW183" t="str">
            <v/>
          </cell>
          <cell r="CX183" t="str">
            <v/>
          </cell>
          <cell r="CY183" t="str">
            <v/>
          </cell>
          <cell r="CZ183" t="str">
            <v/>
          </cell>
          <cell r="DA183" t="str">
            <v/>
          </cell>
          <cell r="DB183" t="str">
            <v/>
          </cell>
          <cell r="DC183" t="str">
            <v/>
          </cell>
          <cell r="DD183" t="str">
            <v/>
          </cell>
          <cell r="DE183" t="str">
            <v/>
          </cell>
          <cell r="DF183" t="str">
            <v/>
          </cell>
          <cell r="DG183" t="str">
            <v/>
          </cell>
          <cell r="DH183" t="str">
            <v/>
          </cell>
          <cell r="DI183" t="str">
            <v/>
          </cell>
          <cell r="DJ183" t="str">
            <v/>
          </cell>
          <cell r="DK183" t="str">
            <v/>
          </cell>
          <cell r="DL183" t="str">
            <v/>
          </cell>
          <cell r="DM183" t="str">
            <v/>
          </cell>
          <cell r="DN183" t="str">
            <v/>
          </cell>
          <cell r="DO183" t="str">
            <v/>
          </cell>
          <cell r="DP183" t="str">
            <v/>
          </cell>
          <cell r="DQ183" t="str">
            <v/>
          </cell>
          <cell r="DR183" t="str">
            <v/>
          </cell>
          <cell r="DS183" t="str">
            <v/>
          </cell>
          <cell r="DT183" t="str">
            <v/>
          </cell>
          <cell r="DU183" t="str">
            <v/>
          </cell>
          <cell r="DV183" t="str">
            <v/>
          </cell>
          <cell r="DW183" t="str">
            <v/>
          </cell>
          <cell r="DX183" t="str">
            <v/>
          </cell>
          <cell r="DY183" t="str">
            <v/>
          </cell>
          <cell r="DZ183" t="str">
            <v/>
          </cell>
          <cell r="EA183" t="str">
            <v/>
          </cell>
          <cell r="EB183" t="str">
            <v/>
          </cell>
          <cell r="EC183" t="str">
            <v/>
          </cell>
          <cell r="ED183" t="str">
            <v/>
          </cell>
          <cell r="EE183" t="str">
            <v/>
          </cell>
          <cell r="EF183" t="str">
            <v/>
          </cell>
          <cell r="EG183" t="str">
            <v/>
          </cell>
          <cell r="EH183" t="str">
            <v/>
          </cell>
          <cell r="EI183" t="str">
            <v/>
          </cell>
          <cell r="EJ183" t="str">
            <v/>
          </cell>
          <cell r="EK183" t="str">
            <v/>
          </cell>
          <cell r="EL183" t="str">
            <v/>
          </cell>
          <cell r="EM183" t="str">
            <v/>
          </cell>
          <cell r="EN183" t="str">
            <v/>
          </cell>
          <cell r="EO183" t="str">
            <v/>
          </cell>
          <cell r="EP183" t="str">
            <v/>
          </cell>
          <cell r="EQ183" t="str">
            <v/>
          </cell>
          <cell r="ER183" t="str">
            <v/>
          </cell>
          <cell r="ES183" t="str">
            <v/>
          </cell>
          <cell r="ET183" t="str">
            <v/>
          </cell>
          <cell r="EU183" t="str">
            <v/>
          </cell>
          <cell r="EV183" t="str">
            <v/>
          </cell>
          <cell r="EW183" t="str">
            <v/>
          </cell>
        </row>
        <row r="184">
          <cell r="A184">
            <v>7.3905499999999993</v>
          </cell>
          <cell r="B184">
            <v>65.73384999999999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M184">
            <v>29</v>
          </cell>
          <cell r="O184">
            <v>29</v>
          </cell>
          <cell r="Q184">
            <v>29</v>
          </cell>
          <cell r="R184">
            <v>36008</v>
          </cell>
          <cell r="T184" t="str">
            <v>Ink &amp; Paint Projection</v>
          </cell>
          <cell r="V184">
            <v>35822</v>
          </cell>
          <cell r="W184">
            <v>35858.992822222222</v>
          </cell>
          <cell r="X184">
            <v>900</v>
          </cell>
          <cell r="Y184">
            <v>8</v>
          </cell>
          <cell r="Z184">
            <v>36.992822222222223</v>
          </cell>
          <cell r="AA184" t="str">
            <v/>
          </cell>
          <cell r="AB184" t="str">
            <v/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  <cell r="BD184" t="str">
            <v/>
          </cell>
          <cell r="BE184" t="str">
            <v/>
          </cell>
          <cell r="BF184" t="str">
            <v/>
          </cell>
          <cell r="BG184" t="str">
            <v/>
          </cell>
          <cell r="BH184" t="str">
            <v/>
          </cell>
          <cell r="BI184" t="str">
            <v/>
          </cell>
          <cell r="BJ184" t="str">
            <v/>
          </cell>
          <cell r="BK184" t="str">
            <v/>
          </cell>
          <cell r="BL184" t="str">
            <v/>
          </cell>
          <cell r="BM184" t="str">
            <v/>
          </cell>
          <cell r="BN184">
            <v>225</v>
          </cell>
          <cell r="BO184">
            <v>450</v>
          </cell>
          <cell r="BP184">
            <v>450</v>
          </cell>
          <cell r="BQ184">
            <v>675</v>
          </cell>
          <cell r="BR184">
            <v>450</v>
          </cell>
          <cell r="BS184">
            <v>675</v>
          </cell>
          <cell r="BT184">
            <v>900</v>
          </cell>
          <cell r="BU184">
            <v>900</v>
          </cell>
          <cell r="BV184" t="str">
            <v/>
          </cell>
          <cell r="BW184" t="str">
            <v/>
          </cell>
          <cell r="BX184" t="str">
            <v/>
          </cell>
          <cell r="BY184" t="str">
            <v/>
          </cell>
          <cell r="BZ184" t="str">
            <v/>
          </cell>
          <cell r="CA184" t="str">
            <v/>
          </cell>
          <cell r="CB184" t="str">
            <v/>
          </cell>
          <cell r="CC184" t="str">
            <v/>
          </cell>
          <cell r="CD184" t="str">
            <v/>
          </cell>
          <cell r="CE184" t="str">
            <v/>
          </cell>
          <cell r="CF184" t="str">
            <v/>
          </cell>
          <cell r="CG184" t="str">
            <v/>
          </cell>
          <cell r="CH184" t="str">
            <v/>
          </cell>
          <cell r="CI184" t="str">
            <v/>
          </cell>
          <cell r="CJ184" t="str">
            <v/>
          </cell>
          <cell r="CK184" t="str">
            <v/>
          </cell>
          <cell r="CL184" t="str">
            <v/>
          </cell>
          <cell r="CM184" t="str">
            <v/>
          </cell>
          <cell r="CN184" t="str">
            <v/>
          </cell>
          <cell r="CO184" t="str">
            <v/>
          </cell>
          <cell r="CP184" t="str">
            <v/>
          </cell>
          <cell r="CQ184" t="str">
            <v/>
          </cell>
          <cell r="CR184" t="str">
            <v/>
          </cell>
          <cell r="CS184" t="str">
            <v/>
          </cell>
          <cell r="CT184" t="str">
            <v/>
          </cell>
          <cell r="CU184" t="str">
            <v/>
          </cell>
          <cell r="CV184" t="str">
            <v/>
          </cell>
          <cell r="CW184" t="str">
            <v/>
          </cell>
          <cell r="CX184" t="str">
            <v/>
          </cell>
          <cell r="CY184" t="str">
            <v/>
          </cell>
          <cell r="CZ184" t="str">
            <v/>
          </cell>
          <cell r="DA184" t="str">
            <v/>
          </cell>
          <cell r="DB184" t="str">
            <v/>
          </cell>
          <cell r="DC184" t="str">
            <v/>
          </cell>
          <cell r="DD184" t="str">
            <v/>
          </cell>
          <cell r="DE184" t="str">
            <v/>
          </cell>
          <cell r="DF184" t="str">
            <v/>
          </cell>
          <cell r="DG184" t="str">
            <v/>
          </cell>
          <cell r="DH184" t="str">
            <v/>
          </cell>
          <cell r="DI184" t="str">
            <v/>
          </cell>
          <cell r="DJ184" t="str">
            <v/>
          </cell>
          <cell r="DK184" t="str">
            <v/>
          </cell>
          <cell r="DL184" t="str">
            <v/>
          </cell>
          <cell r="DM184" t="str">
            <v/>
          </cell>
          <cell r="DN184" t="str">
            <v/>
          </cell>
          <cell r="DO184" t="str">
            <v/>
          </cell>
          <cell r="DP184" t="str">
            <v/>
          </cell>
          <cell r="DQ184" t="str">
            <v/>
          </cell>
          <cell r="DR184" t="str">
            <v/>
          </cell>
          <cell r="DS184" t="str">
            <v/>
          </cell>
          <cell r="DT184" t="str">
            <v/>
          </cell>
          <cell r="DU184" t="str">
            <v/>
          </cell>
          <cell r="DV184" t="str">
            <v/>
          </cell>
          <cell r="DW184" t="str">
            <v/>
          </cell>
          <cell r="DX184" t="str">
            <v/>
          </cell>
          <cell r="DY184" t="str">
            <v/>
          </cell>
          <cell r="DZ184" t="str">
            <v/>
          </cell>
          <cell r="EA184" t="str">
            <v/>
          </cell>
          <cell r="EB184" t="str">
            <v/>
          </cell>
          <cell r="EC184" t="str">
            <v/>
          </cell>
          <cell r="ED184" t="str">
            <v/>
          </cell>
          <cell r="EE184" t="str">
            <v/>
          </cell>
          <cell r="EF184" t="str">
            <v/>
          </cell>
          <cell r="EG184" t="str">
            <v/>
          </cell>
          <cell r="EH184" t="str">
            <v/>
          </cell>
          <cell r="EI184" t="str">
            <v/>
          </cell>
          <cell r="EJ184" t="str">
            <v/>
          </cell>
          <cell r="EK184" t="str">
            <v/>
          </cell>
          <cell r="EL184" t="str">
            <v/>
          </cell>
          <cell r="EM184" t="str">
            <v/>
          </cell>
          <cell r="EN184" t="str">
            <v/>
          </cell>
          <cell r="EO184" t="str">
            <v/>
          </cell>
          <cell r="EP184" t="str">
            <v/>
          </cell>
          <cell r="EQ184" t="str">
            <v/>
          </cell>
          <cell r="ER184" t="str">
            <v/>
          </cell>
          <cell r="ES184" t="str">
            <v/>
          </cell>
          <cell r="ET184" t="str">
            <v/>
          </cell>
          <cell r="EU184" t="str">
            <v/>
          </cell>
          <cell r="EV184" t="str">
            <v/>
          </cell>
          <cell r="EW184" t="str">
            <v/>
          </cell>
        </row>
        <row r="186">
          <cell r="T186" t="str">
            <v>BUDGET FORECAST</v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>
            <v>35730</v>
          </cell>
          <cell r="BA186">
            <v>35737</v>
          </cell>
          <cell r="BB186">
            <v>35744</v>
          </cell>
          <cell r="BC186">
            <v>35751</v>
          </cell>
          <cell r="BD186">
            <v>35758</v>
          </cell>
          <cell r="BE186">
            <v>35765</v>
          </cell>
          <cell r="BF186">
            <v>35772</v>
          </cell>
          <cell r="BG186">
            <v>35779</v>
          </cell>
          <cell r="BH186">
            <v>35786</v>
          </cell>
          <cell r="BI186" t="str">
            <v/>
          </cell>
          <cell r="BJ186" t="str">
            <v/>
          </cell>
          <cell r="BK186" t="str">
            <v/>
          </cell>
          <cell r="BL186" t="str">
            <v/>
          </cell>
          <cell r="BM186" t="str">
            <v/>
          </cell>
          <cell r="BN186" t="str">
            <v/>
          </cell>
          <cell r="BO186" t="str">
            <v/>
          </cell>
          <cell r="BP186" t="str">
            <v/>
          </cell>
          <cell r="BQ186" t="str">
            <v/>
          </cell>
          <cell r="BR186" t="str">
            <v/>
          </cell>
          <cell r="BS186" t="str">
            <v/>
          </cell>
          <cell r="BT186" t="str">
            <v/>
          </cell>
          <cell r="BU186" t="str">
            <v/>
          </cell>
          <cell r="BV186" t="str">
            <v/>
          </cell>
          <cell r="BW186" t="str">
            <v/>
          </cell>
          <cell r="BX186" t="str">
            <v/>
          </cell>
          <cell r="BY186" t="str">
            <v/>
          </cell>
          <cell r="BZ186" t="str">
            <v/>
          </cell>
          <cell r="CA186" t="str">
            <v/>
          </cell>
          <cell r="CB186" t="str">
            <v/>
          </cell>
          <cell r="CC186" t="str">
            <v/>
          </cell>
          <cell r="CD186" t="str">
            <v/>
          </cell>
          <cell r="CE186" t="str">
            <v/>
          </cell>
          <cell r="CF186" t="str">
            <v/>
          </cell>
          <cell r="CG186" t="str">
            <v/>
          </cell>
          <cell r="CH186" t="str">
            <v/>
          </cell>
          <cell r="CI186" t="str">
            <v/>
          </cell>
          <cell r="CJ186" t="str">
            <v/>
          </cell>
          <cell r="CK186" t="str">
            <v/>
          </cell>
          <cell r="CL186" t="str">
            <v/>
          </cell>
          <cell r="CM186" t="str">
            <v/>
          </cell>
          <cell r="CN186" t="str">
            <v/>
          </cell>
          <cell r="CO186" t="str">
            <v/>
          </cell>
          <cell r="CP186" t="str">
            <v/>
          </cell>
          <cell r="CQ186" t="str">
            <v/>
          </cell>
          <cell r="CR186" t="str">
            <v/>
          </cell>
          <cell r="CS186" t="str">
            <v/>
          </cell>
          <cell r="CT186" t="str">
            <v/>
          </cell>
          <cell r="CU186" t="str">
            <v/>
          </cell>
          <cell r="CV186" t="str">
            <v/>
          </cell>
          <cell r="CW186" t="str">
            <v/>
          </cell>
          <cell r="CX186" t="str">
            <v/>
          </cell>
          <cell r="CY186" t="str">
            <v/>
          </cell>
          <cell r="CZ186" t="str">
            <v/>
          </cell>
          <cell r="DA186" t="str">
            <v/>
          </cell>
          <cell r="DB186" t="str">
            <v/>
          </cell>
          <cell r="DC186" t="str">
            <v/>
          </cell>
          <cell r="DD186" t="str">
            <v/>
          </cell>
          <cell r="DE186" t="str">
            <v/>
          </cell>
          <cell r="DF186" t="str">
            <v/>
          </cell>
          <cell r="DG186" t="str">
            <v/>
          </cell>
          <cell r="DH186" t="str">
            <v/>
          </cell>
          <cell r="DI186" t="str">
            <v/>
          </cell>
          <cell r="DJ186" t="str">
            <v/>
          </cell>
          <cell r="DK186" t="str">
            <v/>
          </cell>
          <cell r="DL186" t="str">
            <v/>
          </cell>
          <cell r="DM186" t="str">
            <v/>
          </cell>
          <cell r="DN186" t="str">
            <v/>
          </cell>
          <cell r="DO186" t="str">
            <v/>
          </cell>
          <cell r="DP186" t="str">
            <v/>
          </cell>
          <cell r="DQ186" t="str">
            <v/>
          </cell>
          <cell r="DR186" t="str">
            <v/>
          </cell>
          <cell r="DS186" t="str">
            <v/>
          </cell>
          <cell r="DT186" t="str">
            <v/>
          </cell>
          <cell r="DU186" t="str">
            <v/>
          </cell>
          <cell r="DV186" t="str">
            <v/>
          </cell>
          <cell r="DW186" t="str">
            <v/>
          </cell>
          <cell r="DX186" t="str">
            <v/>
          </cell>
          <cell r="DY186" t="str">
            <v/>
          </cell>
          <cell r="DZ186" t="str">
            <v/>
          </cell>
          <cell r="EA186" t="str">
            <v/>
          </cell>
          <cell r="EB186" t="str">
            <v/>
          </cell>
          <cell r="EC186" t="str">
            <v/>
          </cell>
          <cell r="ED186" t="str">
            <v/>
          </cell>
          <cell r="EE186" t="str">
            <v/>
          </cell>
          <cell r="EF186" t="str">
            <v/>
          </cell>
          <cell r="EG186" t="str">
            <v/>
          </cell>
          <cell r="EH186" t="str">
            <v/>
          </cell>
          <cell r="EI186" t="str">
            <v/>
          </cell>
          <cell r="EJ186" t="str">
            <v/>
          </cell>
          <cell r="EK186" t="str">
            <v/>
          </cell>
          <cell r="EL186" t="str">
            <v/>
          </cell>
          <cell r="EM186" t="str">
            <v/>
          </cell>
          <cell r="EN186" t="str">
            <v/>
          </cell>
          <cell r="EO186" t="str">
            <v/>
          </cell>
          <cell r="EP186" t="str">
            <v/>
          </cell>
          <cell r="EQ186" t="str">
            <v/>
          </cell>
          <cell r="ER186" t="str">
            <v/>
          </cell>
          <cell r="ES186" t="str">
            <v/>
          </cell>
          <cell r="ET186" t="str">
            <v/>
          </cell>
          <cell r="EU186" t="str">
            <v/>
          </cell>
          <cell r="EV186" t="str">
            <v/>
          </cell>
          <cell r="EW186" t="str">
            <v/>
          </cell>
          <cell r="EX186" t="str">
            <v/>
          </cell>
          <cell r="EY186" t="str">
            <v/>
          </cell>
          <cell r="EZ186" t="str">
            <v/>
          </cell>
          <cell r="FA186" t="str">
            <v/>
          </cell>
          <cell r="FB186" t="str">
            <v/>
          </cell>
          <cell r="FC186" t="str">
            <v/>
          </cell>
          <cell r="FD186" t="str">
            <v/>
          </cell>
          <cell r="FE186" t="str">
            <v/>
          </cell>
          <cell r="FF186" t="str">
            <v/>
          </cell>
          <cell r="FG186" t="str">
            <v/>
          </cell>
          <cell r="FH186" t="str">
            <v/>
          </cell>
          <cell r="FI186" t="str">
            <v/>
          </cell>
        </row>
        <row r="187">
          <cell r="T187" t="str">
            <v>BUDGET FORECAST</v>
          </cell>
          <cell r="V187" t="str">
            <v>PRE PROD</v>
          </cell>
          <cell r="W187">
            <v>30</v>
          </cell>
          <cell r="X187">
            <v>90000</v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>
            <v>3000</v>
          </cell>
          <cell r="BA187">
            <v>6000</v>
          </cell>
          <cell r="BB187">
            <v>9000</v>
          </cell>
          <cell r="BC187">
            <v>12000</v>
          </cell>
          <cell r="BD187">
            <v>12000</v>
          </cell>
          <cell r="BE187">
            <v>12000</v>
          </cell>
          <cell r="BF187">
            <v>12000</v>
          </cell>
          <cell r="BG187">
            <v>12000</v>
          </cell>
          <cell r="BH187">
            <v>12000</v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  <cell r="BW187" t="str">
            <v/>
          </cell>
          <cell r="BX187" t="str">
            <v/>
          </cell>
          <cell r="BY187" t="str">
            <v/>
          </cell>
          <cell r="BZ187" t="str">
            <v/>
          </cell>
          <cell r="CA187" t="str">
            <v/>
          </cell>
          <cell r="CB187" t="str">
            <v/>
          </cell>
          <cell r="CC187" t="str">
            <v/>
          </cell>
          <cell r="CD187" t="str">
            <v/>
          </cell>
          <cell r="CE187" t="str">
            <v/>
          </cell>
          <cell r="CF187" t="str">
            <v/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CY187" t="str">
            <v/>
          </cell>
          <cell r="CZ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  <cell r="DE187" t="str">
            <v/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  <cell r="DL187" t="str">
            <v/>
          </cell>
          <cell r="DM187" t="str">
            <v/>
          </cell>
          <cell r="DN187" t="str">
            <v/>
          </cell>
          <cell r="DO187" t="str">
            <v/>
          </cell>
          <cell r="DP187" t="str">
            <v/>
          </cell>
          <cell r="DQ187" t="str">
            <v/>
          </cell>
          <cell r="DR187" t="str">
            <v/>
          </cell>
          <cell r="DS187" t="str">
            <v/>
          </cell>
          <cell r="DT187" t="str">
            <v/>
          </cell>
          <cell r="DU187" t="str">
            <v/>
          </cell>
          <cell r="DV187" t="str">
            <v/>
          </cell>
          <cell r="DW187" t="str">
            <v/>
          </cell>
          <cell r="DX187" t="str">
            <v/>
          </cell>
          <cell r="DY187" t="str">
            <v/>
          </cell>
          <cell r="DZ187" t="str">
            <v/>
          </cell>
          <cell r="EA187" t="str">
            <v/>
          </cell>
          <cell r="EB187" t="str">
            <v/>
          </cell>
          <cell r="EC187" t="str">
            <v/>
          </cell>
          <cell r="ED187" t="str">
            <v/>
          </cell>
          <cell r="EE187" t="str">
            <v/>
          </cell>
          <cell r="EF187" t="str">
            <v/>
          </cell>
          <cell r="EG187" t="str">
            <v/>
          </cell>
          <cell r="EH187" t="str">
            <v/>
          </cell>
          <cell r="EI187" t="str">
            <v/>
          </cell>
          <cell r="EJ187" t="str">
            <v/>
          </cell>
          <cell r="EK187" t="str">
            <v/>
          </cell>
          <cell r="EL187" t="str">
            <v/>
          </cell>
          <cell r="EM187" t="str">
            <v/>
          </cell>
          <cell r="EN187" t="str">
            <v/>
          </cell>
          <cell r="EO187" t="str">
            <v/>
          </cell>
          <cell r="EP187" t="str">
            <v/>
          </cell>
          <cell r="EQ187" t="str">
            <v/>
          </cell>
          <cell r="ER187" t="str">
            <v/>
          </cell>
          <cell r="ES187" t="str">
            <v/>
          </cell>
          <cell r="ET187" t="str">
            <v/>
          </cell>
          <cell r="EU187" t="str">
            <v/>
          </cell>
          <cell r="EV187" t="str">
            <v/>
          </cell>
          <cell r="EW187" t="str">
            <v/>
          </cell>
          <cell r="EX187" t="str">
            <v/>
          </cell>
          <cell r="EY187" t="str">
            <v/>
          </cell>
          <cell r="EZ187" t="str">
            <v/>
          </cell>
          <cell r="FA187" t="str">
            <v/>
          </cell>
          <cell r="FB187" t="str">
            <v/>
          </cell>
          <cell r="FC187" t="str">
            <v/>
          </cell>
          <cell r="FD187" t="str">
            <v/>
          </cell>
          <cell r="FE187" t="str">
            <v/>
          </cell>
          <cell r="FF187" t="str">
            <v/>
          </cell>
          <cell r="FG187" t="str">
            <v/>
          </cell>
          <cell r="FH187" t="str">
            <v/>
          </cell>
          <cell r="FI187" t="str">
            <v/>
          </cell>
        </row>
        <row r="188">
          <cell r="V188" t="str">
            <v>PRE PROD</v>
          </cell>
          <cell r="W188">
            <v>30</v>
          </cell>
          <cell r="X188">
            <v>97000</v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>
            <v>3000</v>
          </cell>
          <cell r="BA188">
            <v>6000</v>
          </cell>
          <cell r="BB188">
            <v>9000</v>
          </cell>
          <cell r="BC188">
            <v>12000</v>
          </cell>
          <cell r="BD188">
            <v>12000</v>
          </cell>
          <cell r="BE188">
            <v>12000</v>
          </cell>
          <cell r="BF188">
            <v>13000</v>
          </cell>
          <cell r="BG188">
            <v>18000</v>
          </cell>
          <cell r="BH188">
            <v>12000</v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  <cell r="BW188" t="str">
            <v/>
          </cell>
          <cell r="BX188" t="str">
            <v/>
          </cell>
          <cell r="BY188" t="str">
            <v/>
          </cell>
          <cell r="BZ188" t="str">
            <v/>
          </cell>
          <cell r="CA188" t="str">
            <v/>
          </cell>
          <cell r="CB188" t="str">
            <v/>
          </cell>
          <cell r="CC188" t="str">
            <v/>
          </cell>
          <cell r="CD188" t="str">
            <v/>
          </cell>
          <cell r="CE188" t="str">
            <v/>
          </cell>
          <cell r="CF188" t="str">
            <v/>
          </cell>
          <cell r="CG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CY188" t="str">
            <v/>
          </cell>
          <cell r="CZ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  <cell r="DE188" t="str">
            <v/>
          </cell>
          <cell r="DF188" t="str">
            <v/>
          </cell>
          <cell r="DG188" t="str">
            <v/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  <cell r="DL188" t="str">
            <v/>
          </cell>
          <cell r="DM188" t="str">
            <v/>
          </cell>
          <cell r="DN188" t="str">
            <v/>
          </cell>
          <cell r="DO188" t="str">
            <v/>
          </cell>
          <cell r="DP188" t="str">
            <v/>
          </cell>
          <cell r="DQ188" t="str">
            <v/>
          </cell>
          <cell r="DR188" t="str">
            <v/>
          </cell>
          <cell r="DS188" t="str">
            <v/>
          </cell>
          <cell r="DT188" t="str">
            <v/>
          </cell>
          <cell r="DU188" t="str">
            <v/>
          </cell>
          <cell r="DV188" t="str">
            <v/>
          </cell>
          <cell r="DW188" t="str">
            <v/>
          </cell>
          <cell r="DX188" t="str">
            <v/>
          </cell>
          <cell r="DY188" t="str">
            <v/>
          </cell>
          <cell r="DZ188" t="str">
            <v/>
          </cell>
          <cell r="EA188" t="str">
            <v/>
          </cell>
          <cell r="EB188" t="str">
            <v/>
          </cell>
          <cell r="EC188" t="str">
            <v/>
          </cell>
          <cell r="ED188" t="str">
            <v/>
          </cell>
          <cell r="EE188" t="str">
            <v/>
          </cell>
          <cell r="EF188" t="str">
            <v/>
          </cell>
          <cell r="EG188" t="str">
            <v/>
          </cell>
          <cell r="EH188" t="str">
            <v/>
          </cell>
          <cell r="EI188" t="str">
            <v/>
          </cell>
          <cell r="EJ188" t="str">
            <v/>
          </cell>
          <cell r="EK188" t="str">
            <v/>
          </cell>
          <cell r="EL188" t="str">
            <v/>
          </cell>
          <cell r="EM188" t="str">
            <v/>
          </cell>
          <cell r="EN188" t="str">
            <v/>
          </cell>
          <cell r="EO188" t="str">
            <v/>
          </cell>
          <cell r="EP188" t="str">
            <v/>
          </cell>
          <cell r="EQ188" t="str">
            <v/>
          </cell>
          <cell r="ER188" t="str">
            <v/>
          </cell>
          <cell r="ES188" t="str">
            <v/>
          </cell>
          <cell r="ET188" t="str">
            <v/>
          </cell>
          <cell r="EU188" t="str">
            <v/>
          </cell>
          <cell r="EV188" t="str">
            <v/>
          </cell>
          <cell r="EW188" t="str">
            <v/>
          </cell>
          <cell r="EX188" t="str">
            <v/>
          </cell>
          <cell r="EY188" t="str">
            <v/>
          </cell>
          <cell r="EZ188" t="str">
            <v/>
          </cell>
          <cell r="FA188" t="str">
            <v/>
          </cell>
          <cell r="FB188" t="str">
            <v/>
          </cell>
          <cell r="FC188" t="str">
            <v/>
          </cell>
          <cell r="FD188" t="str">
            <v/>
          </cell>
          <cell r="FE188" t="str">
            <v/>
          </cell>
          <cell r="FF188" t="str">
            <v/>
          </cell>
          <cell r="FG188" t="str">
            <v/>
          </cell>
          <cell r="FH188" t="str">
            <v/>
          </cell>
          <cell r="FI188" t="str">
            <v/>
          </cell>
        </row>
        <row r="189">
          <cell r="V189" t="str">
            <v>PRODUCTION</v>
          </cell>
          <cell r="W189">
            <v>150</v>
          </cell>
          <cell r="X189">
            <v>438750</v>
          </cell>
          <cell r="AA189">
            <v>0</v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56250</v>
          </cell>
          <cell r="BM189">
            <v>63750</v>
          </cell>
          <cell r="BN189">
            <v>63750</v>
          </cell>
          <cell r="BO189">
            <v>63750</v>
          </cell>
          <cell r="BP189">
            <v>63750</v>
          </cell>
          <cell r="BQ189">
            <v>63750</v>
          </cell>
          <cell r="BR189">
            <v>63750</v>
          </cell>
          <cell r="BS189" t="str">
            <v/>
          </cell>
          <cell r="BT189" t="str">
            <v/>
          </cell>
          <cell r="BU189" t="str">
            <v/>
          </cell>
          <cell r="BV189" t="str">
            <v/>
          </cell>
          <cell r="BW189" t="str">
            <v/>
          </cell>
          <cell r="BX189" t="str">
            <v/>
          </cell>
          <cell r="BY189" t="str">
            <v/>
          </cell>
          <cell r="BZ189" t="str">
            <v/>
          </cell>
          <cell r="CA189" t="str">
            <v/>
          </cell>
          <cell r="CB189" t="str">
            <v/>
          </cell>
          <cell r="CC189" t="str">
            <v/>
          </cell>
          <cell r="CD189" t="str">
            <v/>
          </cell>
          <cell r="CE189" t="str">
            <v/>
          </cell>
          <cell r="CF189" t="str">
            <v/>
          </cell>
          <cell r="CG189" t="str">
            <v/>
          </cell>
          <cell r="CH189" t="str">
            <v/>
          </cell>
          <cell r="CI189" t="str">
            <v/>
          </cell>
          <cell r="CJ189" t="str">
            <v/>
          </cell>
          <cell r="CK189" t="str">
            <v/>
          </cell>
          <cell r="CL189" t="str">
            <v/>
          </cell>
          <cell r="CM189" t="str">
            <v/>
          </cell>
          <cell r="CN189" t="str">
            <v/>
          </cell>
          <cell r="CO189" t="str">
            <v/>
          </cell>
          <cell r="CP189" t="str">
            <v/>
          </cell>
          <cell r="CQ189" t="str">
            <v/>
          </cell>
          <cell r="CR189" t="str">
            <v/>
          </cell>
          <cell r="CS189" t="str">
            <v/>
          </cell>
          <cell r="CT189" t="str">
            <v/>
          </cell>
          <cell r="CU189" t="str">
            <v/>
          </cell>
          <cell r="CV189" t="str">
            <v/>
          </cell>
          <cell r="CW189" t="str">
            <v/>
          </cell>
          <cell r="CX189" t="str">
            <v/>
          </cell>
          <cell r="CY189" t="str">
            <v/>
          </cell>
          <cell r="CZ189" t="str">
            <v/>
          </cell>
          <cell r="DA189" t="str">
            <v/>
          </cell>
          <cell r="DB189" t="str">
            <v/>
          </cell>
          <cell r="DC189" t="str">
            <v/>
          </cell>
          <cell r="DD189" t="str">
            <v/>
          </cell>
          <cell r="DE189" t="str">
            <v/>
          </cell>
          <cell r="DF189" t="str">
            <v/>
          </cell>
          <cell r="DG189" t="str">
            <v/>
          </cell>
          <cell r="DH189" t="str">
            <v/>
          </cell>
          <cell r="DI189" t="str">
            <v/>
          </cell>
          <cell r="DJ189" t="str">
            <v/>
          </cell>
          <cell r="DK189" t="str">
            <v/>
          </cell>
          <cell r="DL189" t="str">
            <v/>
          </cell>
          <cell r="DM189" t="str">
            <v/>
          </cell>
          <cell r="DN189" t="str">
            <v/>
          </cell>
          <cell r="DO189" t="str">
            <v/>
          </cell>
          <cell r="DP189" t="str">
            <v/>
          </cell>
          <cell r="DQ189" t="str">
            <v/>
          </cell>
          <cell r="DR189" t="str">
            <v/>
          </cell>
          <cell r="DS189" t="str">
            <v/>
          </cell>
          <cell r="DT189" t="str">
            <v/>
          </cell>
          <cell r="DU189" t="str">
            <v/>
          </cell>
          <cell r="DV189" t="str">
            <v/>
          </cell>
          <cell r="DW189" t="str">
            <v/>
          </cell>
          <cell r="DX189" t="str">
            <v/>
          </cell>
          <cell r="DY189" t="str">
            <v/>
          </cell>
          <cell r="DZ189" t="str">
            <v/>
          </cell>
          <cell r="EA189" t="str">
            <v/>
          </cell>
          <cell r="EB189" t="str">
            <v/>
          </cell>
          <cell r="EC189" t="str">
            <v/>
          </cell>
          <cell r="ED189" t="str">
            <v/>
          </cell>
          <cell r="EE189" t="str">
            <v/>
          </cell>
          <cell r="EF189" t="str">
            <v/>
          </cell>
          <cell r="EG189" t="str">
            <v/>
          </cell>
          <cell r="EH189" t="str">
            <v/>
          </cell>
          <cell r="EI189" t="str">
            <v/>
          </cell>
          <cell r="EJ189" t="str">
            <v/>
          </cell>
          <cell r="EK189" t="str">
            <v/>
          </cell>
          <cell r="EL189" t="str">
            <v/>
          </cell>
          <cell r="EM189" t="str">
            <v/>
          </cell>
          <cell r="EN189" t="str">
            <v/>
          </cell>
          <cell r="EO189" t="str">
            <v/>
          </cell>
          <cell r="EP189" t="str">
            <v/>
          </cell>
          <cell r="EQ189" t="str">
            <v/>
          </cell>
          <cell r="ER189" t="str">
            <v/>
          </cell>
          <cell r="ES189" t="str">
            <v/>
          </cell>
          <cell r="ET189" t="str">
            <v/>
          </cell>
          <cell r="EU189" t="str">
            <v/>
          </cell>
          <cell r="EV189" t="str">
            <v/>
          </cell>
          <cell r="EW189" t="str">
            <v/>
          </cell>
          <cell r="EX189" t="str">
            <v/>
          </cell>
          <cell r="EY189" t="str">
            <v/>
          </cell>
          <cell r="EZ189" t="str">
            <v/>
          </cell>
          <cell r="FA189" t="str">
            <v/>
          </cell>
          <cell r="FB189" t="str">
            <v/>
          </cell>
          <cell r="FC189" t="str">
            <v/>
          </cell>
          <cell r="FD189" t="str">
            <v/>
          </cell>
          <cell r="FE189" t="str">
            <v/>
          </cell>
          <cell r="FF189" t="str">
            <v/>
          </cell>
          <cell r="FG189" t="str">
            <v/>
          </cell>
          <cell r="FH189" t="str">
            <v/>
          </cell>
          <cell r="FI189" t="str">
            <v/>
          </cell>
        </row>
        <row r="190">
          <cell r="V190" t="str">
            <v>PRODUCTION</v>
          </cell>
          <cell r="W190">
            <v>150</v>
          </cell>
          <cell r="X190">
            <v>531400</v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>
            <v>15150</v>
          </cell>
          <cell r="BI190">
            <v>22000</v>
          </cell>
          <cell r="BJ190">
            <v>28000</v>
          </cell>
          <cell r="BK190">
            <v>34000</v>
          </cell>
          <cell r="BL190">
            <v>40000</v>
          </cell>
          <cell r="BM190">
            <v>63750</v>
          </cell>
          <cell r="BN190">
            <v>63750</v>
          </cell>
          <cell r="BO190">
            <v>63750</v>
          </cell>
          <cell r="BP190">
            <v>67000</v>
          </cell>
          <cell r="BQ190">
            <v>67000</v>
          </cell>
          <cell r="BR190">
            <v>67000</v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  <cell r="BW190" t="str">
            <v/>
          </cell>
          <cell r="BX190" t="str">
            <v/>
          </cell>
          <cell r="BY190" t="str">
            <v/>
          </cell>
          <cell r="BZ190" t="str">
            <v/>
          </cell>
          <cell r="CA190" t="str">
            <v/>
          </cell>
          <cell r="CB190" t="str">
            <v/>
          </cell>
          <cell r="CC190" t="str">
            <v/>
          </cell>
          <cell r="CD190" t="str">
            <v/>
          </cell>
          <cell r="CE190" t="str">
            <v/>
          </cell>
          <cell r="CF190" t="str">
            <v/>
          </cell>
          <cell r="CG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CY190" t="str">
            <v/>
          </cell>
          <cell r="CZ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  <cell r="DE190" t="str">
            <v/>
          </cell>
          <cell r="DF190" t="str">
            <v/>
          </cell>
          <cell r="DG190" t="str">
            <v/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  <cell r="DL190" t="str">
            <v/>
          </cell>
          <cell r="DM190" t="str">
            <v/>
          </cell>
          <cell r="DN190" t="str">
            <v/>
          </cell>
          <cell r="DO190" t="str">
            <v/>
          </cell>
          <cell r="DP190" t="str">
            <v/>
          </cell>
          <cell r="DQ190" t="str">
            <v/>
          </cell>
          <cell r="DR190" t="str">
            <v/>
          </cell>
          <cell r="DS190" t="str">
            <v/>
          </cell>
          <cell r="DT190" t="str">
            <v/>
          </cell>
          <cell r="DU190" t="str">
            <v/>
          </cell>
          <cell r="DV190" t="str">
            <v/>
          </cell>
          <cell r="DW190" t="str">
            <v/>
          </cell>
          <cell r="DX190" t="str">
            <v/>
          </cell>
          <cell r="DY190" t="str">
            <v/>
          </cell>
          <cell r="DZ190" t="str">
            <v/>
          </cell>
          <cell r="EA190" t="str">
            <v/>
          </cell>
          <cell r="EB190" t="str">
            <v/>
          </cell>
          <cell r="EC190" t="str">
            <v/>
          </cell>
          <cell r="ED190" t="str">
            <v/>
          </cell>
          <cell r="EE190" t="str">
            <v/>
          </cell>
          <cell r="EF190" t="str">
            <v/>
          </cell>
          <cell r="EG190" t="str">
            <v/>
          </cell>
          <cell r="EH190" t="str">
            <v/>
          </cell>
          <cell r="EI190" t="str">
            <v/>
          </cell>
          <cell r="EJ190" t="str">
            <v/>
          </cell>
          <cell r="EK190" t="str">
            <v/>
          </cell>
          <cell r="EL190" t="str">
            <v/>
          </cell>
          <cell r="EM190" t="str">
            <v/>
          </cell>
          <cell r="EN190" t="str">
            <v/>
          </cell>
          <cell r="EO190" t="str">
            <v/>
          </cell>
          <cell r="EP190" t="str">
            <v/>
          </cell>
          <cell r="EQ190" t="str">
            <v/>
          </cell>
          <cell r="ER190" t="str">
            <v/>
          </cell>
          <cell r="ES190" t="str">
            <v/>
          </cell>
          <cell r="ET190" t="str">
            <v/>
          </cell>
          <cell r="EU190" t="str">
            <v/>
          </cell>
          <cell r="EV190" t="str">
            <v/>
          </cell>
          <cell r="EW190" t="str">
            <v/>
          </cell>
          <cell r="EX190" t="str">
            <v/>
          </cell>
          <cell r="EY190" t="str">
            <v/>
          </cell>
          <cell r="EZ190" t="str">
            <v/>
          </cell>
          <cell r="FA190" t="str">
            <v/>
          </cell>
          <cell r="FB190" t="str">
            <v/>
          </cell>
          <cell r="FC190" t="str">
            <v/>
          </cell>
          <cell r="FD190" t="str">
            <v/>
          </cell>
          <cell r="FE190" t="str">
            <v/>
          </cell>
          <cell r="FF190" t="str">
            <v/>
          </cell>
          <cell r="FG190" t="str">
            <v/>
          </cell>
          <cell r="FH190" t="str">
            <v/>
          </cell>
          <cell r="FI190" t="str">
            <v/>
          </cell>
        </row>
        <row r="191">
          <cell r="V191" t="str">
            <v>INK &amp; PAINT</v>
          </cell>
          <cell r="W191">
            <v>8</v>
          </cell>
          <cell r="X191">
            <v>34200</v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 t="str">
            <v/>
          </cell>
          <cell r="BH191" t="str">
            <v/>
          </cell>
          <cell r="BI191" t="str">
            <v/>
          </cell>
          <cell r="BJ191" t="str">
            <v/>
          </cell>
          <cell r="BK191" t="str">
            <v/>
          </cell>
          <cell r="BL191" t="str">
            <v/>
          </cell>
          <cell r="BM191" t="str">
            <v/>
          </cell>
          <cell r="BN191">
            <v>1800</v>
          </cell>
          <cell r="BO191">
            <v>3600</v>
          </cell>
          <cell r="BP191">
            <v>5400</v>
          </cell>
          <cell r="BQ191">
            <v>3600</v>
          </cell>
          <cell r="BR191">
            <v>5400</v>
          </cell>
          <cell r="BS191">
            <v>7200</v>
          </cell>
          <cell r="BT191">
            <v>7200</v>
          </cell>
          <cell r="BU191" t="str">
            <v/>
          </cell>
          <cell r="BV191" t="str">
            <v/>
          </cell>
          <cell r="BW191" t="str">
            <v/>
          </cell>
          <cell r="BX191" t="str">
            <v/>
          </cell>
          <cell r="BY191" t="str">
            <v/>
          </cell>
          <cell r="BZ191" t="str">
            <v/>
          </cell>
          <cell r="CA191" t="str">
            <v/>
          </cell>
          <cell r="CB191" t="str">
            <v/>
          </cell>
          <cell r="CC191" t="str">
            <v/>
          </cell>
          <cell r="CD191" t="str">
            <v/>
          </cell>
          <cell r="CE191" t="str">
            <v/>
          </cell>
          <cell r="CF191" t="str">
            <v/>
          </cell>
          <cell r="CG191" t="str">
            <v/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 t="str">
            <v/>
          </cell>
          <cell r="CY191" t="str">
            <v/>
          </cell>
          <cell r="CZ191" t="str">
            <v/>
          </cell>
          <cell r="DA191" t="str">
            <v/>
          </cell>
          <cell r="DB191" t="str">
            <v/>
          </cell>
          <cell r="DC191" t="str">
            <v/>
          </cell>
          <cell r="DD191" t="str">
            <v/>
          </cell>
          <cell r="DE191" t="str">
            <v/>
          </cell>
          <cell r="DF191" t="str">
            <v/>
          </cell>
          <cell r="DG191" t="str">
            <v/>
          </cell>
          <cell r="DH191" t="str">
            <v/>
          </cell>
          <cell r="DI191" t="str">
            <v/>
          </cell>
          <cell r="DJ191" t="str">
            <v/>
          </cell>
          <cell r="DK191" t="str">
            <v/>
          </cell>
          <cell r="DL191" t="str">
            <v/>
          </cell>
          <cell r="DM191" t="str">
            <v/>
          </cell>
          <cell r="DN191" t="str">
            <v/>
          </cell>
          <cell r="DO191" t="str">
            <v/>
          </cell>
          <cell r="DP191" t="str">
            <v/>
          </cell>
          <cell r="DQ191" t="str">
            <v/>
          </cell>
          <cell r="DR191" t="str">
            <v/>
          </cell>
          <cell r="DS191" t="str">
            <v/>
          </cell>
          <cell r="DT191" t="str">
            <v/>
          </cell>
          <cell r="DU191" t="str">
            <v/>
          </cell>
          <cell r="DV191" t="str">
            <v/>
          </cell>
          <cell r="DW191" t="str">
            <v/>
          </cell>
          <cell r="DX191" t="str">
            <v/>
          </cell>
          <cell r="DY191" t="str">
            <v/>
          </cell>
          <cell r="DZ191" t="str">
            <v/>
          </cell>
          <cell r="EA191" t="str">
            <v/>
          </cell>
          <cell r="EB191" t="str">
            <v/>
          </cell>
          <cell r="EC191" t="str">
            <v/>
          </cell>
          <cell r="ED191" t="str">
            <v/>
          </cell>
          <cell r="EE191" t="str">
            <v/>
          </cell>
          <cell r="EF191" t="str">
            <v/>
          </cell>
          <cell r="EG191" t="str">
            <v/>
          </cell>
          <cell r="EH191" t="str">
            <v/>
          </cell>
          <cell r="EI191" t="str">
            <v/>
          </cell>
          <cell r="EJ191" t="str">
            <v/>
          </cell>
          <cell r="EK191" t="str">
            <v/>
          </cell>
          <cell r="EL191" t="str">
            <v/>
          </cell>
          <cell r="EM191" t="str">
            <v/>
          </cell>
          <cell r="EN191" t="str">
            <v/>
          </cell>
          <cell r="EO191" t="str">
            <v/>
          </cell>
          <cell r="EP191" t="str">
            <v/>
          </cell>
          <cell r="EQ191" t="str">
            <v/>
          </cell>
          <cell r="ER191" t="str">
            <v/>
          </cell>
          <cell r="ES191" t="str">
            <v/>
          </cell>
          <cell r="ET191" t="str">
            <v/>
          </cell>
          <cell r="EU191" t="str">
            <v/>
          </cell>
          <cell r="EV191" t="str">
            <v/>
          </cell>
          <cell r="EW191" t="str">
            <v/>
          </cell>
          <cell r="EX191" t="str">
            <v/>
          </cell>
          <cell r="EY191" t="str">
            <v/>
          </cell>
          <cell r="EZ191" t="str">
            <v/>
          </cell>
          <cell r="FA191" t="str">
            <v/>
          </cell>
          <cell r="FB191" t="str">
            <v/>
          </cell>
          <cell r="FC191" t="str">
            <v/>
          </cell>
          <cell r="FD191" t="str">
            <v/>
          </cell>
          <cell r="FE191" t="str">
            <v/>
          </cell>
          <cell r="FF191" t="str">
            <v/>
          </cell>
          <cell r="FG191" t="str">
            <v/>
          </cell>
          <cell r="FH191" t="str">
            <v/>
          </cell>
          <cell r="FI191" t="str">
            <v/>
          </cell>
        </row>
        <row r="192">
          <cell r="V192" t="str">
            <v>INK &amp; PAINT</v>
          </cell>
          <cell r="W192">
            <v>8</v>
          </cell>
          <cell r="X192">
            <v>39600</v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/>
          </cell>
          <cell r="BJ192" t="str">
            <v/>
          </cell>
          <cell r="BK192" t="str">
            <v/>
          </cell>
          <cell r="BL192" t="str">
            <v/>
          </cell>
          <cell r="BM192" t="str">
            <v/>
          </cell>
          <cell r="BN192">
            <v>1800</v>
          </cell>
          <cell r="BO192">
            <v>3600</v>
          </cell>
          <cell r="BP192">
            <v>5400</v>
          </cell>
          <cell r="BQ192">
            <v>7200</v>
          </cell>
          <cell r="BR192">
            <v>7200</v>
          </cell>
          <cell r="BS192">
            <v>7200</v>
          </cell>
          <cell r="BT192">
            <v>7200</v>
          </cell>
          <cell r="BU192" t="str">
            <v/>
          </cell>
          <cell r="BV192" t="str">
            <v/>
          </cell>
          <cell r="BW192" t="str">
            <v/>
          </cell>
          <cell r="BX192" t="str">
            <v/>
          </cell>
          <cell r="BY192" t="str">
            <v/>
          </cell>
          <cell r="BZ192" t="str">
            <v/>
          </cell>
          <cell r="CA192" t="str">
            <v/>
          </cell>
          <cell r="CB192" t="str">
            <v/>
          </cell>
          <cell r="CC192" t="str">
            <v/>
          </cell>
          <cell r="CD192" t="str">
            <v/>
          </cell>
          <cell r="CE192" t="str">
            <v/>
          </cell>
          <cell r="CF192" t="str">
            <v/>
          </cell>
          <cell r="CG192" t="str">
            <v/>
          </cell>
          <cell r="CH192" t="str">
            <v/>
          </cell>
          <cell r="CI192" t="str">
            <v/>
          </cell>
          <cell r="CJ192" t="str">
            <v/>
          </cell>
          <cell r="CK192" t="str">
            <v/>
          </cell>
          <cell r="CL192" t="str">
            <v/>
          </cell>
          <cell r="CM192" t="str">
            <v/>
          </cell>
          <cell r="CN192" t="str">
            <v/>
          </cell>
          <cell r="CO192" t="str">
            <v/>
          </cell>
          <cell r="CP192" t="str">
            <v/>
          </cell>
          <cell r="CQ192" t="str">
            <v/>
          </cell>
          <cell r="CR192" t="str">
            <v/>
          </cell>
          <cell r="CS192" t="str">
            <v/>
          </cell>
          <cell r="CT192" t="str">
            <v/>
          </cell>
          <cell r="CU192" t="str">
            <v/>
          </cell>
          <cell r="CV192" t="str">
            <v/>
          </cell>
          <cell r="CW192" t="str">
            <v/>
          </cell>
          <cell r="CX192" t="str">
            <v/>
          </cell>
          <cell r="CY192" t="str">
            <v/>
          </cell>
          <cell r="CZ192" t="str">
            <v/>
          </cell>
          <cell r="DA192" t="str">
            <v/>
          </cell>
          <cell r="DB192" t="str">
            <v/>
          </cell>
          <cell r="DC192" t="str">
            <v/>
          </cell>
          <cell r="DD192" t="str">
            <v/>
          </cell>
          <cell r="DE192" t="str">
            <v/>
          </cell>
          <cell r="DF192" t="str">
            <v/>
          </cell>
          <cell r="DG192" t="str">
            <v/>
          </cell>
          <cell r="DH192" t="str">
            <v/>
          </cell>
          <cell r="DI192" t="str">
            <v/>
          </cell>
          <cell r="DJ192" t="str">
            <v/>
          </cell>
          <cell r="DK192" t="str">
            <v/>
          </cell>
          <cell r="DL192" t="str">
            <v/>
          </cell>
          <cell r="DM192" t="str">
            <v/>
          </cell>
          <cell r="DN192" t="str">
            <v/>
          </cell>
          <cell r="DO192" t="str">
            <v/>
          </cell>
          <cell r="DP192" t="str">
            <v/>
          </cell>
          <cell r="DQ192" t="str">
            <v/>
          </cell>
          <cell r="DR192" t="str">
            <v/>
          </cell>
          <cell r="DS192" t="str">
            <v/>
          </cell>
          <cell r="DT192" t="str">
            <v/>
          </cell>
          <cell r="DU192" t="str">
            <v/>
          </cell>
          <cell r="DV192" t="str">
            <v/>
          </cell>
          <cell r="DW192" t="str">
            <v/>
          </cell>
          <cell r="DX192" t="str">
            <v/>
          </cell>
          <cell r="DY192" t="str">
            <v/>
          </cell>
          <cell r="DZ192" t="str">
            <v/>
          </cell>
          <cell r="EA192" t="str">
            <v/>
          </cell>
          <cell r="EB192" t="str">
            <v/>
          </cell>
          <cell r="EC192" t="str">
            <v/>
          </cell>
          <cell r="ED192" t="str">
            <v/>
          </cell>
          <cell r="EE192" t="str">
            <v/>
          </cell>
          <cell r="EF192" t="str">
            <v/>
          </cell>
          <cell r="EG192" t="str">
            <v/>
          </cell>
          <cell r="EH192" t="str">
            <v/>
          </cell>
          <cell r="EI192" t="str">
            <v/>
          </cell>
          <cell r="EJ192" t="str">
            <v/>
          </cell>
          <cell r="EK192" t="str">
            <v/>
          </cell>
          <cell r="EL192" t="str">
            <v/>
          </cell>
          <cell r="EM192" t="str">
            <v/>
          </cell>
          <cell r="EN192" t="str">
            <v/>
          </cell>
          <cell r="EO192" t="str">
            <v/>
          </cell>
          <cell r="EP192" t="str">
            <v/>
          </cell>
          <cell r="EQ192" t="str">
            <v/>
          </cell>
          <cell r="ER192" t="str">
            <v/>
          </cell>
          <cell r="ES192" t="str">
            <v/>
          </cell>
          <cell r="ET192" t="str">
            <v/>
          </cell>
          <cell r="EU192" t="str">
            <v/>
          </cell>
          <cell r="EV192" t="str">
            <v/>
          </cell>
          <cell r="EW192" t="str">
            <v/>
          </cell>
          <cell r="EX192" t="str">
            <v/>
          </cell>
          <cell r="EY192" t="str">
            <v/>
          </cell>
          <cell r="EZ192" t="str">
            <v/>
          </cell>
          <cell r="FA192" t="str">
            <v/>
          </cell>
          <cell r="FB192" t="str">
            <v/>
          </cell>
          <cell r="FC192" t="str">
            <v/>
          </cell>
          <cell r="FD192" t="str">
            <v/>
          </cell>
          <cell r="FE192" t="str">
            <v/>
          </cell>
          <cell r="FF192" t="str">
            <v/>
          </cell>
          <cell r="FG192" t="str">
            <v/>
          </cell>
          <cell r="FH192" t="str">
            <v/>
          </cell>
          <cell r="FI192" t="str">
            <v/>
          </cell>
        </row>
        <row r="193">
          <cell r="X193" t="str">
            <v>DIRECT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3000</v>
          </cell>
          <cell r="BA193">
            <v>6000</v>
          </cell>
          <cell r="BB193">
            <v>9000</v>
          </cell>
          <cell r="BC193">
            <v>12000</v>
          </cell>
          <cell r="BD193">
            <v>12000</v>
          </cell>
          <cell r="BE193">
            <v>12000</v>
          </cell>
          <cell r="BF193">
            <v>12000</v>
          </cell>
          <cell r="BG193">
            <v>12000</v>
          </cell>
          <cell r="BH193">
            <v>12000</v>
          </cell>
          <cell r="BI193">
            <v>0</v>
          </cell>
          <cell r="BJ193">
            <v>0</v>
          </cell>
          <cell r="BK193">
            <v>0</v>
          </cell>
          <cell r="BL193">
            <v>56250</v>
          </cell>
          <cell r="BM193">
            <v>63750</v>
          </cell>
          <cell r="BN193">
            <v>65550</v>
          </cell>
          <cell r="BO193">
            <v>67350</v>
          </cell>
          <cell r="BP193">
            <v>69150</v>
          </cell>
          <cell r="BQ193">
            <v>67350</v>
          </cell>
          <cell r="BR193">
            <v>69150</v>
          </cell>
          <cell r="BS193">
            <v>43063</v>
          </cell>
          <cell r="BT193">
            <v>43070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</row>
        <row r="194">
          <cell r="W194">
            <v>668000</v>
          </cell>
          <cell r="X194" t="str">
            <v>DIRECT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3000</v>
          </cell>
          <cell r="BA194">
            <v>4000</v>
          </cell>
          <cell r="BB194">
            <v>4000</v>
          </cell>
          <cell r="BC194">
            <v>4000</v>
          </cell>
          <cell r="BD194">
            <v>4000</v>
          </cell>
          <cell r="BE194">
            <v>4000</v>
          </cell>
          <cell r="BF194">
            <v>8000</v>
          </cell>
          <cell r="BG194">
            <v>12000</v>
          </cell>
          <cell r="BH194">
            <v>27150</v>
          </cell>
          <cell r="BI194">
            <v>22000</v>
          </cell>
          <cell r="BJ194">
            <v>28000</v>
          </cell>
          <cell r="BK194">
            <v>34000</v>
          </cell>
          <cell r="BL194">
            <v>40000</v>
          </cell>
          <cell r="BM194">
            <v>63750</v>
          </cell>
          <cell r="BN194">
            <v>65550</v>
          </cell>
          <cell r="BO194">
            <v>67350</v>
          </cell>
          <cell r="BP194">
            <v>72400</v>
          </cell>
          <cell r="BQ194">
            <v>74200</v>
          </cell>
          <cell r="BR194">
            <v>74200</v>
          </cell>
          <cell r="BS194">
            <v>50000</v>
          </cell>
          <cell r="BT194">
            <v>6400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</row>
        <row r="195">
          <cell r="X195" t="str">
            <v>LOADED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3000</v>
          </cell>
          <cell r="BA195">
            <v>7000</v>
          </cell>
          <cell r="BB195">
            <v>11000</v>
          </cell>
          <cell r="BC195">
            <v>15000</v>
          </cell>
          <cell r="BD195">
            <v>19000</v>
          </cell>
          <cell r="BE195">
            <v>23000</v>
          </cell>
          <cell r="BF195">
            <v>31000</v>
          </cell>
          <cell r="BG195">
            <v>43000</v>
          </cell>
          <cell r="BH195">
            <v>70150</v>
          </cell>
          <cell r="BI195">
            <v>92150</v>
          </cell>
          <cell r="BJ195">
            <v>120150</v>
          </cell>
          <cell r="BK195">
            <v>154150</v>
          </cell>
          <cell r="BL195">
            <v>194150</v>
          </cell>
          <cell r="BM195">
            <v>257900</v>
          </cell>
          <cell r="BN195">
            <v>323450</v>
          </cell>
          <cell r="BO195">
            <v>390800</v>
          </cell>
          <cell r="BP195">
            <v>463200</v>
          </cell>
          <cell r="BQ195">
            <v>537400</v>
          </cell>
          <cell r="BR195">
            <v>611600</v>
          </cell>
          <cell r="BS195">
            <v>661600</v>
          </cell>
          <cell r="BT195">
            <v>668000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</row>
        <row r="196">
          <cell r="T196" t="str">
            <v>ACTUAL COST TO DATE</v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  <cell r="BH196" t="str">
            <v/>
          </cell>
          <cell r="BJ196" t="str">
            <v/>
          </cell>
          <cell r="BK196" t="str">
            <v/>
          </cell>
          <cell r="BT196">
            <v>35870</v>
          </cell>
          <cell r="BU196" t="str">
            <v/>
          </cell>
          <cell r="BV196" t="str">
            <v/>
          </cell>
          <cell r="BW196" t="str">
            <v/>
          </cell>
          <cell r="BX196" t="str">
            <v/>
          </cell>
          <cell r="BY196" t="str">
            <v/>
          </cell>
          <cell r="BZ196" t="str">
            <v/>
          </cell>
          <cell r="CA196" t="str">
            <v/>
          </cell>
          <cell r="CB196" t="str">
            <v/>
          </cell>
          <cell r="CC196" t="str">
            <v/>
          </cell>
          <cell r="CD196" t="str">
            <v/>
          </cell>
          <cell r="CE196" t="str">
            <v/>
          </cell>
          <cell r="CF196" t="str">
            <v/>
          </cell>
          <cell r="CG196" t="str">
            <v/>
          </cell>
          <cell r="CH196" t="str">
            <v/>
          </cell>
          <cell r="CI196" t="str">
            <v/>
          </cell>
          <cell r="CJ196" t="str">
            <v/>
          </cell>
          <cell r="CK196" t="str">
            <v/>
          </cell>
          <cell r="CL196" t="str">
            <v/>
          </cell>
          <cell r="CM196" t="str">
            <v/>
          </cell>
          <cell r="CN196" t="str">
            <v/>
          </cell>
          <cell r="CO196" t="str">
            <v/>
          </cell>
          <cell r="CP196" t="str">
            <v/>
          </cell>
          <cell r="CQ196" t="str">
            <v/>
          </cell>
          <cell r="CR196" t="str">
            <v/>
          </cell>
          <cell r="CS196" t="str">
            <v/>
          </cell>
          <cell r="CT196" t="str">
            <v/>
          </cell>
          <cell r="CU196" t="str">
            <v/>
          </cell>
          <cell r="CV196" t="str">
            <v/>
          </cell>
          <cell r="CW196" t="str">
            <v/>
          </cell>
          <cell r="CX196" t="str">
            <v/>
          </cell>
          <cell r="CY196" t="str">
            <v/>
          </cell>
          <cell r="CZ196" t="str">
            <v/>
          </cell>
          <cell r="DA196" t="str">
            <v/>
          </cell>
          <cell r="DB196" t="str">
            <v/>
          </cell>
          <cell r="DC196" t="str">
            <v/>
          </cell>
          <cell r="DD196" t="str">
            <v/>
          </cell>
          <cell r="DE196" t="str">
            <v/>
          </cell>
          <cell r="DF196" t="str">
            <v/>
          </cell>
          <cell r="DG196" t="str">
            <v/>
          </cell>
          <cell r="DH196" t="str">
            <v/>
          </cell>
          <cell r="DI196" t="str">
            <v/>
          </cell>
          <cell r="DJ196" t="str">
            <v/>
          </cell>
          <cell r="DK196" t="str">
            <v/>
          </cell>
          <cell r="DL196" t="str">
            <v/>
          </cell>
          <cell r="DM196" t="str">
            <v/>
          </cell>
          <cell r="DN196" t="str">
            <v/>
          </cell>
          <cell r="DO196" t="str">
            <v/>
          </cell>
          <cell r="DP196" t="str">
            <v/>
          </cell>
          <cell r="DQ196" t="str">
            <v/>
          </cell>
          <cell r="DR196" t="str">
            <v/>
          </cell>
          <cell r="DS196" t="str">
            <v/>
          </cell>
          <cell r="DT196" t="str">
            <v/>
          </cell>
          <cell r="DU196" t="str">
            <v/>
          </cell>
          <cell r="DV196" t="str">
            <v/>
          </cell>
          <cell r="DW196" t="str">
            <v/>
          </cell>
          <cell r="DX196" t="str">
            <v/>
          </cell>
          <cell r="DY196" t="str">
            <v/>
          </cell>
          <cell r="DZ196" t="str">
            <v/>
          </cell>
          <cell r="EA196" t="str">
            <v/>
          </cell>
          <cell r="EB196" t="str">
            <v/>
          </cell>
          <cell r="EC196" t="str">
            <v/>
          </cell>
          <cell r="ED196" t="str">
            <v/>
          </cell>
          <cell r="EE196" t="str">
            <v/>
          </cell>
          <cell r="EF196" t="str">
            <v/>
          </cell>
          <cell r="EG196" t="str">
            <v/>
          </cell>
          <cell r="EH196" t="str">
            <v/>
          </cell>
          <cell r="EI196" t="str">
            <v/>
          </cell>
          <cell r="EJ196" t="str">
            <v/>
          </cell>
          <cell r="EK196" t="str">
            <v/>
          </cell>
          <cell r="EL196" t="str">
            <v/>
          </cell>
          <cell r="EM196" t="str">
            <v/>
          </cell>
          <cell r="EN196" t="str">
            <v/>
          </cell>
          <cell r="EO196" t="str">
            <v/>
          </cell>
          <cell r="EP196" t="str">
            <v/>
          </cell>
          <cell r="EQ196" t="str">
            <v/>
          </cell>
          <cell r="ER196" t="str">
            <v/>
          </cell>
          <cell r="ES196" t="str">
            <v/>
          </cell>
          <cell r="ET196" t="str">
            <v/>
          </cell>
          <cell r="EU196" t="str">
            <v/>
          </cell>
          <cell r="EV196" t="str">
            <v/>
          </cell>
        </row>
        <row r="197">
          <cell r="S197" t="str">
            <v>COST TO DATE</v>
          </cell>
          <cell r="T197" t="str">
            <v>ACTUAL COST TO DATE</v>
          </cell>
          <cell r="V197" t="str">
            <v>DIRECT TO DATE</v>
          </cell>
          <cell r="W197" t="str">
            <v>BUDGET</v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  <cell r="BH197" t="str">
            <v/>
          </cell>
          <cell r="BJ197" t="str">
            <v/>
          </cell>
          <cell r="BK197" t="str">
            <v/>
          </cell>
          <cell r="BU197" t="str">
            <v/>
          </cell>
          <cell r="BV197" t="str">
            <v/>
          </cell>
          <cell r="BW197" t="str">
            <v/>
          </cell>
          <cell r="BX197" t="str">
            <v/>
          </cell>
          <cell r="BY197" t="str">
            <v/>
          </cell>
          <cell r="BZ197" t="str">
            <v/>
          </cell>
          <cell r="CA197" t="str">
            <v/>
          </cell>
          <cell r="CB197" t="str">
            <v/>
          </cell>
          <cell r="CC197" t="str">
            <v/>
          </cell>
          <cell r="CD197" t="str">
            <v/>
          </cell>
          <cell r="CE197" t="str">
            <v/>
          </cell>
          <cell r="CF197" t="str">
            <v/>
          </cell>
          <cell r="CG197" t="str">
            <v/>
          </cell>
          <cell r="CH197" t="str">
            <v/>
          </cell>
          <cell r="CI197" t="str">
            <v/>
          </cell>
          <cell r="CJ197" t="str">
            <v/>
          </cell>
          <cell r="CK197" t="str">
            <v/>
          </cell>
          <cell r="CL197" t="str">
            <v/>
          </cell>
          <cell r="CM197" t="str">
            <v/>
          </cell>
          <cell r="CN197" t="str">
            <v/>
          </cell>
          <cell r="CO197" t="str">
            <v/>
          </cell>
          <cell r="CP197" t="str">
            <v/>
          </cell>
          <cell r="CQ197" t="str">
            <v/>
          </cell>
          <cell r="CR197" t="str">
            <v/>
          </cell>
          <cell r="CS197" t="str">
            <v/>
          </cell>
          <cell r="CT197" t="str">
            <v/>
          </cell>
          <cell r="CU197" t="str">
            <v/>
          </cell>
          <cell r="CV197" t="str">
            <v/>
          </cell>
          <cell r="CW197" t="str">
            <v/>
          </cell>
          <cell r="CX197" t="str">
            <v/>
          </cell>
          <cell r="CY197" t="str">
            <v/>
          </cell>
          <cell r="CZ197" t="str">
            <v/>
          </cell>
          <cell r="DA197" t="str">
            <v/>
          </cell>
          <cell r="DB197" t="str">
            <v/>
          </cell>
          <cell r="DC197" t="str">
            <v/>
          </cell>
          <cell r="DD197" t="str">
            <v/>
          </cell>
          <cell r="DE197" t="str">
            <v/>
          </cell>
          <cell r="DF197" t="str">
            <v/>
          </cell>
          <cell r="DG197" t="str">
            <v/>
          </cell>
          <cell r="DH197" t="str">
            <v/>
          </cell>
          <cell r="DI197" t="str">
            <v/>
          </cell>
          <cell r="DJ197" t="str">
            <v/>
          </cell>
          <cell r="DK197" t="str">
            <v/>
          </cell>
          <cell r="DL197" t="str">
            <v/>
          </cell>
          <cell r="DM197" t="str">
            <v/>
          </cell>
          <cell r="DN197" t="str">
            <v/>
          </cell>
          <cell r="DO197" t="str">
            <v/>
          </cell>
          <cell r="DP197" t="str">
            <v/>
          </cell>
          <cell r="DQ197" t="str">
            <v/>
          </cell>
          <cell r="DR197" t="str">
            <v/>
          </cell>
          <cell r="DS197" t="str">
            <v/>
          </cell>
          <cell r="DT197" t="str">
            <v/>
          </cell>
          <cell r="DU197" t="str">
            <v/>
          </cell>
          <cell r="DV197" t="str">
            <v/>
          </cell>
          <cell r="DW197" t="str">
            <v/>
          </cell>
          <cell r="DX197" t="str">
            <v/>
          </cell>
          <cell r="DY197" t="str">
            <v/>
          </cell>
          <cell r="DZ197" t="str">
            <v/>
          </cell>
          <cell r="EA197" t="str">
            <v/>
          </cell>
          <cell r="EB197" t="str">
            <v/>
          </cell>
          <cell r="EC197" t="str">
            <v/>
          </cell>
          <cell r="ED197" t="str">
            <v/>
          </cell>
          <cell r="EE197" t="str">
            <v/>
          </cell>
          <cell r="EF197" t="str">
            <v/>
          </cell>
          <cell r="EG197" t="str">
            <v/>
          </cell>
          <cell r="EH197" t="str">
            <v/>
          </cell>
          <cell r="EI197" t="str">
            <v/>
          </cell>
          <cell r="EJ197" t="str">
            <v/>
          </cell>
          <cell r="EK197" t="str">
            <v/>
          </cell>
          <cell r="EL197" t="str">
            <v/>
          </cell>
          <cell r="EM197" t="str">
            <v/>
          </cell>
          <cell r="EN197" t="str">
            <v/>
          </cell>
          <cell r="EO197" t="str">
            <v/>
          </cell>
          <cell r="EP197" t="str">
            <v/>
          </cell>
          <cell r="EQ197" t="str">
            <v/>
          </cell>
          <cell r="ER197" t="str">
            <v/>
          </cell>
          <cell r="ES197" t="str">
            <v/>
          </cell>
          <cell r="ET197" t="str">
            <v/>
          </cell>
          <cell r="EU197" t="str">
            <v/>
          </cell>
          <cell r="EV197" t="str">
            <v/>
          </cell>
        </row>
        <row r="198">
          <cell r="S198" t="str">
            <v>COST TO DATE</v>
          </cell>
          <cell r="T198" t="str">
            <v>DEVELOPMENT</v>
          </cell>
          <cell r="V198" t="str">
            <v>DIRECT TO DATE</v>
          </cell>
          <cell r="W198" t="str">
            <v>BUDGET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</row>
        <row r="199">
          <cell r="T199" t="str">
            <v>DEVELOPMENT</v>
          </cell>
          <cell r="U199">
            <v>2.6577205773952221E-2</v>
          </cell>
          <cell r="V199">
            <v>0</v>
          </cell>
          <cell r="W199">
            <v>136000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</row>
        <row r="200">
          <cell r="T200" t="str">
            <v>PRE PRODUCTION</v>
          </cell>
          <cell r="U200">
            <v>5.5194045738399006E-2</v>
          </cell>
          <cell r="V200">
            <v>7506.390220422265</v>
          </cell>
          <cell r="W200">
            <v>136000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73.249909107150017</v>
          </cell>
          <cell r="AV200">
            <v>0</v>
          </cell>
          <cell r="AW200">
            <v>0</v>
          </cell>
          <cell r="AX200">
            <v>211.84885891174685</v>
          </cell>
          <cell r="AY200">
            <v>131.4440248158169</v>
          </cell>
          <cell r="AZ200">
            <v>538.99606500616505</v>
          </cell>
          <cell r="BA200">
            <v>832.02093803214586</v>
          </cell>
          <cell r="BB200">
            <v>997.95049164271302</v>
          </cell>
          <cell r="BC200">
            <v>290.56169774176448</v>
          </cell>
          <cell r="BD200">
            <v>538.428</v>
          </cell>
          <cell r="BE200">
            <v>3891.8902351647635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</row>
        <row r="201">
          <cell r="T201" t="str">
            <v>PRODUCTION</v>
          </cell>
          <cell r="V201">
            <v>0</v>
          </cell>
          <cell r="W201">
            <v>480000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</row>
        <row r="202">
          <cell r="T202" t="str">
            <v>INK &amp; PAINT</v>
          </cell>
          <cell r="V202">
            <v>0</v>
          </cell>
          <cell r="W202">
            <v>52000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T203" t="str">
            <v>TOTAL DIRECT</v>
          </cell>
          <cell r="V203">
            <v>7506.390220422265</v>
          </cell>
          <cell r="X203" t="str">
            <v>DIRECT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73.249909107150017</v>
          </cell>
          <cell r="AV203">
            <v>0</v>
          </cell>
          <cell r="AW203">
            <v>0</v>
          </cell>
          <cell r="AX203">
            <v>211.84885891174685</v>
          </cell>
          <cell r="AY203">
            <v>131.4440248158169</v>
          </cell>
          <cell r="AZ203">
            <v>538.99606500616505</v>
          </cell>
          <cell r="BA203">
            <v>832.02093803214586</v>
          </cell>
          <cell r="BB203">
            <v>997.95049164271302</v>
          </cell>
          <cell r="BC203">
            <v>290.56169774176448</v>
          </cell>
          <cell r="BD203">
            <v>538.428</v>
          </cell>
          <cell r="BE203">
            <v>3891.8902351647635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T204" t="str">
            <v>TOTAL TO DATE</v>
          </cell>
          <cell r="V204">
            <v>5060.2999793605031</v>
          </cell>
          <cell r="W204">
            <v>668000</v>
          </cell>
          <cell r="X204" t="str">
            <v>DIRECT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73.249909107150017</v>
          </cell>
          <cell r="AV204">
            <v>0</v>
          </cell>
          <cell r="AW204">
            <v>0</v>
          </cell>
          <cell r="AX204">
            <v>211.84885891174685</v>
          </cell>
          <cell r="AY204">
            <v>131.4440248158169</v>
          </cell>
          <cell r="AZ204">
            <v>538.99606500616505</v>
          </cell>
          <cell r="BA204">
            <v>832.02093803214586</v>
          </cell>
          <cell r="BB204">
            <v>997.95049164271302</v>
          </cell>
          <cell r="BC204">
            <v>290.56169774176448</v>
          </cell>
          <cell r="BD204">
            <v>538.428</v>
          </cell>
          <cell r="BE204">
            <v>3891.8902351647635</v>
          </cell>
          <cell r="BF204">
            <v>0</v>
          </cell>
          <cell r="BG204">
            <v>0</v>
          </cell>
          <cell r="BH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T205" t="str">
            <v>TOTAL TO DATE</v>
          </cell>
          <cell r="V205">
            <v>10508.94630859117</v>
          </cell>
          <cell r="W205">
            <v>668000</v>
          </cell>
          <cell r="X205" t="str">
            <v>LOADED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102.54987275001002</v>
          </cell>
          <cell r="AV205">
            <v>0</v>
          </cell>
          <cell r="AW205">
            <v>0</v>
          </cell>
          <cell r="AX205">
            <v>296.58840247644559</v>
          </cell>
          <cell r="AY205">
            <v>184.02163474214368</v>
          </cell>
          <cell r="AZ205">
            <v>754.59449100863105</v>
          </cell>
          <cell r="BA205">
            <v>1164.8293132450042</v>
          </cell>
          <cell r="BB205">
            <v>1397.1306882997983</v>
          </cell>
          <cell r="BC205">
            <v>406.78637683847029</v>
          </cell>
          <cell r="BD205">
            <v>753.79920000000004</v>
          </cell>
          <cell r="BE205">
            <v>5448.6463292306689</v>
          </cell>
          <cell r="BF205">
            <v>0</v>
          </cell>
          <cell r="BG205">
            <v>0</v>
          </cell>
          <cell r="BH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</row>
        <row r="206">
          <cell r="V206" t="str">
            <v>PROJECTED RTM</v>
          </cell>
          <cell r="X206" t="str">
            <v>CUMULATIVE</v>
          </cell>
          <cell r="Y206">
            <v>126</v>
          </cell>
          <cell r="Z206">
            <v>22.992822222222223</v>
          </cell>
          <cell r="AU206">
            <v>102.54987275001002</v>
          </cell>
          <cell r="AV206">
            <v>102.54987275001002</v>
          </cell>
          <cell r="AW206">
            <v>102.54987275001002</v>
          </cell>
          <cell r="AX206">
            <v>399.13827522645562</v>
          </cell>
          <cell r="AY206">
            <v>583.15990996859932</v>
          </cell>
          <cell r="AZ206">
            <v>1337.7544009772305</v>
          </cell>
          <cell r="BA206">
            <v>2502.5837142222344</v>
          </cell>
          <cell r="BB206">
            <v>3899.7144025220327</v>
          </cell>
          <cell r="BC206">
            <v>4306.5007793605027</v>
          </cell>
          <cell r="BD206">
            <v>5060.2999793605031</v>
          </cell>
          <cell r="BE206">
            <v>10508.946308591172</v>
          </cell>
        </row>
        <row r="207">
          <cell r="V207" t="str">
            <v>PROJECTED RTM</v>
          </cell>
          <cell r="X207">
            <v>35937.992822222222</v>
          </cell>
          <cell r="Y207">
            <v>126</v>
          </cell>
          <cell r="Z207">
            <v>22.992822222222223</v>
          </cell>
          <cell r="BT207" t="str">
            <v xml:space="preserve"> </v>
          </cell>
        </row>
        <row r="208">
          <cell r="V208" t="str">
            <v>PROJECTED STREET</v>
          </cell>
          <cell r="X208">
            <v>35966.992822222222</v>
          </cell>
          <cell r="BT208" t="str">
            <v xml:space="preserve"> </v>
          </cell>
        </row>
        <row r="209">
          <cell r="V209" t="str">
            <v>+ or - Scheduled Date</v>
          </cell>
          <cell r="X209">
            <v>41.007177777777542</v>
          </cell>
        </row>
        <row r="210">
          <cell r="N210" t="str">
            <v>ENGINEERING</v>
          </cell>
          <cell r="R210" t="str">
            <v>CREATIVITY 2</v>
          </cell>
          <cell r="V210" t="str">
            <v>START DATE</v>
          </cell>
          <cell r="W210" t="str">
            <v>END     DATE</v>
          </cell>
          <cell r="X210">
            <v>3087.1529999999998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R211" t="str">
            <v>CREATIVITY 2</v>
          </cell>
          <cell r="T211" t="str">
            <v>ANIMATION PRODUCTION</v>
          </cell>
          <cell r="V211" t="str">
            <v>START DATE</v>
          </cell>
          <cell r="W211" t="str">
            <v>END     DATE</v>
          </cell>
          <cell r="X211">
            <v>3087.1529999999998</v>
          </cell>
          <cell r="Y211" t="str">
            <v>WK Count</v>
          </cell>
          <cell r="Z211" t="str">
            <v>Total Days</v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  <cell r="BW211" t="str">
            <v/>
          </cell>
          <cell r="BX211">
            <v>35898</v>
          </cell>
          <cell r="BY211">
            <v>35905</v>
          </cell>
          <cell r="BZ211">
            <v>35912</v>
          </cell>
          <cell r="CA211">
            <v>35919</v>
          </cell>
          <cell r="CB211">
            <v>35926</v>
          </cell>
          <cell r="CC211">
            <v>35933</v>
          </cell>
          <cell r="CD211">
            <v>35940</v>
          </cell>
          <cell r="CE211">
            <v>35947</v>
          </cell>
          <cell r="CF211">
            <v>35954</v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 t="str">
            <v/>
          </cell>
          <cell r="CY211" t="str">
            <v/>
          </cell>
          <cell r="CZ211" t="str">
            <v/>
          </cell>
          <cell r="DA211" t="str">
            <v/>
          </cell>
          <cell r="DB211" t="str">
            <v/>
          </cell>
          <cell r="DC211" t="str">
            <v/>
          </cell>
          <cell r="DD211" t="str">
            <v/>
          </cell>
          <cell r="DE211" t="str">
            <v/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  <cell r="DL211" t="str">
            <v/>
          </cell>
          <cell r="DM211" t="str">
            <v/>
          </cell>
          <cell r="DN211" t="str">
            <v/>
          </cell>
          <cell r="DO211" t="str">
            <v/>
          </cell>
          <cell r="DP211" t="str">
            <v/>
          </cell>
          <cell r="DQ211" t="str">
            <v/>
          </cell>
          <cell r="DR211" t="str">
            <v/>
          </cell>
          <cell r="DS211" t="str">
            <v/>
          </cell>
          <cell r="DT211" t="str">
            <v/>
          </cell>
          <cell r="DU211" t="str">
            <v/>
          </cell>
          <cell r="DV211" t="str">
            <v/>
          </cell>
          <cell r="DW211" t="str">
            <v/>
          </cell>
          <cell r="DX211" t="str">
            <v/>
          </cell>
          <cell r="DY211" t="str">
            <v/>
          </cell>
          <cell r="DZ211" t="str">
            <v/>
          </cell>
          <cell r="EA211" t="str">
            <v/>
          </cell>
          <cell r="EB211" t="str">
            <v/>
          </cell>
          <cell r="EC211" t="str">
            <v/>
          </cell>
          <cell r="ED211" t="str">
            <v/>
          </cell>
          <cell r="EE211" t="str">
            <v/>
          </cell>
          <cell r="EF211" t="str">
            <v/>
          </cell>
          <cell r="EG211" t="str">
            <v/>
          </cell>
          <cell r="EH211" t="str">
            <v/>
          </cell>
          <cell r="EI211" t="str">
            <v/>
          </cell>
          <cell r="EJ211" t="str">
            <v/>
          </cell>
          <cell r="EK211" t="str">
            <v/>
          </cell>
          <cell r="EL211" t="str">
            <v/>
          </cell>
          <cell r="EM211" t="str">
            <v/>
          </cell>
          <cell r="EN211" t="str">
            <v/>
          </cell>
          <cell r="EO211" t="str">
            <v/>
          </cell>
          <cell r="EP211" t="str">
            <v/>
          </cell>
          <cell r="EQ211" t="str">
            <v/>
          </cell>
          <cell r="ER211" t="str">
            <v/>
          </cell>
          <cell r="ES211" t="str">
            <v/>
          </cell>
          <cell r="ET211" t="str">
            <v/>
          </cell>
          <cell r="EU211" t="str">
            <v/>
          </cell>
          <cell r="EV211" t="str">
            <v/>
          </cell>
        </row>
        <row r="212">
          <cell r="A212" t="str">
            <v>PREP</v>
          </cell>
          <cell r="F212" t="str">
            <v>ANIMATION</v>
          </cell>
          <cell r="I212" t="str">
            <v>INK &amp; PAINT</v>
          </cell>
          <cell r="L212" t="str">
            <v>ALPHA</v>
          </cell>
          <cell r="N212" t="str">
            <v>BETA</v>
          </cell>
          <cell r="P212" t="str">
            <v>RTM</v>
          </cell>
          <cell r="R212" t="str">
            <v>STREET</v>
          </cell>
          <cell r="T212" t="str">
            <v>ANIMATION PRODUCTION</v>
          </cell>
          <cell r="V212">
            <v>35898</v>
          </cell>
          <cell r="W212">
            <v>35955.220141999998</v>
          </cell>
          <cell r="X212">
            <v>500</v>
          </cell>
          <cell r="Y212">
            <v>9</v>
          </cell>
          <cell r="Z212">
            <v>57.220141999999996</v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  <cell r="BH212" t="str">
            <v/>
          </cell>
          <cell r="BI212" t="str">
            <v/>
          </cell>
          <cell r="BJ212" t="str">
            <v/>
          </cell>
          <cell r="BK212" t="str">
            <v/>
          </cell>
          <cell r="BL212" t="str">
            <v/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/>
          </cell>
          <cell r="BR212" t="str">
            <v/>
          </cell>
          <cell r="BS212" t="str">
            <v/>
          </cell>
          <cell r="BT212" t="str">
            <v/>
          </cell>
          <cell r="BU212" t="str">
            <v/>
          </cell>
          <cell r="BV212" t="str">
            <v/>
          </cell>
          <cell r="BW212" t="str">
            <v/>
          </cell>
          <cell r="BX212">
            <v>35898</v>
          </cell>
          <cell r="BY212">
            <v>35905</v>
          </cell>
          <cell r="BZ212">
            <v>35912</v>
          </cell>
          <cell r="CA212">
            <v>35919</v>
          </cell>
          <cell r="CB212">
            <v>35926</v>
          </cell>
          <cell r="CC212">
            <v>35933</v>
          </cell>
          <cell r="CD212">
            <v>35940</v>
          </cell>
          <cell r="CE212">
            <v>35947</v>
          </cell>
          <cell r="CF212">
            <v>35954</v>
          </cell>
          <cell r="CG212" t="str">
            <v/>
          </cell>
          <cell r="CH212" t="str">
            <v/>
          </cell>
          <cell r="CI212" t="str">
            <v/>
          </cell>
          <cell r="CJ212" t="str">
            <v/>
          </cell>
          <cell r="CK212" t="str">
            <v/>
          </cell>
          <cell r="CL212" t="str">
            <v/>
          </cell>
          <cell r="CM212" t="str">
            <v/>
          </cell>
          <cell r="CN212" t="str">
            <v/>
          </cell>
          <cell r="CO212" t="str">
            <v/>
          </cell>
          <cell r="CP212" t="str">
            <v/>
          </cell>
          <cell r="CQ212" t="str">
            <v/>
          </cell>
          <cell r="CR212" t="str">
            <v/>
          </cell>
          <cell r="CS212" t="str">
            <v/>
          </cell>
          <cell r="CT212" t="str">
            <v/>
          </cell>
          <cell r="CU212" t="str">
            <v/>
          </cell>
          <cell r="CV212" t="str">
            <v/>
          </cell>
          <cell r="CW212" t="str">
            <v/>
          </cell>
          <cell r="CX212" t="str">
            <v/>
          </cell>
          <cell r="CY212" t="str">
            <v/>
          </cell>
          <cell r="CZ212" t="str">
            <v/>
          </cell>
          <cell r="DA212" t="str">
            <v/>
          </cell>
          <cell r="DB212" t="str">
            <v/>
          </cell>
          <cell r="DC212" t="str">
            <v/>
          </cell>
          <cell r="DD212" t="str">
            <v/>
          </cell>
          <cell r="DE212" t="str">
            <v/>
          </cell>
          <cell r="DF212" t="str">
            <v/>
          </cell>
          <cell r="DG212" t="str">
            <v/>
          </cell>
          <cell r="DH212" t="str">
            <v/>
          </cell>
          <cell r="DI212" t="str">
            <v/>
          </cell>
          <cell r="DJ212" t="str">
            <v/>
          </cell>
          <cell r="DK212" t="str">
            <v/>
          </cell>
          <cell r="DL212" t="str">
            <v/>
          </cell>
          <cell r="DM212" t="str">
            <v/>
          </cell>
          <cell r="DN212" t="str">
            <v/>
          </cell>
          <cell r="DO212" t="str">
            <v/>
          </cell>
          <cell r="DP212" t="str">
            <v/>
          </cell>
          <cell r="DQ212" t="str">
            <v/>
          </cell>
          <cell r="DR212" t="str">
            <v/>
          </cell>
          <cell r="DS212" t="str">
            <v/>
          </cell>
          <cell r="DT212" t="str">
            <v/>
          </cell>
          <cell r="DU212" t="str">
            <v/>
          </cell>
          <cell r="DV212" t="str">
            <v/>
          </cell>
          <cell r="DW212" t="str">
            <v/>
          </cell>
          <cell r="DX212" t="str">
            <v/>
          </cell>
          <cell r="DY212" t="str">
            <v/>
          </cell>
          <cell r="DZ212" t="str">
            <v/>
          </cell>
          <cell r="EA212" t="str">
            <v/>
          </cell>
          <cell r="EB212" t="str">
            <v/>
          </cell>
          <cell r="EC212" t="str">
            <v/>
          </cell>
          <cell r="ED212" t="str">
            <v/>
          </cell>
          <cell r="EE212" t="str">
            <v/>
          </cell>
          <cell r="EF212" t="str">
            <v/>
          </cell>
          <cell r="EG212" t="str">
            <v/>
          </cell>
          <cell r="EH212" t="str">
            <v/>
          </cell>
          <cell r="EI212" t="str">
            <v/>
          </cell>
          <cell r="EJ212" t="str">
            <v/>
          </cell>
          <cell r="EK212" t="str">
            <v/>
          </cell>
          <cell r="EL212" t="str">
            <v/>
          </cell>
          <cell r="EM212" t="str">
            <v/>
          </cell>
          <cell r="EN212" t="str">
            <v/>
          </cell>
          <cell r="EO212" t="str">
            <v/>
          </cell>
          <cell r="EP212" t="str">
            <v/>
          </cell>
          <cell r="EQ212" t="str">
            <v/>
          </cell>
          <cell r="ER212" t="str">
            <v/>
          </cell>
          <cell r="ES212" t="str">
            <v/>
          </cell>
          <cell r="ET212" t="str">
            <v/>
          </cell>
          <cell r="EU212" t="str">
            <v/>
          </cell>
          <cell r="EV212" t="str">
            <v/>
          </cell>
        </row>
        <row r="213">
          <cell r="A213" t="str">
            <v>PREP</v>
          </cell>
          <cell r="B213" t="str">
            <v>Days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L213" t="str">
            <v>ALPHA</v>
          </cell>
          <cell r="N213" t="str">
            <v>BETA</v>
          </cell>
          <cell r="P213" t="str">
            <v>RTM</v>
          </cell>
          <cell r="R213" t="str">
            <v>STREET</v>
          </cell>
          <cell r="T213" t="str">
            <v>Prep Projection</v>
          </cell>
          <cell r="V213">
            <v>35898</v>
          </cell>
          <cell r="W213">
            <v>35955.220141999998</v>
          </cell>
          <cell r="X213">
            <v>500</v>
          </cell>
          <cell r="Y213">
            <v>9</v>
          </cell>
          <cell r="Z213">
            <v>57.220141999999996</v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  <cell r="BH213" t="str">
            <v/>
          </cell>
          <cell r="BI213" t="str">
            <v/>
          </cell>
          <cell r="BJ213" t="str">
            <v/>
          </cell>
          <cell r="BK213" t="str">
            <v/>
          </cell>
          <cell r="BL213" t="str">
            <v/>
          </cell>
          <cell r="BM213" t="str">
            <v/>
          </cell>
          <cell r="BN213" t="str">
            <v/>
          </cell>
          <cell r="BO213" t="str">
            <v/>
          </cell>
          <cell r="BP213" t="str">
            <v/>
          </cell>
          <cell r="BQ213" t="str">
            <v/>
          </cell>
          <cell r="BR213" t="str">
            <v/>
          </cell>
          <cell r="BS213" t="str">
            <v/>
          </cell>
          <cell r="BT213" t="str">
            <v/>
          </cell>
          <cell r="BU213" t="str">
            <v/>
          </cell>
          <cell r="BV213" t="str">
            <v/>
          </cell>
          <cell r="BW213" t="str">
            <v/>
          </cell>
          <cell r="BX213">
            <v>125</v>
          </cell>
          <cell r="BY213">
            <v>250</v>
          </cell>
          <cell r="BZ213">
            <v>375</v>
          </cell>
          <cell r="CA213">
            <v>500</v>
          </cell>
          <cell r="CB213">
            <v>500</v>
          </cell>
          <cell r="CC213">
            <v>500</v>
          </cell>
          <cell r="CD213">
            <v>500</v>
          </cell>
          <cell r="CE213">
            <v>500</v>
          </cell>
          <cell r="CF213">
            <v>500</v>
          </cell>
          <cell r="CG213" t="str">
            <v/>
          </cell>
          <cell r="CH213" t="str">
            <v/>
          </cell>
          <cell r="CI213" t="str">
            <v/>
          </cell>
          <cell r="CJ213" t="str">
            <v/>
          </cell>
          <cell r="CK213" t="str">
            <v/>
          </cell>
          <cell r="CL213" t="str">
            <v/>
          </cell>
          <cell r="CM213" t="str">
            <v/>
          </cell>
          <cell r="CN213" t="str">
            <v/>
          </cell>
          <cell r="CO213" t="str">
            <v/>
          </cell>
          <cell r="CP213" t="str">
            <v/>
          </cell>
          <cell r="CQ213" t="str">
            <v/>
          </cell>
          <cell r="CR213" t="str">
            <v/>
          </cell>
          <cell r="CS213" t="str">
            <v/>
          </cell>
          <cell r="CT213" t="str">
            <v/>
          </cell>
          <cell r="CU213" t="str">
            <v/>
          </cell>
          <cell r="CV213" t="str">
            <v/>
          </cell>
          <cell r="CW213" t="str">
            <v/>
          </cell>
          <cell r="CX213" t="str">
            <v/>
          </cell>
          <cell r="CY213" t="str">
            <v/>
          </cell>
          <cell r="CZ213" t="str">
            <v/>
          </cell>
          <cell r="DA213" t="str">
            <v/>
          </cell>
          <cell r="DB213" t="str">
            <v/>
          </cell>
          <cell r="DC213" t="str">
            <v/>
          </cell>
          <cell r="DD213" t="str">
            <v/>
          </cell>
          <cell r="DE213" t="str">
            <v/>
          </cell>
          <cell r="DF213" t="str">
            <v/>
          </cell>
          <cell r="DG213" t="str">
            <v/>
          </cell>
          <cell r="DH213" t="str">
            <v/>
          </cell>
          <cell r="DI213" t="str">
            <v/>
          </cell>
          <cell r="DJ213" t="str">
            <v/>
          </cell>
          <cell r="DK213" t="str">
            <v/>
          </cell>
          <cell r="DL213" t="str">
            <v/>
          </cell>
          <cell r="DM213" t="str">
            <v/>
          </cell>
          <cell r="DN213" t="str">
            <v/>
          </cell>
          <cell r="DO213" t="str">
            <v/>
          </cell>
          <cell r="DP213" t="str">
            <v/>
          </cell>
          <cell r="DQ213" t="str">
            <v/>
          </cell>
          <cell r="DR213" t="str">
            <v/>
          </cell>
          <cell r="DS213" t="str">
            <v/>
          </cell>
          <cell r="DT213" t="str">
            <v/>
          </cell>
          <cell r="DU213" t="str">
            <v/>
          </cell>
          <cell r="DV213" t="str">
            <v/>
          </cell>
          <cell r="DW213" t="str">
            <v/>
          </cell>
          <cell r="DX213" t="str">
            <v/>
          </cell>
          <cell r="DY213" t="str">
            <v/>
          </cell>
          <cell r="DZ213" t="str">
            <v/>
          </cell>
          <cell r="EA213" t="str">
            <v/>
          </cell>
          <cell r="EB213" t="str">
            <v/>
          </cell>
          <cell r="EC213" t="str">
            <v/>
          </cell>
          <cell r="ED213" t="str">
            <v/>
          </cell>
          <cell r="EE213" t="str">
            <v/>
          </cell>
          <cell r="EF213" t="str">
            <v/>
          </cell>
          <cell r="EG213" t="str">
            <v/>
          </cell>
          <cell r="EH213" t="str">
            <v/>
          </cell>
          <cell r="EI213" t="str">
            <v/>
          </cell>
          <cell r="EJ213" t="str">
            <v/>
          </cell>
          <cell r="EK213" t="str">
            <v/>
          </cell>
          <cell r="EL213" t="str">
            <v/>
          </cell>
          <cell r="EM213" t="str">
            <v/>
          </cell>
          <cell r="EN213" t="str">
            <v/>
          </cell>
          <cell r="EO213" t="str">
            <v/>
          </cell>
          <cell r="EP213" t="str">
            <v/>
          </cell>
          <cell r="EQ213" t="str">
            <v/>
          </cell>
          <cell r="ER213" t="str">
            <v/>
          </cell>
          <cell r="ES213" t="str">
            <v/>
          </cell>
          <cell r="ET213" t="str">
            <v/>
          </cell>
          <cell r="EU213" t="str">
            <v/>
          </cell>
          <cell r="EV213" t="str">
            <v/>
          </cell>
        </row>
        <row r="214">
          <cell r="A214" t="str">
            <v>Wks</v>
          </cell>
          <cell r="B214" t="str">
            <v>Days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M214">
            <v>29</v>
          </cell>
          <cell r="O214">
            <v>29</v>
          </cell>
          <cell r="Q214">
            <v>29</v>
          </cell>
          <cell r="R214">
            <v>36100</v>
          </cell>
          <cell r="T214" t="str">
            <v>Animation Projection</v>
          </cell>
          <cell r="V214">
            <v>35926</v>
          </cell>
          <cell r="W214">
            <v>35999.220141999998</v>
          </cell>
          <cell r="X214">
            <v>500</v>
          </cell>
          <cell r="Y214">
            <v>11</v>
          </cell>
          <cell r="Z214">
            <v>73.220141999999996</v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/>
          </cell>
          <cell r="BJ214" t="str">
            <v/>
          </cell>
          <cell r="BK214" t="str">
            <v/>
          </cell>
          <cell r="BL214" t="str">
            <v/>
          </cell>
          <cell r="BM214" t="str">
            <v/>
          </cell>
          <cell r="BN214" t="str">
            <v/>
          </cell>
          <cell r="BO214" t="str">
            <v/>
          </cell>
          <cell r="BP214" t="str">
            <v/>
          </cell>
          <cell r="BQ214" t="str">
            <v/>
          </cell>
          <cell r="BR214" t="str">
            <v/>
          </cell>
          <cell r="BS214" t="str">
            <v/>
          </cell>
          <cell r="BT214" t="str">
            <v/>
          </cell>
          <cell r="BU214" t="str">
            <v/>
          </cell>
          <cell r="BV214" t="str">
            <v/>
          </cell>
          <cell r="BW214" t="str">
            <v/>
          </cell>
          <cell r="BX214" t="str">
            <v/>
          </cell>
          <cell r="BY214" t="str">
            <v/>
          </cell>
          <cell r="BZ214" t="str">
            <v/>
          </cell>
          <cell r="CA214" t="str">
            <v/>
          </cell>
          <cell r="CB214">
            <v>0</v>
          </cell>
          <cell r="CC214">
            <v>0</v>
          </cell>
          <cell r="CD214">
            <v>0</v>
          </cell>
          <cell r="CE214">
            <v>125</v>
          </cell>
          <cell r="CF214">
            <v>250</v>
          </cell>
          <cell r="CG214">
            <v>375</v>
          </cell>
          <cell r="CH214">
            <v>500</v>
          </cell>
          <cell r="CI214">
            <v>500</v>
          </cell>
          <cell r="CJ214">
            <v>500</v>
          </cell>
          <cell r="CK214">
            <v>500</v>
          </cell>
          <cell r="CL214">
            <v>500</v>
          </cell>
          <cell r="CM214" t="str">
            <v/>
          </cell>
          <cell r="CN214" t="str">
            <v/>
          </cell>
          <cell r="CO214" t="str">
            <v/>
          </cell>
          <cell r="CP214" t="str">
            <v/>
          </cell>
          <cell r="CQ214" t="str">
            <v/>
          </cell>
          <cell r="CR214" t="str">
            <v/>
          </cell>
          <cell r="CS214" t="str">
            <v/>
          </cell>
          <cell r="CT214" t="str">
            <v/>
          </cell>
          <cell r="CU214" t="str">
            <v/>
          </cell>
          <cell r="CV214" t="str">
            <v/>
          </cell>
          <cell r="CW214" t="str">
            <v/>
          </cell>
          <cell r="CX214" t="str">
            <v/>
          </cell>
          <cell r="CY214" t="str">
            <v/>
          </cell>
          <cell r="CZ214" t="str">
            <v/>
          </cell>
          <cell r="DA214" t="str">
            <v/>
          </cell>
          <cell r="DB214" t="str">
            <v/>
          </cell>
          <cell r="DC214" t="str">
            <v/>
          </cell>
          <cell r="DD214" t="str">
            <v/>
          </cell>
          <cell r="DE214" t="str">
            <v/>
          </cell>
          <cell r="DF214" t="str">
            <v/>
          </cell>
          <cell r="DG214" t="str">
            <v/>
          </cell>
          <cell r="DH214" t="str">
            <v/>
          </cell>
          <cell r="DI214" t="str">
            <v/>
          </cell>
          <cell r="DJ214" t="str">
            <v/>
          </cell>
          <cell r="DK214" t="str">
            <v/>
          </cell>
          <cell r="DL214" t="str">
            <v/>
          </cell>
          <cell r="DM214" t="str">
            <v/>
          </cell>
          <cell r="DN214" t="str">
            <v/>
          </cell>
          <cell r="DO214" t="str">
            <v/>
          </cell>
          <cell r="DP214" t="str">
            <v/>
          </cell>
          <cell r="DQ214" t="str">
            <v/>
          </cell>
          <cell r="DR214" t="str">
            <v/>
          </cell>
          <cell r="DS214" t="str">
            <v/>
          </cell>
          <cell r="DT214" t="str">
            <v/>
          </cell>
          <cell r="DU214" t="str">
            <v/>
          </cell>
          <cell r="DV214" t="str">
            <v/>
          </cell>
          <cell r="DW214" t="str">
            <v/>
          </cell>
          <cell r="DX214" t="str">
            <v/>
          </cell>
          <cell r="DY214" t="str">
            <v/>
          </cell>
          <cell r="DZ214" t="str">
            <v/>
          </cell>
          <cell r="EA214" t="str">
            <v/>
          </cell>
          <cell r="EB214" t="str">
            <v/>
          </cell>
          <cell r="EC214" t="str">
            <v/>
          </cell>
          <cell r="ED214" t="str">
            <v/>
          </cell>
          <cell r="EE214" t="str">
            <v/>
          </cell>
          <cell r="EF214" t="str">
            <v/>
          </cell>
          <cell r="EG214" t="str">
            <v/>
          </cell>
          <cell r="EH214" t="str">
            <v/>
          </cell>
          <cell r="EI214" t="str">
            <v/>
          </cell>
          <cell r="EJ214" t="str">
            <v/>
          </cell>
          <cell r="EK214" t="str">
            <v/>
          </cell>
          <cell r="EL214" t="str">
            <v/>
          </cell>
          <cell r="EM214" t="str">
            <v/>
          </cell>
          <cell r="EN214" t="str">
            <v/>
          </cell>
          <cell r="EO214" t="str">
            <v/>
          </cell>
          <cell r="EP214" t="str">
            <v/>
          </cell>
          <cell r="EQ214" t="str">
            <v/>
          </cell>
          <cell r="ER214" t="str">
            <v/>
          </cell>
          <cell r="ES214" t="str">
            <v/>
          </cell>
          <cell r="ET214" t="str">
            <v/>
          </cell>
          <cell r="EU214" t="str">
            <v/>
          </cell>
          <cell r="EV214" t="str">
            <v/>
          </cell>
        </row>
        <row r="215">
          <cell r="A215">
            <v>6.1743059999999996</v>
          </cell>
          <cell r="B215">
            <v>57.220141999999996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M215">
            <v>29</v>
          </cell>
          <cell r="O215">
            <v>29</v>
          </cell>
          <cell r="Q215">
            <v>29</v>
          </cell>
          <cell r="R215">
            <v>36100</v>
          </cell>
          <cell r="T215" t="str">
            <v>Ink &amp; Paint Projection</v>
          </cell>
          <cell r="V215">
            <v>35956</v>
          </cell>
          <cell r="W215">
            <v>36013.220141999998</v>
          </cell>
          <cell r="X215">
            <v>500</v>
          </cell>
          <cell r="Y215">
            <v>8</v>
          </cell>
          <cell r="Z215">
            <v>57.220141999999996</v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  <cell r="BH215" t="str">
            <v/>
          </cell>
          <cell r="BI215" t="str">
            <v/>
          </cell>
          <cell r="BJ215" t="str">
            <v/>
          </cell>
          <cell r="BK215" t="str">
            <v/>
          </cell>
          <cell r="BL215" t="str">
            <v/>
          </cell>
          <cell r="BM215" t="str">
            <v/>
          </cell>
          <cell r="BN215" t="str">
            <v/>
          </cell>
          <cell r="BO215" t="str">
            <v/>
          </cell>
          <cell r="BP215" t="str">
            <v/>
          </cell>
          <cell r="BQ215" t="str">
            <v/>
          </cell>
          <cell r="BR215" t="str">
            <v/>
          </cell>
          <cell r="BS215" t="str">
            <v/>
          </cell>
          <cell r="BT215" t="str">
            <v/>
          </cell>
          <cell r="BU215" t="str">
            <v/>
          </cell>
          <cell r="BV215" t="str">
            <v/>
          </cell>
          <cell r="BW215" t="str">
            <v/>
          </cell>
          <cell r="BX215" t="str">
            <v/>
          </cell>
          <cell r="BY215" t="str">
            <v/>
          </cell>
          <cell r="BZ215" t="str">
            <v/>
          </cell>
          <cell r="CA215" t="str">
            <v/>
          </cell>
          <cell r="CB215" t="str">
            <v/>
          </cell>
          <cell r="CC215" t="str">
            <v/>
          </cell>
          <cell r="CD215" t="str">
            <v/>
          </cell>
          <cell r="CE215" t="str">
            <v/>
          </cell>
          <cell r="CF215" t="str">
            <v/>
          </cell>
          <cell r="CG215">
            <v>125</v>
          </cell>
          <cell r="CH215">
            <v>250</v>
          </cell>
          <cell r="CI215">
            <v>375</v>
          </cell>
          <cell r="CJ215">
            <v>500</v>
          </cell>
          <cell r="CK215">
            <v>500</v>
          </cell>
          <cell r="CL215">
            <v>500</v>
          </cell>
          <cell r="CM215">
            <v>500</v>
          </cell>
          <cell r="CN215">
            <v>500</v>
          </cell>
          <cell r="CO215" t="str">
            <v/>
          </cell>
          <cell r="CP215" t="str">
            <v/>
          </cell>
          <cell r="CQ215" t="str">
            <v/>
          </cell>
          <cell r="CR215" t="str">
            <v/>
          </cell>
          <cell r="CS215" t="str">
            <v/>
          </cell>
          <cell r="CT215" t="str">
            <v/>
          </cell>
          <cell r="CU215" t="str">
            <v/>
          </cell>
          <cell r="CV215" t="str">
            <v/>
          </cell>
          <cell r="CW215" t="str">
            <v/>
          </cell>
          <cell r="CX215" t="str">
            <v/>
          </cell>
          <cell r="CY215" t="str">
            <v/>
          </cell>
          <cell r="CZ215" t="str">
            <v/>
          </cell>
          <cell r="DA215" t="str">
            <v/>
          </cell>
          <cell r="DB215" t="str">
            <v/>
          </cell>
          <cell r="DC215" t="str">
            <v/>
          </cell>
          <cell r="DD215" t="str">
            <v/>
          </cell>
          <cell r="DE215" t="str">
            <v/>
          </cell>
          <cell r="DF215" t="str">
            <v/>
          </cell>
          <cell r="DG215" t="str">
            <v/>
          </cell>
          <cell r="DH215" t="str">
            <v/>
          </cell>
          <cell r="DI215" t="str">
            <v/>
          </cell>
          <cell r="DJ215" t="str">
            <v/>
          </cell>
          <cell r="DK215" t="str">
            <v/>
          </cell>
          <cell r="DL215" t="str">
            <v/>
          </cell>
          <cell r="DM215" t="str">
            <v/>
          </cell>
          <cell r="DN215" t="str">
            <v/>
          </cell>
          <cell r="DO215" t="str">
            <v/>
          </cell>
          <cell r="DP215" t="str">
            <v/>
          </cell>
          <cell r="DQ215" t="str">
            <v/>
          </cell>
          <cell r="DR215" t="str">
            <v/>
          </cell>
          <cell r="DS215" t="str">
            <v/>
          </cell>
          <cell r="DT215" t="str">
            <v/>
          </cell>
          <cell r="DU215" t="str">
            <v/>
          </cell>
          <cell r="DV215" t="str">
            <v/>
          </cell>
          <cell r="DW215" t="str">
            <v/>
          </cell>
          <cell r="DX215" t="str">
            <v/>
          </cell>
          <cell r="DY215" t="str">
            <v/>
          </cell>
          <cell r="DZ215" t="str">
            <v/>
          </cell>
          <cell r="EA215" t="str">
            <v/>
          </cell>
          <cell r="EB215" t="str">
            <v/>
          </cell>
          <cell r="EC215" t="str">
            <v/>
          </cell>
          <cell r="ED215" t="str">
            <v/>
          </cell>
          <cell r="EE215" t="str">
            <v/>
          </cell>
          <cell r="EF215" t="str">
            <v/>
          </cell>
          <cell r="EG215" t="str">
            <v/>
          </cell>
          <cell r="EH215" t="str">
            <v/>
          </cell>
          <cell r="EI215" t="str">
            <v/>
          </cell>
          <cell r="EJ215" t="str">
            <v/>
          </cell>
          <cell r="EK215" t="str">
            <v/>
          </cell>
          <cell r="EL215" t="str">
            <v/>
          </cell>
          <cell r="EM215" t="str">
            <v/>
          </cell>
          <cell r="EN215" t="str">
            <v/>
          </cell>
          <cell r="EO215" t="str">
            <v/>
          </cell>
          <cell r="EP215" t="str">
            <v/>
          </cell>
          <cell r="EQ215" t="str">
            <v/>
          </cell>
          <cell r="ER215" t="str">
            <v/>
          </cell>
          <cell r="ES215" t="str">
            <v/>
          </cell>
          <cell r="ET215" t="str">
            <v/>
          </cell>
          <cell r="EU215" t="str">
            <v/>
          </cell>
          <cell r="EV215" t="str">
            <v/>
          </cell>
        </row>
        <row r="217">
          <cell r="T217" t="str">
            <v>BUDGET FORECAST</v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  <cell r="BW217" t="str">
            <v/>
          </cell>
          <cell r="BX217">
            <v>35898</v>
          </cell>
          <cell r="BY217">
            <v>35905</v>
          </cell>
          <cell r="BZ217">
            <v>35912</v>
          </cell>
          <cell r="CA217">
            <v>35919</v>
          </cell>
          <cell r="CB217">
            <v>35926</v>
          </cell>
          <cell r="CC217">
            <v>35933</v>
          </cell>
          <cell r="CD217">
            <v>35940</v>
          </cell>
          <cell r="CE217">
            <v>35947</v>
          </cell>
          <cell r="CF217">
            <v>35954</v>
          </cell>
          <cell r="CG217" t="str">
            <v/>
          </cell>
          <cell r="CH217" t="str">
            <v/>
          </cell>
          <cell r="CI217" t="str">
            <v/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 t="str">
            <v/>
          </cell>
          <cell r="CQ217" t="str">
            <v/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 t="str">
            <v/>
          </cell>
          <cell r="CY217" t="str">
            <v/>
          </cell>
          <cell r="CZ217" t="str">
            <v/>
          </cell>
          <cell r="DA217" t="str">
            <v/>
          </cell>
          <cell r="DB217" t="str">
            <v/>
          </cell>
          <cell r="DC217" t="str">
            <v/>
          </cell>
          <cell r="DD217" t="str">
            <v/>
          </cell>
          <cell r="DE217" t="str">
            <v/>
          </cell>
          <cell r="DF217" t="str">
            <v/>
          </cell>
          <cell r="DG217" t="str">
            <v/>
          </cell>
          <cell r="DH217" t="str">
            <v/>
          </cell>
          <cell r="DI217" t="str">
            <v/>
          </cell>
          <cell r="DJ217" t="str">
            <v/>
          </cell>
          <cell r="DK217" t="str">
            <v/>
          </cell>
          <cell r="DL217" t="str">
            <v/>
          </cell>
          <cell r="DM217" t="str">
            <v/>
          </cell>
          <cell r="DN217" t="str">
            <v/>
          </cell>
          <cell r="DO217" t="str">
            <v/>
          </cell>
          <cell r="DP217" t="str">
            <v/>
          </cell>
          <cell r="DQ217" t="str">
            <v/>
          </cell>
          <cell r="DR217" t="str">
            <v/>
          </cell>
          <cell r="DS217" t="str">
            <v/>
          </cell>
          <cell r="DT217" t="str">
            <v/>
          </cell>
          <cell r="DU217" t="str">
            <v/>
          </cell>
          <cell r="DV217" t="str">
            <v/>
          </cell>
          <cell r="DW217" t="str">
            <v/>
          </cell>
          <cell r="DX217" t="str">
            <v/>
          </cell>
          <cell r="DY217" t="str">
            <v/>
          </cell>
          <cell r="DZ217" t="str">
            <v/>
          </cell>
          <cell r="EA217" t="str">
            <v/>
          </cell>
          <cell r="EB217" t="str">
            <v/>
          </cell>
          <cell r="EC217" t="str">
            <v/>
          </cell>
          <cell r="ED217" t="str">
            <v/>
          </cell>
          <cell r="EE217" t="str">
            <v/>
          </cell>
          <cell r="EF217" t="str">
            <v/>
          </cell>
          <cell r="EG217" t="str">
            <v/>
          </cell>
          <cell r="EH217" t="str">
            <v/>
          </cell>
          <cell r="EI217" t="str">
            <v/>
          </cell>
          <cell r="EJ217" t="str">
            <v/>
          </cell>
          <cell r="EK217" t="str">
            <v/>
          </cell>
          <cell r="EL217" t="str">
            <v/>
          </cell>
          <cell r="EM217" t="str">
            <v/>
          </cell>
          <cell r="EN217" t="str">
            <v/>
          </cell>
          <cell r="EO217" t="str">
            <v/>
          </cell>
          <cell r="EP217" t="str">
            <v/>
          </cell>
          <cell r="EQ217" t="str">
            <v/>
          </cell>
          <cell r="ER217" t="str">
            <v/>
          </cell>
          <cell r="ES217" t="str">
            <v/>
          </cell>
          <cell r="ET217" t="str">
            <v/>
          </cell>
          <cell r="EU217" t="str">
            <v/>
          </cell>
          <cell r="EV217" t="str">
            <v/>
          </cell>
          <cell r="EW217" t="str">
            <v/>
          </cell>
          <cell r="EX217" t="str">
            <v/>
          </cell>
          <cell r="EY217" t="str">
            <v/>
          </cell>
          <cell r="EZ217" t="str">
            <v/>
          </cell>
          <cell r="FA217" t="str">
            <v/>
          </cell>
          <cell r="FB217" t="str">
            <v/>
          </cell>
          <cell r="FC217" t="str">
            <v/>
          </cell>
          <cell r="FD217" t="str">
            <v/>
          </cell>
          <cell r="FE217" t="str">
            <v/>
          </cell>
          <cell r="FF217" t="str">
            <v/>
          </cell>
          <cell r="FG217" t="str">
            <v/>
          </cell>
          <cell r="FH217" t="str">
            <v/>
          </cell>
          <cell r="FI217" t="str">
            <v/>
          </cell>
        </row>
        <row r="218">
          <cell r="T218" t="str">
            <v>BUDGET FORECAST</v>
          </cell>
          <cell r="V218" t="str">
            <v>PRE PROD</v>
          </cell>
          <cell r="W218">
            <v>30</v>
          </cell>
          <cell r="X218">
            <v>112500</v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  <cell r="BH218" t="str">
            <v/>
          </cell>
          <cell r="BI218" t="str">
            <v/>
          </cell>
          <cell r="BJ218" t="str">
            <v/>
          </cell>
          <cell r="BK218" t="str">
            <v/>
          </cell>
          <cell r="BL218" t="str">
            <v/>
          </cell>
          <cell r="BM218" t="str">
            <v/>
          </cell>
          <cell r="BN218" t="str">
            <v/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  <cell r="BW218" t="str">
            <v/>
          </cell>
          <cell r="BX218">
            <v>35898</v>
          </cell>
          <cell r="BY218">
            <v>35905</v>
          </cell>
          <cell r="BZ218">
            <v>35912</v>
          </cell>
          <cell r="CA218">
            <v>35919</v>
          </cell>
          <cell r="CB218">
            <v>35926</v>
          </cell>
          <cell r="CC218">
            <v>35933</v>
          </cell>
          <cell r="CD218">
            <v>35940</v>
          </cell>
          <cell r="CE218">
            <v>35947</v>
          </cell>
          <cell r="CF218">
            <v>35954</v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 t="str">
            <v/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 t="str">
            <v/>
          </cell>
          <cell r="CY218" t="str">
            <v/>
          </cell>
          <cell r="CZ218" t="str">
            <v/>
          </cell>
          <cell r="DA218" t="str">
            <v/>
          </cell>
          <cell r="DB218" t="str">
            <v/>
          </cell>
          <cell r="DC218" t="str">
            <v/>
          </cell>
          <cell r="DD218" t="str">
            <v/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  <cell r="DL218" t="str">
            <v/>
          </cell>
          <cell r="DM218" t="str">
            <v/>
          </cell>
          <cell r="DN218" t="str">
            <v/>
          </cell>
          <cell r="DO218" t="str">
            <v/>
          </cell>
          <cell r="DP218" t="str">
            <v/>
          </cell>
          <cell r="DQ218" t="str">
            <v/>
          </cell>
          <cell r="DR218" t="str">
            <v/>
          </cell>
          <cell r="DS218" t="str">
            <v/>
          </cell>
          <cell r="DT218" t="str">
            <v/>
          </cell>
          <cell r="DU218" t="str">
            <v/>
          </cell>
          <cell r="DV218" t="str">
            <v/>
          </cell>
          <cell r="DW218" t="str">
            <v/>
          </cell>
          <cell r="DX218" t="str">
            <v/>
          </cell>
          <cell r="DY218" t="str">
            <v/>
          </cell>
          <cell r="DZ218" t="str">
            <v/>
          </cell>
          <cell r="EA218" t="str">
            <v/>
          </cell>
          <cell r="EB218" t="str">
            <v/>
          </cell>
          <cell r="EC218" t="str">
            <v/>
          </cell>
          <cell r="ED218" t="str">
            <v/>
          </cell>
          <cell r="EE218" t="str">
            <v/>
          </cell>
          <cell r="EF218" t="str">
            <v/>
          </cell>
          <cell r="EG218" t="str">
            <v/>
          </cell>
          <cell r="EH218" t="str">
            <v/>
          </cell>
          <cell r="EI218" t="str">
            <v/>
          </cell>
          <cell r="EJ218" t="str">
            <v/>
          </cell>
          <cell r="EK218" t="str">
            <v/>
          </cell>
          <cell r="EL218" t="str">
            <v/>
          </cell>
          <cell r="EM218" t="str">
            <v/>
          </cell>
          <cell r="EN218" t="str">
            <v/>
          </cell>
          <cell r="EO218" t="str">
            <v/>
          </cell>
          <cell r="EP218" t="str">
            <v/>
          </cell>
          <cell r="EQ218" t="str">
            <v/>
          </cell>
          <cell r="ER218" t="str">
            <v/>
          </cell>
          <cell r="ES218" t="str">
            <v/>
          </cell>
          <cell r="ET218" t="str">
            <v/>
          </cell>
          <cell r="EU218" t="str">
            <v/>
          </cell>
          <cell r="EV218" t="str">
            <v/>
          </cell>
          <cell r="EW218" t="str">
            <v/>
          </cell>
          <cell r="EX218" t="str">
            <v/>
          </cell>
          <cell r="EY218" t="str">
            <v/>
          </cell>
          <cell r="EZ218" t="str">
            <v/>
          </cell>
          <cell r="FA218" t="str">
            <v/>
          </cell>
          <cell r="FB218" t="str">
            <v/>
          </cell>
          <cell r="FC218" t="str">
            <v/>
          </cell>
          <cell r="FD218" t="str">
            <v/>
          </cell>
          <cell r="FE218" t="str">
            <v/>
          </cell>
          <cell r="FF218" t="str">
            <v/>
          </cell>
          <cell r="FG218" t="str">
            <v/>
          </cell>
          <cell r="FH218" t="str">
            <v/>
          </cell>
          <cell r="FI218" t="str">
            <v/>
          </cell>
        </row>
        <row r="219">
          <cell r="V219" t="str">
            <v>PRE PROD</v>
          </cell>
          <cell r="W219">
            <v>30</v>
          </cell>
          <cell r="X219">
            <v>112500</v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/>
          </cell>
          <cell r="BR219" t="str">
            <v/>
          </cell>
          <cell r="BS219" t="str">
            <v/>
          </cell>
          <cell r="BT219" t="str">
            <v/>
          </cell>
          <cell r="BU219" t="str">
            <v/>
          </cell>
          <cell r="BV219" t="str">
            <v/>
          </cell>
          <cell r="BW219" t="str">
            <v/>
          </cell>
          <cell r="BX219">
            <v>3750</v>
          </cell>
          <cell r="BY219">
            <v>7500</v>
          </cell>
          <cell r="BZ219">
            <v>11250</v>
          </cell>
          <cell r="CA219">
            <v>15000</v>
          </cell>
          <cell r="CB219">
            <v>15000</v>
          </cell>
          <cell r="CC219">
            <v>15000</v>
          </cell>
          <cell r="CD219">
            <v>15000</v>
          </cell>
          <cell r="CE219">
            <v>15000</v>
          </cell>
          <cell r="CF219">
            <v>15000</v>
          </cell>
          <cell r="CG219" t="str">
            <v/>
          </cell>
          <cell r="CH219" t="str">
            <v/>
          </cell>
          <cell r="CI219" t="str">
            <v/>
          </cell>
          <cell r="CJ219" t="str">
            <v/>
          </cell>
          <cell r="CK219" t="str">
            <v/>
          </cell>
          <cell r="CL219" t="str">
            <v/>
          </cell>
          <cell r="CM219" t="str">
            <v/>
          </cell>
          <cell r="CN219" t="str">
            <v/>
          </cell>
          <cell r="CO219" t="str">
            <v/>
          </cell>
          <cell r="CP219" t="str">
            <v/>
          </cell>
          <cell r="CQ219" t="str">
            <v/>
          </cell>
          <cell r="CR219" t="str">
            <v/>
          </cell>
          <cell r="CS219" t="str">
            <v/>
          </cell>
          <cell r="CT219" t="str">
            <v/>
          </cell>
          <cell r="CU219" t="str">
            <v/>
          </cell>
          <cell r="CV219" t="str">
            <v/>
          </cell>
          <cell r="CW219" t="str">
            <v/>
          </cell>
          <cell r="CX219" t="str">
            <v/>
          </cell>
          <cell r="CY219" t="str">
            <v/>
          </cell>
          <cell r="CZ219" t="str">
            <v/>
          </cell>
          <cell r="DA219" t="str">
            <v/>
          </cell>
          <cell r="DB219" t="str">
            <v/>
          </cell>
          <cell r="DC219" t="str">
            <v/>
          </cell>
          <cell r="DD219" t="str">
            <v/>
          </cell>
          <cell r="DE219" t="str">
            <v/>
          </cell>
          <cell r="DF219" t="str">
            <v/>
          </cell>
          <cell r="DG219" t="str">
            <v/>
          </cell>
          <cell r="DH219" t="str">
            <v/>
          </cell>
          <cell r="DI219" t="str">
            <v/>
          </cell>
          <cell r="DJ219" t="str">
            <v/>
          </cell>
          <cell r="DK219" t="str">
            <v/>
          </cell>
          <cell r="DL219" t="str">
            <v/>
          </cell>
          <cell r="DM219" t="str">
            <v/>
          </cell>
          <cell r="DN219" t="str">
            <v/>
          </cell>
          <cell r="DO219" t="str">
            <v/>
          </cell>
          <cell r="DP219" t="str">
            <v/>
          </cell>
          <cell r="DQ219" t="str">
            <v/>
          </cell>
          <cell r="DR219" t="str">
            <v/>
          </cell>
          <cell r="DS219" t="str">
            <v/>
          </cell>
          <cell r="DT219" t="str">
            <v/>
          </cell>
          <cell r="DU219" t="str">
            <v/>
          </cell>
          <cell r="DV219" t="str">
            <v/>
          </cell>
          <cell r="DW219" t="str">
            <v/>
          </cell>
          <cell r="DX219" t="str">
            <v/>
          </cell>
          <cell r="DY219" t="str">
            <v/>
          </cell>
          <cell r="DZ219" t="str">
            <v/>
          </cell>
          <cell r="EA219" t="str">
            <v/>
          </cell>
          <cell r="EB219" t="str">
            <v/>
          </cell>
          <cell r="EC219" t="str">
            <v/>
          </cell>
          <cell r="ED219" t="str">
            <v/>
          </cell>
          <cell r="EE219" t="str">
            <v/>
          </cell>
          <cell r="EF219" t="str">
            <v/>
          </cell>
          <cell r="EG219" t="str">
            <v/>
          </cell>
          <cell r="EH219" t="str">
            <v/>
          </cell>
          <cell r="EI219" t="str">
            <v/>
          </cell>
          <cell r="EJ219" t="str">
            <v/>
          </cell>
          <cell r="EK219" t="str">
            <v/>
          </cell>
          <cell r="EL219" t="str">
            <v/>
          </cell>
          <cell r="EM219" t="str">
            <v/>
          </cell>
          <cell r="EN219" t="str">
            <v/>
          </cell>
          <cell r="EO219" t="str">
            <v/>
          </cell>
          <cell r="EP219" t="str">
            <v/>
          </cell>
          <cell r="EQ219" t="str">
            <v/>
          </cell>
          <cell r="ER219" t="str">
            <v/>
          </cell>
          <cell r="ES219" t="str">
            <v/>
          </cell>
          <cell r="ET219" t="str">
            <v/>
          </cell>
          <cell r="EU219" t="str">
            <v/>
          </cell>
          <cell r="EV219" t="str">
            <v/>
          </cell>
          <cell r="EW219" t="str">
            <v/>
          </cell>
          <cell r="EX219" t="str">
            <v/>
          </cell>
          <cell r="EY219" t="str">
            <v/>
          </cell>
          <cell r="EZ219" t="str">
            <v/>
          </cell>
          <cell r="FA219" t="str">
            <v/>
          </cell>
          <cell r="FB219" t="str">
            <v/>
          </cell>
          <cell r="FC219" t="str">
            <v/>
          </cell>
          <cell r="FD219" t="str">
            <v/>
          </cell>
          <cell r="FE219" t="str">
            <v/>
          </cell>
          <cell r="FF219" t="str">
            <v/>
          </cell>
          <cell r="FG219" t="str">
            <v/>
          </cell>
          <cell r="FH219" t="str">
            <v/>
          </cell>
          <cell r="FI219" t="str">
            <v/>
          </cell>
        </row>
        <row r="220">
          <cell r="V220" t="str">
            <v>PRODUCTION</v>
          </cell>
          <cell r="W220">
            <v>150</v>
          </cell>
          <cell r="X220">
            <v>487500</v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  <cell r="BW220" t="str">
            <v/>
          </cell>
          <cell r="BX220" t="str">
            <v/>
          </cell>
          <cell r="BY220" t="str">
            <v/>
          </cell>
          <cell r="BZ220" t="str">
            <v/>
          </cell>
          <cell r="CA220" t="str">
            <v/>
          </cell>
          <cell r="CB220">
            <v>35926</v>
          </cell>
          <cell r="CC220">
            <v>35933</v>
          </cell>
          <cell r="CD220">
            <v>35940</v>
          </cell>
          <cell r="CE220">
            <v>35947</v>
          </cell>
          <cell r="CF220">
            <v>35954</v>
          </cell>
          <cell r="CG220">
            <v>35961</v>
          </cell>
          <cell r="CH220">
            <v>35968</v>
          </cell>
          <cell r="CI220">
            <v>35975</v>
          </cell>
          <cell r="CJ220">
            <v>35982</v>
          </cell>
          <cell r="CK220">
            <v>35989</v>
          </cell>
          <cell r="CL220">
            <v>35996</v>
          </cell>
          <cell r="CM220" t="str">
            <v/>
          </cell>
          <cell r="CN220" t="str">
            <v/>
          </cell>
          <cell r="CO220" t="str">
            <v/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 t="str">
            <v/>
          </cell>
          <cell r="CY220" t="str">
            <v/>
          </cell>
          <cell r="CZ220" t="str">
            <v/>
          </cell>
          <cell r="DA220" t="str">
            <v/>
          </cell>
          <cell r="DB220" t="str">
            <v/>
          </cell>
          <cell r="DC220" t="str">
            <v/>
          </cell>
          <cell r="DD220" t="str">
            <v/>
          </cell>
          <cell r="DE220" t="str">
            <v/>
          </cell>
          <cell r="DF220" t="str">
            <v/>
          </cell>
          <cell r="DG220" t="str">
            <v/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  <cell r="DL220" t="str">
            <v/>
          </cell>
          <cell r="DM220" t="str">
            <v/>
          </cell>
          <cell r="DN220" t="str">
            <v/>
          </cell>
          <cell r="DO220" t="str">
            <v/>
          </cell>
          <cell r="DP220" t="str">
            <v/>
          </cell>
          <cell r="DQ220" t="str">
            <v/>
          </cell>
          <cell r="DR220" t="str">
            <v/>
          </cell>
          <cell r="DS220" t="str">
            <v/>
          </cell>
          <cell r="DT220" t="str">
            <v/>
          </cell>
          <cell r="DU220" t="str">
            <v/>
          </cell>
          <cell r="DV220" t="str">
            <v/>
          </cell>
          <cell r="DW220" t="str">
            <v/>
          </cell>
          <cell r="DX220" t="str">
            <v/>
          </cell>
          <cell r="DY220" t="str">
            <v/>
          </cell>
          <cell r="DZ220" t="str">
            <v/>
          </cell>
          <cell r="EA220" t="str">
            <v/>
          </cell>
          <cell r="EB220" t="str">
            <v/>
          </cell>
          <cell r="EC220" t="str">
            <v/>
          </cell>
          <cell r="ED220" t="str">
            <v/>
          </cell>
          <cell r="EE220" t="str">
            <v/>
          </cell>
          <cell r="EF220" t="str">
            <v/>
          </cell>
          <cell r="EG220" t="str">
            <v/>
          </cell>
          <cell r="EH220" t="str">
            <v/>
          </cell>
          <cell r="EI220" t="str">
            <v/>
          </cell>
          <cell r="EJ220" t="str">
            <v/>
          </cell>
          <cell r="EK220" t="str">
            <v/>
          </cell>
          <cell r="EL220" t="str">
            <v/>
          </cell>
          <cell r="EM220" t="str">
            <v/>
          </cell>
          <cell r="EN220" t="str">
            <v/>
          </cell>
          <cell r="EO220" t="str">
            <v/>
          </cell>
          <cell r="EP220" t="str">
            <v/>
          </cell>
          <cell r="EQ220" t="str">
            <v/>
          </cell>
          <cell r="ER220" t="str">
            <v/>
          </cell>
          <cell r="ES220" t="str">
            <v/>
          </cell>
          <cell r="ET220" t="str">
            <v/>
          </cell>
          <cell r="EU220" t="str">
            <v/>
          </cell>
          <cell r="EV220" t="str">
            <v/>
          </cell>
          <cell r="EW220" t="str">
            <v/>
          </cell>
          <cell r="EX220" t="str">
            <v/>
          </cell>
          <cell r="EY220" t="str">
            <v/>
          </cell>
          <cell r="EZ220" t="str">
            <v/>
          </cell>
          <cell r="FA220" t="str">
            <v/>
          </cell>
          <cell r="FB220" t="str">
            <v/>
          </cell>
          <cell r="FC220" t="str">
            <v/>
          </cell>
          <cell r="FD220" t="str">
            <v/>
          </cell>
          <cell r="FE220" t="str">
            <v/>
          </cell>
          <cell r="FF220" t="str">
            <v/>
          </cell>
          <cell r="FG220" t="str">
            <v/>
          </cell>
          <cell r="FH220" t="str">
            <v/>
          </cell>
          <cell r="FI220" t="str">
            <v/>
          </cell>
        </row>
        <row r="221">
          <cell r="V221" t="str">
            <v>PRODUCTION</v>
          </cell>
          <cell r="W221">
            <v>150</v>
          </cell>
          <cell r="X221">
            <v>487500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  <cell r="BW221" t="str">
            <v/>
          </cell>
          <cell r="BX221" t="str">
            <v/>
          </cell>
          <cell r="BY221" t="str">
            <v/>
          </cell>
          <cell r="BZ221" t="str">
            <v/>
          </cell>
          <cell r="CA221" t="str">
            <v/>
          </cell>
          <cell r="CB221">
            <v>0</v>
          </cell>
          <cell r="CC221">
            <v>0</v>
          </cell>
          <cell r="CD221">
            <v>0</v>
          </cell>
          <cell r="CE221">
            <v>18750</v>
          </cell>
          <cell r="CF221">
            <v>37500</v>
          </cell>
          <cell r="CG221">
            <v>56250</v>
          </cell>
          <cell r="CH221">
            <v>75000</v>
          </cell>
          <cell r="CI221">
            <v>75000</v>
          </cell>
          <cell r="CJ221">
            <v>75000</v>
          </cell>
          <cell r="CK221">
            <v>75000</v>
          </cell>
          <cell r="CL221">
            <v>75000</v>
          </cell>
          <cell r="CM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 t="str">
            <v/>
          </cell>
          <cell r="CY221" t="str">
            <v/>
          </cell>
          <cell r="CZ221" t="str">
            <v/>
          </cell>
          <cell r="DA221" t="str">
            <v/>
          </cell>
          <cell r="DB221" t="str">
            <v/>
          </cell>
          <cell r="DC221" t="str">
            <v/>
          </cell>
          <cell r="DD221" t="str">
            <v/>
          </cell>
          <cell r="DE221" t="str">
            <v/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  <cell r="DL221" t="str">
            <v/>
          </cell>
          <cell r="DM221" t="str">
            <v/>
          </cell>
          <cell r="DN221" t="str">
            <v/>
          </cell>
          <cell r="DO221" t="str">
            <v/>
          </cell>
          <cell r="DP221" t="str">
            <v/>
          </cell>
          <cell r="DQ221" t="str">
            <v/>
          </cell>
          <cell r="DR221" t="str">
            <v/>
          </cell>
          <cell r="DS221" t="str">
            <v/>
          </cell>
          <cell r="DT221" t="str">
            <v/>
          </cell>
          <cell r="DU221" t="str">
            <v/>
          </cell>
          <cell r="DV221" t="str">
            <v/>
          </cell>
          <cell r="DW221" t="str">
            <v/>
          </cell>
          <cell r="DX221" t="str">
            <v/>
          </cell>
          <cell r="DY221" t="str">
            <v/>
          </cell>
          <cell r="DZ221" t="str">
            <v/>
          </cell>
          <cell r="EA221" t="str">
            <v/>
          </cell>
          <cell r="EB221" t="str">
            <v/>
          </cell>
          <cell r="EC221" t="str">
            <v/>
          </cell>
          <cell r="ED221" t="str">
            <v/>
          </cell>
          <cell r="EE221" t="str">
            <v/>
          </cell>
          <cell r="EF221" t="str">
            <v/>
          </cell>
          <cell r="EG221" t="str">
            <v/>
          </cell>
          <cell r="EH221" t="str">
            <v/>
          </cell>
          <cell r="EI221" t="str">
            <v/>
          </cell>
          <cell r="EJ221" t="str">
            <v/>
          </cell>
          <cell r="EK221" t="str">
            <v/>
          </cell>
          <cell r="EL221" t="str">
            <v/>
          </cell>
          <cell r="EM221" t="str">
            <v/>
          </cell>
          <cell r="EN221" t="str">
            <v/>
          </cell>
          <cell r="EO221" t="str">
            <v/>
          </cell>
          <cell r="EP221" t="str">
            <v/>
          </cell>
          <cell r="EQ221" t="str">
            <v/>
          </cell>
          <cell r="ER221" t="str">
            <v/>
          </cell>
          <cell r="ES221" t="str">
            <v/>
          </cell>
          <cell r="ET221" t="str">
            <v/>
          </cell>
          <cell r="EU221" t="str">
            <v/>
          </cell>
          <cell r="EV221" t="str">
            <v/>
          </cell>
          <cell r="EW221" t="str">
            <v/>
          </cell>
          <cell r="EX221" t="str">
            <v/>
          </cell>
          <cell r="EY221" t="str">
            <v/>
          </cell>
          <cell r="EZ221" t="str">
            <v/>
          </cell>
          <cell r="FA221" t="str">
            <v/>
          </cell>
          <cell r="FB221" t="str">
            <v/>
          </cell>
          <cell r="FC221" t="str">
            <v/>
          </cell>
          <cell r="FD221" t="str">
            <v/>
          </cell>
          <cell r="FE221" t="str">
            <v/>
          </cell>
          <cell r="FF221" t="str">
            <v/>
          </cell>
          <cell r="FG221" t="str">
            <v/>
          </cell>
          <cell r="FH221" t="str">
            <v/>
          </cell>
          <cell r="FI221" t="str">
            <v/>
          </cell>
        </row>
        <row r="222">
          <cell r="V222" t="str">
            <v>INK &amp; PAINT</v>
          </cell>
          <cell r="W222">
            <v>8</v>
          </cell>
          <cell r="X222">
            <v>26000</v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  <cell r="BW222" t="str">
            <v/>
          </cell>
          <cell r="BX222" t="str">
            <v/>
          </cell>
          <cell r="BY222" t="str">
            <v/>
          </cell>
          <cell r="BZ222" t="str">
            <v/>
          </cell>
          <cell r="CA222" t="str">
            <v/>
          </cell>
          <cell r="CB222" t="str">
            <v/>
          </cell>
          <cell r="CC222" t="str">
            <v/>
          </cell>
          <cell r="CD222" t="str">
            <v/>
          </cell>
          <cell r="CE222" t="str">
            <v/>
          </cell>
          <cell r="CF222" t="str">
            <v/>
          </cell>
          <cell r="CG222">
            <v>35961</v>
          </cell>
          <cell r="CH222">
            <v>35968</v>
          </cell>
          <cell r="CI222">
            <v>35975</v>
          </cell>
          <cell r="CJ222">
            <v>35982</v>
          </cell>
          <cell r="CK222">
            <v>35989</v>
          </cell>
          <cell r="CL222">
            <v>35996</v>
          </cell>
          <cell r="CM222">
            <v>36003</v>
          </cell>
          <cell r="CN222">
            <v>36010</v>
          </cell>
          <cell r="CO222" t="str">
            <v/>
          </cell>
          <cell r="CP222" t="str">
            <v/>
          </cell>
          <cell r="CQ222" t="str">
            <v/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 t="str">
            <v/>
          </cell>
          <cell r="CY222" t="str">
            <v/>
          </cell>
          <cell r="CZ222" t="str">
            <v/>
          </cell>
          <cell r="DA222" t="str">
            <v/>
          </cell>
          <cell r="DB222" t="str">
            <v/>
          </cell>
          <cell r="DC222" t="str">
            <v/>
          </cell>
          <cell r="DD222" t="str">
            <v/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  <cell r="DL222" t="str">
            <v/>
          </cell>
          <cell r="DM222" t="str">
            <v/>
          </cell>
          <cell r="DN222" t="str">
            <v/>
          </cell>
          <cell r="DO222" t="str">
            <v/>
          </cell>
          <cell r="DP222" t="str">
            <v/>
          </cell>
          <cell r="DQ222" t="str">
            <v/>
          </cell>
          <cell r="DR222" t="str">
            <v/>
          </cell>
          <cell r="DS222" t="str">
            <v/>
          </cell>
          <cell r="DT222" t="str">
            <v/>
          </cell>
          <cell r="DU222" t="str">
            <v/>
          </cell>
          <cell r="DV222" t="str">
            <v/>
          </cell>
          <cell r="DW222" t="str">
            <v/>
          </cell>
          <cell r="DX222" t="str">
            <v/>
          </cell>
          <cell r="DY222" t="str">
            <v/>
          </cell>
          <cell r="DZ222" t="str">
            <v/>
          </cell>
          <cell r="EA222" t="str">
            <v/>
          </cell>
          <cell r="EB222" t="str">
            <v/>
          </cell>
          <cell r="EC222" t="str">
            <v/>
          </cell>
          <cell r="ED222" t="str">
            <v/>
          </cell>
          <cell r="EE222" t="str">
            <v/>
          </cell>
          <cell r="EF222" t="str">
            <v/>
          </cell>
          <cell r="EG222" t="str">
            <v/>
          </cell>
          <cell r="EH222" t="str">
            <v/>
          </cell>
          <cell r="EI222" t="str">
            <v/>
          </cell>
          <cell r="EJ222" t="str">
            <v/>
          </cell>
          <cell r="EK222" t="str">
            <v/>
          </cell>
          <cell r="EL222" t="str">
            <v/>
          </cell>
          <cell r="EM222" t="str">
            <v/>
          </cell>
          <cell r="EN222" t="str">
            <v/>
          </cell>
          <cell r="EO222" t="str">
            <v/>
          </cell>
          <cell r="EP222" t="str">
            <v/>
          </cell>
          <cell r="EQ222" t="str">
            <v/>
          </cell>
          <cell r="ER222" t="str">
            <v/>
          </cell>
          <cell r="ES222" t="str">
            <v/>
          </cell>
          <cell r="ET222" t="str">
            <v/>
          </cell>
          <cell r="EU222" t="str">
            <v/>
          </cell>
          <cell r="EV222" t="str">
            <v/>
          </cell>
          <cell r="EW222" t="str">
            <v/>
          </cell>
          <cell r="EX222" t="str">
            <v/>
          </cell>
          <cell r="EY222" t="str">
            <v/>
          </cell>
          <cell r="EZ222" t="str">
            <v/>
          </cell>
          <cell r="FA222" t="str">
            <v/>
          </cell>
          <cell r="FB222" t="str">
            <v/>
          </cell>
          <cell r="FC222" t="str">
            <v/>
          </cell>
          <cell r="FD222" t="str">
            <v/>
          </cell>
          <cell r="FE222" t="str">
            <v/>
          </cell>
          <cell r="FF222" t="str">
            <v/>
          </cell>
          <cell r="FG222" t="str">
            <v/>
          </cell>
          <cell r="FH222" t="str">
            <v/>
          </cell>
          <cell r="FI222" t="str">
            <v/>
          </cell>
        </row>
        <row r="223">
          <cell r="V223" t="str">
            <v>INK &amp; PAINT</v>
          </cell>
          <cell r="W223">
            <v>8</v>
          </cell>
          <cell r="X223">
            <v>26000</v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  <cell r="BW223" t="str">
            <v/>
          </cell>
          <cell r="BX223" t="str">
            <v/>
          </cell>
          <cell r="BY223" t="str">
            <v/>
          </cell>
          <cell r="BZ223" t="str">
            <v/>
          </cell>
          <cell r="CA223" t="str">
            <v/>
          </cell>
          <cell r="CB223" t="str">
            <v/>
          </cell>
          <cell r="CC223" t="str">
            <v/>
          </cell>
          <cell r="CD223" t="str">
            <v/>
          </cell>
          <cell r="CE223" t="str">
            <v/>
          </cell>
          <cell r="CF223" t="str">
            <v/>
          </cell>
          <cell r="CG223">
            <v>1000</v>
          </cell>
          <cell r="CH223">
            <v>2000</v>
          </cell>
          <cell r="CI223">
            <v>3000</v>
          </cell>
          <cell r="CJ223">
            <v>4000</v>
          </cell>
          <cell r="CK223">
            <v>4000</v>
          </cell>
          <cell r="CL223">
            <v>4000</v>
          </cell>
          <cell r="CM223">
            <v>4000</v>
          </cell>
          <cell r="CN223">
            <v>4000</v>
          </cell>
          <cell r="CO223" t="str">
            <v/>
          </cell>
          <cell r="CP223" t="str">
            <v/>
          </cell>
          <cell r="CQ223" t="str">
            <v/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 t="str">
            <v/>
          </cell>
          <cell r="CY223" t="str">
            <v/>
          </cell>
          <cell r="CZ223" t="str">
            <v/>
          </cell>
          <cell r="DA223" t="str">
            <v/>
          </cell>
          <cell r="DB223" t="str">
            <v/>
          </cell>
          <cell r="DC223" t="str">
            <v/>
          </cell>
          <cell r="DD223" t="str">
            <v/>
          </cell>
          <cell r="DE223" t="str">
            <v/>
          </cell>
          <cell r="DF223" t="str">
            <v/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  <cell r="DL223" t="str">
            <v/>
          </cell>
          <cell r="DM223" t="str">
            <v/>
          </cell>
          <cell r="DN223" t="str">
            <v/>
          </cell>
          <cell r="DO223" t="str">
            <v/>
          </cell>
          <cell r="DP223" t="str">
            <v/>
          </cell>
          <cell r="DQ223" t="str">
            <v/>
          </cell>
          <cell r="DR223" t="str">
            <v/>
          </cell>
          <cell r="DS223" t="str">
            <v/>
          </cell>
          <cell r="DT223" t="str">
            <v/>
          </cell>
          <cell r="DU223" t="str">
            <v/>
          </cell>
          <cell r="DV223" t="str">
            <v/>
          </cell>
          <cell r="DW223" t="str">
            <v/>
          </cell>
          <cell r="DX223" t="str">
            <v/>
          </cell>
          <cell r="DY223" t="str">
            <v/>
          </cell>
          <cell r="DZ223" t="str">
            <v/>
          </cell>
          <cell r="EA223" t="str">
            <v/>
          </cell>
          <cell r="EB223" t="str">
            <v/>
          </cell>
          <cell r="EC223" t="str">
            <v/>
          </cell>
          <cell r="ED223" t="str">
            <v/>
          </cell>
          <cell r="EE223" t="str">
            <v/>
          </cell>
          <cell r="EF223" t="str">
            <v/>
          </cell>
          <cell r="EG223" t="str">
            <v/>
          </cell>
          <cell r="EH223" t="str">
            <v/>
          </cell>
          <cell r="EI223" t="str">
            <v/>
          </cell>
          <cell r="EJ223" t="str">
            <v/>
          </cell>
          <cell r="EK223" t="str">
            <v/>
          </cell>
          <cell r="EL223" t="str">
            <v/>
          </cell>
          <cell r="EM223" t="str">
            <v/>
          </cell>
          <cell r="EN223" t="str">
            <v/>
          </cell>
          <cell r="EO223" t="str">
            <v/>
          </cell>
          <cell r="EP223" t="str">
            <v/>
          </cell>
          <cell r="EQ223" t="str">
            <v/>
          </cell>
          <cell r="ER223" t="str">
            <v/>
          </cell>
          <cell r="ES223" t="str">
            <v/>
          </cell>
          <cell r="ET223" t="str">
            <v/>
          </cell>
          <cell r="EU223" t="str">
            <v/>
          </cell>
          <cell r="EV223" t="str">
            <v/>
          </cell>
          <cell r="EW223" t="str">
            <v/>
          </cell>
          <cell r="EX223" t="str">
            <v/>
          </cell>
          <cell r="EY223" t="str">
            <v/>
          </cell>
          <cell r="EZ223" t="str">
            <v/>
          </cell>
          <cell r="FA223" t="str">
            <v/>
          </cell>
          <cell r="FB223" t="str">
            <v/>
          </cell>
          <cell r="FC223" t="str">
            <v/>
          </cell>
          <cell r="FD223" t="str">
            <v/>
          </cell>
          <cell r="FE223" t="str">
            <v/>
          </cell>
          <cell r="FF223" t="str">
            <v/>
          </cell>
          <cell r="FG223" t="str">
            <v/>
          </cell>
          <cell r="FH223" t="str">
            <v/>
          </cell>
          <cell r="FI223" t="str">
            <v/>
          </cell>
        </row>
        <row r="224">
          <cell r="X224" t="str">
            <v>DIRECT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3750</v>
          </cell>
          <cell r="BY224">
            <v>7500</v>
          </cell>
          <cell r="BZ224">
            <v>11250</v>
          </cell>
          <cell r="CA224">
            <v>15000</v>
          </cell>
          <cell r="CB224">
            <v>50926</v>
          </cell>
          <cell r="CC224">
            <v>50933</v>
          </cell>
          <cell r="CD224">
            <v>50940</v>
          </cell>
          <cell r="CE224">
            <v>69697</v>
          </cell>
          <cell r="CF224">
            <v>88454</v>
          </cell>
          <cell r="CG224">
            <v>129172</v>
          </cell>
          <cell r="CH224">
            <v>148936</v>
          </cell>
          <cell r="CI224">
            <v>149950</v>
          </cell>
          <cell r="CJ224">
            <v>150964</v>
          </cell>
          <cell r="CK224">
            <v>150978</v>
          </cell>
          <cell r="CL224">
            <v>150992</v>
          </cell>
          <cell r="CM224">
            <v>40003</v>
          </cell>
          <cell r="CN224">
            <v>40010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</row>
        <row r="225">
          <cell r="X225" t="str">
            <v>DIRECT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3750</v>
          </cell>
          <cell r="BY225">
            <v>7500</v>
          </cell>
          <cell r="BZ225">
            <v>11250</v>
          </cell>
          <cell r="CA225">
            <v>15000</v>
          </cell>
          <cell r="CB225">
            <v>50926</v>
          </cell>
          <cell r="CC225">
            <v>50933</v>
          </cell>
          <cell r="CD225">
            <v>50940</v>
          </cell>
          <cell r="CE225">
            <v>69697</v>
          </cell>
          <cell r="CF225">
            <v>88454</v>
          </cell>
          <cell r="CG225">
            <v>129172</v>
          </cell>
          <cell r="CH225">
            <v>148936</v>
          </cell>
          <cell r="CI225">
            <v>149950</v>
          </cell>
          <cell r="CJ225">
            <v>150964</v>
          </cell>
          <cell r="CK225">
            <v>150978</v>
          </cell>
          <cell r="CL225">
            <v>150992</v>
          </cell>
          <cell r="CM225">
            <v>40003</v>
          </cell>
          <cell r="CN225">
            <v>40010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</row>
        <row r="226">
          <cell r="X226" t="str">
            <v>LOADED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5062.5</v>
          </cell>
          <cell r="BY226">
            <v>10125</v>
          </cell>
          <cell r="BZ226">
            <v>15187.5</v>
          </cell>
          <cell r="CA226">
            <v>20250</v>
          </cell>
          <cell r="CB226">
            <v>68750.100000000006</v>
          </cell>
          <cell r="CC226">
            <v>68759.55</v>
          </cell>
          <cell r="CD226">
            <v>68769</v>
          </cell>
          <cell r="CE226">
            <v>94090.95</v>
          </cell>
          <cell r="CF226">
            <v>119412.9</v>
          </cell>
          <cell r="CG226">
            <v>174382.2</v>
          </cell>
          <cell r="CH226">
            <v>201063.6</v>
          </cell>
          <cell r="CI226">
            <v>202432.5</v>
          </cell>
          <cell r="CJ226">
            <v>203801.4</v>
          </cell>
          <cell r="CK226">
            <v>203820.3</v>
          </cell>
          <cell r="CL226">
            <v>203839.2</v>
          </cell>
          <cell r="CM226">
            <v>54004.05</v>
          </cell>
          <cell r="CN226">
            <v>54013.5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</row>
        <row r="227">
          <cell r="V227" t="str">
            <v>PROJECTED RTM</v>
          </cell>
          <cell r="X227" t="str">
            <v>CUMULATIVE TO DATE</v>
          </cell>
          <cell r="Y227">
            <v>119</v>
          </cell>
          <cell r="Z227">
            <v>43.220141999999996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5062.5</v>
          </cell>
          <cell r="BY227">
            <v>10125</v>
          </cell>
          <cell r="BZ227">
            <v>15187.5</v>
          </cell>
          <cell r="CA227">
            <v>20250</v>
          </cell>
          <cell r="CB227">
            <v>68750.100000000006</v>
          </cell>
          <cell r="CC227">
            <v>68759.55</v>
          </cell>
          <cell r="CD227">
            <v>68769</v>
          </cell>
          <cell r="CE227">
            <v>94090.95</v>
          </cell>
          <cell r="CF227">
            <v>119412.9</v>
          </cell>
          <cell r="CG227">
            <v>174382.2</v>
          </cell>
          <cell r="CH227">
            <v>201063.6</v>
          </cell>
          <cell r="CI227">
            <v>202432.5</v>
          </cell>
          <cell r="CJ227">
            <v>203801.4</v>
          </cell>
          <cell r="CK227">
            <v>203820.3</v>
          </cell>
          <cell r="CL227">
            <v>203839.2</v>
          </cell>
          <cell r="CM227">
            <v>54004.05</v>
          </cell>
          <cell r="CN227">
            <v>54013.5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</row>
        <row r="228">
          <cell r="V228" t="str">
            <v>PROJECTED RTM</v>
          </cell>
          <cell r="X228">
            <v>36092.220141999998</v>
          </cell>
          <cell r="Y228">
            <v>119</v>
          </cell>
          <cell r="Z228">
            <v>43.220141999999996</v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 t="str">
            <v/>
          </cell>
          <cell r="BV228" t="str">
            <v/>
          </cell>
          <cell r="BW228" t="str">
            <v/>
          </cell>
          <cell r="BX228" t="str">
            <v/>
          </cell>
          <cell r="BY228" t="str">
            <v/>
          </cell>
          <cell r="BZ228" t="str">
            <v/>
          </cell>
          <cell r="CA228" t="str">
            <v/>
          </cell>
          <cell r="CB228" t="str">
            <v/>
          </cell>
          <cell r="CC228" t="str">
            <v/>
          </cell>
          <cell r="CD228" t="str">
            <v/>
          </cell>
          <cell r="CE228" t="str">
            <v/>
          </cell>
          <cell r="CF228" t="str">
            <v/>
          </cell>
          <cell r="CG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 t="str">
            <v/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 t="str">
            <v/>
          </cell>
          <cell r="CY228" t="str">
            <v/>
          </cell>
          <cell r="CZ228" t="str">
            <v/>
          </cell>
          <cell r="DA228" t="str">
            <v/>
          </cell>
          <cell r="DB228" t="str">
            <v/>
          </cell>
          <cell r="DC228" t="str">
            <v/>
          </cell>
          <cell r="DD228" t="str">
            <v/>
          </cell>
          <cell r="DE228" t="str">
            <v/>
          </cell>
          <cell r="DF228" t="str">
            <v/>
          </cell>
          <cell r="DG228" t="str">
            <v/>
          </cell>
          <cell r="DH228" t="str">
            <v/>
          </cell>
          <cell r="DI228" t="str">
            <v/>
          </cell>
          <cell r="DJ228" t="str">
            <v/>
          </cell>
          <cell r="DK228" t="str">
            <v/>
          </cell>
          <cell r="DL228" t="str">
            <v/>
          </cell>
          <cell r="DM228" t="str">
            <v/>
          </cell>
          <cell r="DN228" t="str">
            <v/>
          </cell>
          <cell r="DO228" t="str">
            <v/>
          </cell>
          <cell r="DP228" t="str">
            <v/>
          </cell>
          <cell r="DQ228" t="str">
            <v/>
          </cell>
          <cell r="DR228" t="str">
            <v/>
          </cell>
          <cell r="DS228" t="str">
            <v/>
          </cell>
          <cell r="DT228" t="str">
            <v/>
          </cell>
          <cell r="DU228" t="str">
            <v/>
          </cell>
          <cell r="DV228" t="str">
            <v/>
          </cell>
          <cell r="DW228" t="str">
            <v/>
          </cell>
          <cell r="DX228" t="str">
            <v/>
          </cell>
          <cell r="DY228" t="str">
            <v/>
          </cell>
          <cell r="DZ228" t="str">
            <v/>
          </cell>
          <cell r="EA228" t="str">
            <v/>
          </cell>
          <cell r="EB228" t="str">
            <v/>
          </cell>
          <cell r="EC228" t="str">
            <v/>
          </cell>
          <cell r="ED228" t="str">
            <v/>
          </cell>
          <cell r="EE228" t="str">
            <v/>
          </cell>
          <cell r="EF228" t="str">
            <v/>
          </cell>
          <cell r="EG228" t="str">
            <v/>
          </cell>
          <cell r="EH228" t="str">
            <v/>
          </cell>
          <cell r="EI228" t="str">
            <v/>
          </cell>
          <cell r="EJ228" t="str">
            <v/>
          </cell>
          <cell r="EK228" t="str">
            <v/>
          </cell>
          <cell r="EL228" t="str">
            <v/>
          </cell>
          <cell r="EM228" t="str">
            <v/>
          </cell>
          <cell r="EN228" t="str">
            <v/>
          </cell>
          <cell r="EO228" t="str">
            <v/>
          </cell>
          <cell r="EP228" t="str">
            <v/>
          </cell>
          <cell r="EQ228" t="str">
            <v/>
          </cell>
          <cell r="ER228" t="str">
            <v/>
          </cell>
          <cell r="ES228" t="str">
            <v/>
          </cell>
          <cell r="ET228" t="str">
            <v/>
          </cell>
          <cell r="EU228" t="str">
            <v/>
          </cell>
          <cell r="EV228" t="str">
            <v/>
          </cell>
        </row>
        <row r="229">
          <cell r="V229" t="str">
            <v>PROJECTED STREET</v>
          </cell>
          <cell r="X229">
            <v>36122.220141999998</v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  <cell r="BW229" t="str">
            <v/>
          </cell>
          <cell r="BX229" t="str">
            <v/>
          </cell>
          <cell r="BY229" t="str">
            <v/>
          </cell>
          <cell r="BZ229" t="str">
            <v/>
          </cell>
          <cell r="CA229" t="str">
            <v/>
          </cell>
          <cell r="CB229" t="str">
            <v/>
          </cell>
          <cell r="CC229" t="str">
            <v/>
          </cell>
          <cell r="CD229" t="str">
            <v/>
          </cell>
          <cell r="CE229" t="str">
            <v/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CY229" t="str">
            <v/>
          </cell>
          <cell r="CZ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  <cell r="DL229" t="str">
            <v/>
          </cell>
          <cell r="DM229" t="str">
            <v/>
          </cell>
          <cell r="DN229" t="str">
            <v/>
          </cell>
          <cell r="DO229" t="str">
            <v/>
          </cell>
          <cell r="DP229" t="str">
            <v/>
          </cell>
          <cell r="DQ229" t="str">
            <v/>
          </cell>
          <cell r="DR229" t="str">
            <v/>
          </cell>
          <cell r="DS229" t="str">
            <v/>
          </cell>
          <cell r="DT229" t="str">
            <v/>
          </cell>
          <cell r="DU229" t="str">
            <v/>
          </cell>
          <cell r="DV229" t="str">
            <v/>
          </cell>
          <cell r="DW229" t="str">
            <v/>
          </cell>
          <cell r="DX229" t="str">
            <v/>
          </cell>
          <cell r="DY229" t="str">
            <v/>
          </cell>
          <cell r="DZ229" t="str">
            <v/>
          </cell>
          <cell r="EA229" t="str">
            <v/>
          </cell>
          <cell r="EB229" t="str">
            <v/>
          </cell>
          <cell r="EC229" t="str">
            <v/>
          </cell>
          <cell r="ED229" t="str">
            <v/>
          </cell>
          <cell r="EE229" t="str">
            <v/>
          </cell>
          <cell r="EF229" t="str">
            <v/>
          </cell>
          <cell r="EG229" t="str">
            <v/>
          </cell>
          <cell r="EH229" t="str">
            <v/>
          </cell>
          <cell r="EI229" t="str">
            <v/>
          </cell>
          <cell r="EJ229" t="str">
            <v/>
          </cell>
          <cell r="EK229" t="str">
            <v/>
          </cell>
          <cell r="EL229" t="str">
            <v/>
          </cell>
          <cell r="EM229" t="str">
            <v/>
          </cell>
          <cell r="EN229" t="str">
            <v/>
          </cell>
          <cell r="EO229" t="str">
            <v/>
          </cell>
          <cell r="EP229" t="str">
            <v/>
          </cell>
          <cell r="EQ229" t="str">
            <v/>
          </cell>
          <cell r="ER229" t="str">
            <v/>
          </cell>
          <cell r="ES229" t="str">
            <v/>
          </cell>
          <cell r="ET229" t="str">
            <v/>
          </cell>
          <cell r="EU229" t="str">
            <v/>
          </cell>
          <cell r="EV229" t="str">
            <v/>
          </cell>
        </row>
        <row r="230">
          <cell r="V230" t="str">
            <v>+ or - Scheduled Date</v>
          </cell>
          <cell r="X230">
            <v>-22.220141999998305</v>
          </cell>
        </row>
        <row r="231">
          <cell r="N231" t="str">
            <v>ENGINEERING</v>
          </cell>
          <cell r="R231" t="str">
            <v>LEARNING QUEST II</v>
          </cell>
          <cell r="V231" t="str">
            <v>START DATE</v>
          </cell>
          <cell r="W231" t="str">
            <v>END     DATE</v>
          </cell>
          <cell r="X231">
            <v>7000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R232" t="str">
            <v>LEARNING QUEST II</v>
          </cell>
          <cell r="T232" t="str">
            <v>ANIMATION PRODUCTION</v>
          </cell>
          <cell r="V232" t="str">
            <v>START DATE</v>
          </cell>
          <cell r="W232" t="str">
            <v>END     DATE</v>
          </cell>
          <cell r="X232">
            <v>7000</v>
          </cell>
          <cell r="Y232" t="str">
            <v>WK Count</v>
          </cell>
          <cell r="Z232" t="str">
            <v>Total Days</v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  <cell r="BW232" t="str">
            <v/>
          </cell>
          <cell r="BX232" t="str">
            <v/>
          </cell>
          <cell r="BY232">
            <v>35905</v>
          </cell>
          <cell r="BZ232">
            <v>35912</v>
          </cell>
          <cell r="CA232">
            <v>35919</v>
          </cell>
          <cell r="CB232">
            <v>35926</v>
          </cell>
          <cell r="CC232">
            <v>35933</v>
          </cell>
          <cell r="CD232">
            <v>35940</v>
          </cell>
          <cell r="CE232">
            <v>35947</v>
          </cell>
          <cell r="CF232">
            <v>35954</v>
          </cell>
          <cell r="CG232">
            <v>35961</v>
          </cell>
          <cell r="CH232">
            <v>35968</v>
          </cell>
          <cell r="CI232">
            <v>35975</v>
          </cell>
          <cell r="CJ232">
            <v>35982</v>
          </cell>
          <cell r="CK232">
            <v>35989</v>
          </cell>
          <cell r="CL232">
            <v>35996</v>
          </cell>
          <cell r="CM232">
            <v>36003</v>
          </cell>
          <cell r="CN232">
            <v>36010</v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CY232" t="str">
            <v/>
          </cell>
          <cell r="CZ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  <cell r="DE232" t="str">
            <v/>
          </cell>
          <cell r="DF232" t="str">
            <v/>
          </cell>
          <cell r="DG232" t="str">
            <v/>
          </cell>
          <cell r="DH232" t="str">
            <v/>
          </cell>
          <cell r="DI232" t="str">
            <v/>
          </cell>
          <cell r="DJ232" t="str">
            <v/>
          </cell>
          <cell r="DK232" t="str">
            <v/>
          </cell>
          <cell r="DL232" t="str">
            <v/>
          </cell>
          <cell r="DM232" t="str">
            <v/>
          </cell>
          <cell r="DN232" t="str">
            <v/>
          </cell>
          <cell r="DO232" t="str">
            <v/>
          </cell>
          <cell r="DP232" t="str">
            <v/>
          </cell>
          <cell r="DQ232" t="str">
            <v/>
          </cell>
          <cell r="DR232" t="str">
            <v/>
          </cell>
          <cell r="DS232" t="str">
            <v/>
          </cell>
          <cell r="DT232" t="str">
            <v/>
          </cell>
          <cell r="DU232" t="str">
            <v/>
          </cell>
          <cell r="DV232" t="str">
            <v/>
          </cell>
          <cell r="DW232" t="str">
            <v/>
          </cell>
          <cell r="DX232" t="str">
            <v/>
          </cell>
          <cell r="DY232" t="str">
            <v/>
          </cell>
          <cell r="DZ232" t="str">
            <v/>
          </cell>
          <cell r="EA232" t="str">
            <v/>
          </cell>
          <cell r="EB232" t="str">
            <v/>
          </cell>
          <cell r="EC232" t="str">
            <v/>
          </cell>
          <cell r="ED232" t="str">
            <v/>
          </cell>
          <cell r="EE232" t="str">
            <v/>
          </cell>
          <cell r="EF232" t="str">
            <v/>
          </cell>
          <cell r="EG232" t="str">
            <v/>
          </cell>
          <cell r="EH232" t="str">
            <v/>
          </cell>
          <cell r="EI232" t="str">
            <v/>
          </cell>
          <cell r="EJ232" t="str">
            <v/>
          </cell>
          <cell r="EK232" t="str">
            <v/>
          </cell>
          <cell r="EL232" t="str">
            <v/>
          </cell>
          <cell r="EM232" t="str">
            <v/>
          </cell>
          <cell r="EN232" t="str">
            <v/>
          </cell>
          <cell r="EO232" t="str">
            <v/>
          </cell>
          <cell r="EP232" t="str">
            <v/>
          </cell>
          <cell r="EQ232" t="str">
            <v/>
          </cell>
          <cell r="ER232" t="str">
            <v/>
          </cell>
          <cell r="ES232" t="str">
            <v/>
          </cell>
          <cell r="ET232" t="str">
            <v/>
          </cell>
          <cell r="EU232" t="str">
            <v/>
          </cell>
          <cell r="EV232" t="str">
            <v/>
          </cell>
        </row>
        <row r="233">
          <cell r="A233" t="str">
            <v>PREP</v>
          </cell>
          <cell r="F233" t="str">
            <v>ANIMATION</v>
          </cell>
          <cell r="I233" t="str">
            <v>INK &amp; PAINT</v>
          </cell>
          <cell r="L233" t="str">
            <v>ALPHA</v>
          </cell>
          <cell r="N233" t="str">
            <v>BETA</v>
          </cell>
          <cell r="P233" t="str">
            <v>RTM</v>
          </cell>
          <cell r="R233" t="str">
            <v>STREET</v>
          </cell>
          <cell r="T233" t="str">
            <v>ANIMATION PRODUCTION</v>
          </cell>
          <cell r="V233">
            <v>35905</v>
          </cell>
          <cell r="W233">
            <v>36017</v>
          </cell>
          <cell r="X233">
            <v>500</v>
          </cell>
          <cell r="Y233">
            <v>16</v>
          </cell>
          <cell r="Z233">
            <v>112</v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  <cell r="BW233" t="str">
            <v/>
          </cell>
          <cell r="BX233" t="str">
            <v/>
          </cell>
          <cell r="BY233">
            <v>35905</v>
          </cell>
          <cell r="BZ233">
            <v>35912</v>
          </cell>
          <cell r="CA233">
            <v>35919</v>
          </cell>
          <cell r="CB233">
            <v>35926</v>
          </cell>
          <cell r="CC233">
            <v>35933</v>
          </cell>
          <cell r="CD233">
            <v>35940</v>
          </cell>
          <cell r="CE233">
            <v>35947</v>
          </cell>
          <cell r="CF233">
            <v>35954</v>
          </cell>
          <cell r="CG233">
            <v>35961</v>
          </cell>
          <cell r="CH233">
            <v>35968</v>
          </cell>
          <cell r="CI233">
            <v>35975</v>
          </cell>
          <cell r="CJ233">
            <v>35982</v>
          </cell>
          <cell r="CK233">
            <v>35989</v>
          </cell>
          <cell r="CL233">
            <v>35996</v>
          </cell>
          <cell r="CM233">
            <v>36003</v>
          </cell>
          <cell r="CN233">
            <v>36010</v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CY233" t="str">
            <v/>
          </cell>
          <cell r="CZ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  <cell r="DE233" t="str">
            <v/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  <cell r="DL233" t="str">
            <v/>
          </cell>
          <cell r="DM233" t="str">
            <v/>
          </cell>
          <cell r="DN233" t="str">
            <v/>
          </cell>
          <cell r="DO233" t="str">
            <v/>
          </cell>
          <cell r="DP233" t="str">
            <v/>
          </cell>
          <cell r="DQ233" t="str">
            <v/>
          </cell>
          <cell r="DR233" t="str">
            <v/>
          </cell>
          <cell r="DS233" t="str">
            <v/>
          </cell>
          <cell r="DT233" t="str">
            <v/>
          </cell>
          <cell r="DU233" t="str">
            <v/>
          </cell>
          <cell r="DV233" t="str">
            <v/>
          </cell>
          <cell r="DW233" t="str">
            <v/>
          </cell>
          <cell r="DX233" t="str">
            <v/>
          </cell>
          <cell r="DY233" t="str">
            <v/>
          </cell>
          <cell r="DZ233" t="str">
            <v/>
          </cell>
          <cell r="EA233" t="str">
            <v/>
          </cell>
          <cell r="EB233" t="str">
            <v/>
          </cell>
          <cell r="EC233" t="str">
            <v/>
          </cell>
          <cell r="ED233" t="str">
            <v/>
          </cell>
          <cell r="EE233" t="str">
            <v/>
          </cell>
          <cell r="EF233" t="str">
            <v/>
          </cell>
          <cell r="EG233" t="str">
            <v/>
          </cell>
          <cell r="EH233" t="str">
            <v/>
          </cell>
          <cell r="EI233" t="str">
            <v/>
          </cell>
          <cell r="EJ233" t="str">
            <v/>
          </cell>
          <cell r="EK233" t="str">
            <v/>
          </cell>
          <cell r="EL233" t="str">
            <v/>
          </cell>
          <cell r="EM233" t="str">
            <v/>
          </cell>
          <cell r="EN233" t="str">
            <v/>
          </cell>
          <cell r="EO233" t="str">
            <v/>
          </cell>
          <cell r="EP233" t="str">
            <v/>
          </cell>
          <cell r="EQ233" t="str">
            <v/>
          </cell>
          <cell r="ER233" t="str">
            <v/>
          </cell>
          <cell r="ES233" t="str">
            <v/>
          </cell>
          <cell r="ET233" t="str">
            <v/>
          </cell>
          <cell r="EU233" t="str">
            <v/>
          </cell>
          <cell r="EV233" t="str">
            <v/>
          </cell>
        </row>
        <row r="234">
          <cell r="A234" t="str">
            <v>PREP</v>
          </cell>
          <cell r="B234" t="str">
            <v>Days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L234" t="str">
            <v>ALPHA</v>
          </cell>
          <cell r="N234" t="str">
            <v>BETA</v>
          </cell>
          <cell r="P234" t="str">
            <v>RTM</v>
          </cell>
          <cell r="R234" t="str">
            <v>STREET</v>
          </cell>
          <cell r="T234" t="str">
            <v>Prep Projection</v>
          </cell>
          <cell r="V234">
            <v>35905</v>
          </cell>
          <cell r="W234">
            <v>36017</v>
          </cell>
          <cell r="X234">
            <v>500</v>
          </cell>
          <cell r="Y234">
            <v>16</v>
          </cell>
          <cell r="Z234">
            <v>112</v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  <cell r="BW234" t="str">
            <v/>
          </cell>
          <cell r="BX234" t="str">
            <v/>
          </cell>
          <cell r="BY234">
            <v>125</v>
          </cell>
          <cell r="BZ234">
            <v>250</v>
          </cell>
          <cell r="CA234">
            <v>375</v>
          </cell>
          <cell r="CB234">
            <v>500</v>
          </cell>
          <cell r="CC234">
            <v>500</v>
          </cell>
          <cell r="CD234">
            <v>500</v>
          </cell>
          <cell r="CE234">
            <v>500</v>
          </cell>
          <cell r="CF234">
            <v>500</v>
          </cell>
          <cell r="CG234">
            <v>500</v>
          </cell>
          <cell r="CH234">
            <v>500</v>
          </cell>
          <cell r="CI234">
            <v>500</v>
          </cell>
          <cell r="CJ234">
            <v>500</v>
          </cell>
          <cell r="CK234">
            <v>500</v>
          </cell>
          <cell r="CL234">
            <v>500</v>
          </cell>
          <cell r="CM234">
            <v>500</v>
          </cell>
          <cell r="CN234">
            <v>500</v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CY234" t="str">
            <v/>
          </cell>
          <cell r="CZ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  <cell r="DL234" t="str">
            <v/>
          </cell>
          <cell r="DM234" t="str">
            <v/>
          </cell>
          <cell r="DN234" t="str">
            <v/>
          </cell>
          <cell r="DO234" t="str">
            <v/>
          </cell>
          <cell r="DP234" t="str">
            <v/>
          </cell>
          <cell r="DQ234" t="str">
            <v/>
          </cell>
          <cell r="DR234" t="str">
            <v/>
          </cell>
          <cell r="DS234" t="str">
            <v/>
          </cell>
          <cell r="DT234" t="str">
            <v/>
          </cell>
          <cell r="DU234" t="str">
            <v/>
          </cell>
          <cell r="DV234" t="str">
            <v/>
          </cell>
          <cell r="DW234" t="str">
            <v/>
          </cell>
          <cell r="DX234" t="str">
            <v/>
          </cell>
          <cell r="DY234" t="str">
            <v/>
          </cell>
          <cell r="DZ234" t="str">
            <v/>
          </cell>
          <cell r="EA234" t="str">
            <v/>
          </cell>
          <cell r="EB234" t="str">
            <v/>
          </cell>
          <cell r="EC234" t="str">
            <v/>
          </cell>
          <cell r="ED234" t="str">
            <v/>
          </cell>
          <cell r="EE234" t="str">
            <v/>
          </cell>
          <cell r="EF234" t="str">
            <v/>
          </cell>
          <cell r="EG234" t="str">
            <v/>
          </cell>
          <cell r="EH234" t="str">
            <v/>
          </cell>
          <cell r="EI234" t="str">
            <v/>
          </cell>
          <cell r="EJ234" t="str">
            <v/>
          </cell>
          <cell r="EK234" t="str">
            <v/>
          </cell>
          <cell r="EL234" t="str">
            <v/>
          </cell>
          <cell r="EM234" t="str">
            <v/>
          </cell>
          <cell r="EN234" t="str">
            <v/>
          </cell>
          <cell r="EO234" t="str">
            <v/>
          </cell>
          <cell r="EP234" t="str">
            <v/>
          </cell>
          <cell r="EQ234" t="str">
            <v/>
          </cell>
          <cell r="ER234" t="str">
            <v/>
          </cell>
          <cell r="ES234" t="str">
            <v/>
          </cell>
          <cell r="ET234" t="str">
            <v/>
          </cell>
          <cell r="EU234" t="str">
            <v/>
          </cell>
          <cell r="EV234" t="str">
            <v/>
          </cell>
        </row>
        <row r="235">
          <cell r="A235" t="str">
            <v>Wks</v>
          </cell>
          <cell r="B235" t="str">
            <v>Days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M235">
            <v>29</v>
          </cell>
          <cell r="O235">
            <v>29</v>
          </cell>
          <cell r="Q235">
            <v>29</v>
          </cell>
          <cell r="R235">
            <v>36312</v>
          </cell>
          <cell r="T235" t="str">
            <v>Animation Projection</v>
          </cell>
          <cell r="V235">
            <v>35933</v>
          </cell>
          <cell r="W235">
            <v>36061</v>
          </cell>
          <cell r="X235">
            <v>500</v>
          </cell>
          <cell r="Y235">
            <v>19</v>
          </cell>
          <cell r="Z235">
            <v>128</v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  <cell r="BW235" t="str">
            <v/>
          </cell>
          <cell r="BX235" t="str">
            <v/>
          </cell>
          <cell r="BY235" t="str">
            <v/>
          </cell>
          <cell r="BZ235" t="str">
            <v/>
          </cell>
          <cell r="CA235" t="str">
            <v/>
          </cell>
          <cell r="CB235" t="str">
            <v/>
          </cell>
          <cell r="CC235">
            <v>0</v>
          </cell>
          <cell r="CD235">
            <v>0</v>
          </cell>
          <cell r="CE235">
            <v>0</v>
          </cell>
          <cell r="CF235">
            <v>125</v>
          </cell>
          <cell r="CG235">
            <v>250</v>
          </cell>
          <cell r="CH235">
            <v>375</v>
          </cell>
          <cell r="CI235">
            <v>500</v>
          </cell>
          <cell r="CJ235">
            <v>500</v>
          </cell>
          <cell r="CK235">
            <v>500</v>
          </cell>
          <cell r="CL235">
            <v>500</v>
          </cell>
          <cell r="CM235">
            <v>500</v>
          </cell>
          <cell r="CN235">
            <v>500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 t="str">
            <v/>
          </cell>
          <cell r="CW235" t="str">
            <v/>
          </cell>
          <cell r="CX235" t="str">
            <v/>
          </cell>
          <cell r="CY235" t="str">
            <v/>
          </cell>
          <cell r="CZ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  <cell r="DE235" t="str">
            <v/>
          </cell>
          <cell r="DF235" t="str">
            <v/>
          </cell>
          <cell r="DG235" t="str">
            <v/>
          </cell>
          <cell r="DH235" t="str">
            <v/>
          </cell>
          <cell r="DI235" t="str">
            <v/>
          </cell>
          <cell r="DJ235" t="str">
            <v/>
          </cell>
          <cell r="DK235" t="str">
            <v/>
          </cell>
          <cell r="DL235" t="str">
            <v/>
          </cell>
          <cell r="DM235" t="str">
            <v/>
          </cell>
          <cell r="DN235" t="str">
            <v/>
          </cell>
          <cell r="DO235" t="str">
            <v/>
          </cell>
          <cell r="DP235" t="str">
            <v/>
          </cell>
          <cell r="DQ235" t="str">
            <v/>
          </cell>
          <cell r="DR235" t="str">
            <v/>
          </cell>
          <cell r="DS235" t="str">
            <v/>
          </cell>
          <cell r="DT235" t="str">
            <v/>
          </cell>
          <cell r="DU235" t="str">
            <v/>
          </cell>
          <cell r="DV235" t="str">
            <v/>
          </cell>
          <cell r="DW235" t="str">
            <v/>
          </cell>
          <cell r="DX235" t="str">
            <v/>
          </cell>
          <cell r="DY235" t="str">
            <v/>
          </cell>
          <cell r="DZ235" t="str">
            <v/>
          </cell>
          <cell r="EA235" t="str">
            <v/>
          </cell>
          <cell r="EB235" t="str">
            <v/>
          </cell>
          <cell r="EC235" t="str">
            <v/>
          </cell>
          <cell r="ED235" t="str">
            <v/>
          </cell>
          <cell r="EE235" t="str">
            <v/>
          </cell>
          <cell r="EF235" t="str">
            <v/>
          </cell>
          <cell r="EG235" t="str">
            <v/>
          </cell>
          <cell r="EH235" t="str">
            <v/>
          </cell>
          <cell r="EI235" t="str">
            <v/>
          </cell>
          <cell r="EJ235" t="str">
            <v/>
          </cell>
          <cell r="EK235" t="str">
            <v/>
          </cell>
          <cell r="EL235" t="str">
            <v/>
          </cell>
          <cell r="EM235" t="str">
            <v/>
          </cell>
          <cell r="EN235" t="str">
            <v/>
          </cell>
          <cell r="EO235" t="str">
            <v/>
          </cell>
          <cell r="EP235" t="str">
            <v/>
          </cell>
          <cell r="EQ235" t="str">
            <v/>
          </cell>
          <cell r="ER235" t="str">
            <v/>
          </cell>
          <cell r="ES235" t="str">
            <v/>
          </cell>
          <cell r="ET235" t="str">
            <v/>
          </cell>
          <cell r="EU235" t="str">
            <v/>
          </cell>
          <cell r="EV235" t="str">
            <v/>
          </cell>
        </row>
        <row r="236">
          <cell r="A236">
            <v>14</v>
          </cell>
          <cell r="B236">
            <v>112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M236">
            <v>29</v>
          </cell>
          <cell r="O236">
            <v>29</v>
          </cell>
          <cell r="Q236">
            <v>29</v>
          </cell>
          <cell r="R236">
            <v>36312</v>
          </cell>
          <cell r="T236" t="str">
            <v>Ink &amp; Paint Projection</v>
          </cell>
          <cell r="V236">
            <v>35963</v>
          </cell>
          <cell r="W236">
            <v>36075</v>
          </cell>
          <cell r="X236">
            <v>500</v>
          </cell>
          <cell r="Y236">
            <v>16</v>
          </cell>
          <cell r="Z236">
            <v>112</v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  <cell r="BW236" t="str">
            <v/>
          </cell>
          <cell r="BX236" t="str">
            <v/>
          </cell>
          <cell r="BY236" t="str">
            <v/>
          </cell>
          <cell r="BZ236" t="str">
            <v/>
          </cell>
          <cell r="CA236" t="str">
            <v/>
          </cell>
          <cell r="CB236" t="str">
            <v/>
          </cell>
          <cell r="CC236" t="str">
            <v/>
          </cell>
          <cell r="CD236" t="str">
            <v/>
          </cell>
          <cell r="CE236" t="str">
            <v/>
          </cell>
          <cell r="CF236" t="str">
            <v/>
          </cell>
          <cell r="CG236" t="str">
            <v/>
          </cell>
          <cell r="CH236">
            <v>125</v>
          </cell>
          <cell r="CI236">
            <v>250</v>
          </cell>
          <cell r="CJ236">
            <v>375</v>
          </cell>
          <cell r="CK236">
            <v>500</v>
          </cell>
          <cell r="CL236">
            <v>500</v>
          </cell>
          <cell r="CM236">
            <v>500</v>
          </cell>
          <cell r="CN236">
            <v>500</v>
          </cell>
          <cell r="CO236">
            <v>500</v>
          </cell>
          <cell r="CP236">
            <v>500</v>
          </cell>
          <cell r="CQ236">
            <v>500</v>
          </cell>
          <cell r="CR236">
            <v>500</v>
          </cell>
          <cell r="CS236">
            <v>500</v>
          </cell>
          <cell r="CT236">
            <v>500</v>
          </cell>
          <cell r="CU236">
            <v>500</v>
          </cell>
          <cell r="CV236">
            <v>500</v>
          </cell>
          <cell r="CW236">
            <v>500</v>
          </cell>
          <cell r="CX236" t="str">
            <v/>
          </cell>
          <cell r="CY236" t="str">
            <v/>
          </cell>
          <cell r="CZ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  <cell r="DE236" t="str">
            <v/>
          </cell>
          <cell r="DF236" t="str">
            <v/>
          </cell>
          <cell r="DG236" t="str">
            <v/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  <cell r="DL236" t="str">
            <v/>
          </cell>
          <cell r="DM236" t="str">
            <v/>
          </cell>
          <cell r="DN236" t="str">
            <v/>
          </cell>
          <cell r="DO236" t="str">
            <v/>
          </cell>
          <cell r="DP236" t="str">
            <v/>
          </cell>
          <cell r="DQ236" t="str">
            <v/>
          </cell>
          <cell r="DR236" t="str">
            <v/>
          </cell>
          <cell r="DS236" t="str">
            <v/>
          </cell>
          <cell r="DT236" t="str">
            <v/>
          </cell>
          <cell r="DU236" t="str">
            <v/>
          </cell>
          <cell r="DV236" t="str">
            <v/>
          </cell>
          <cell r="DW236" t="str">
            <v/>
          </cell>
          <cell r="DX236" t="str">
            <v/>
          </cell>
          <cell r="DY236" t="str">
            <v/>
          </cell>
          <cell r="DZ236" t="str">
            <v/>
          </cell>
          <cell r="EA236" t="str">
            <v/>
          </cell>
          <cell r="EB236" t="str">
            <v/>
          </cell>
          <cell r="EC236" t="str">
            <v/>
          </cell>
          <cell r="ED236" t="str">
            <v/>
          </cell>
          <cell r="EE236" t="str">
            <v/>
          </cell>
          <cell r="EF236" t="str">
            <v/>
          </cell>
          <cell r="EG236" t="str">
            <v/>
          </cell>
          <cell r="EH236" t="str">
            <v/>
          </cell>
          <cell r="EI236" t="str">
            <v/>
          </cell>
          <cell r="EJ236" t="str">
            <v/>
          </cell>
          <cell r="EK236" t="str">
            <v/>
          </cell>
          <cell r="EL236" t="str">
            <v/>
          </cell>
          <cell r="EM236" t="str">
            <v/>
          </cell>
          <cell r="EN236" t="str">
            <v/>
          </cell>
          <cell r="EO236" t="str">
            <v/>
          </cell>
          <cell r="EP236" t="str">
            <v/>
          </cell>
          <cell r="EQ236" t="str">
            <v/>
          </cell>
          <cell r="ER236" t="str">
            <v/>
          </cell>
          <cell r="ES236" t="str">
            <v/>
          </cell>
          <cell r="ET236" t="str">
            <v/>
          </cell>
          <cell r="EU236" t="str">
            <v/>
          </cell>
          <cell r="EV236" t="str">
            <v/>
          </cell>
        </row>
        <row r="238">
          <cell r="T238" t="str">
            <v>BUDGET FORECAST</v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  <cell r="BH238" t="str">
            <v/>
          </cell>
          <cell r="BI238" t="str">
            <v/>
          </cell>
          <cell r="BJ238" t="str">
            <v/>
          </cell>
          <cell r="BK238" t="str">
            <v/>
          </cell>
          <cell r="BL238" t="str">
            <v/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/>
          </cell>
          <cell r="BR238" t="str">
            <v/>
          </cell>
          <cell r="BS238" t="str">
            <v/>
          </cell>
          <cell r="BT238" t="str">
            <v/>
          </cell>
          <cell r="BU238" t="str">
            <v/>
          </cell>
          <cell r="BV238" t="str">
            <v/>
          </cell>
          <cell r="BW238" t="str">
            <v/>
          </cell>
          <cell r="BX238" t="str">
            <v/>
          </cell>
          <cell r="BY238">
            <v>35905</v>
          </cell>
          <cell r="BZ238">
            <v>35912</v>
          </cell>
          <cell r="CA238">
            <v>35919</v>
          </cell>
          <cell r="CB238">
            <v>35926</v>
          </cell>
          <cell r="CC238">
            <v>35933</v>
          </cell>
          <cell r="CD238">
            <v>35940</v>
          </cell>
          <cell r="CE238">
            <v>35947</v>
          </cell>
          <cell r="CF238">
            <v>35954</v>
          </cell>
          <cell r="CG238">
            <v>35961</v>
          </cell>
          <cell r="CH238">
            <v>35968</v>
          </cell>
          <cell r="CI238">
            <v>35975</v>
          </cell>
          <cell r="CJ238">
            <v>35982</v>
          </cell>
          <cell r="CK238">
            <v>35989</v>
          </cell>
          <cell r="CL238">
            <v>35996</v>
          </cell>
          <cell r="CM238">
            <v>36003</v>
          </cell>
          <cell r="CN238">
            <v>36010</v>
          </cell>
          <cell r="CO238" t="str">
            <v/>
          </cell>
          <cell r="CP238" t="str">
            <v/>
          </cell>
          <cell r="CQ238" t="str">
            <v/>
          </cell>
          <cell r="CR238" t="str">
            <v/>
          </cell>
          <cell r="CS238" t="str">
            <v/>
          </cell>
          <cell r="CT238" t="str">
            <v/>
          </cell>
          <cell r="CU238" t="str">
            <v/>
          </cell>
          <cell r="CV238" t="str">
            <v/>
          </cell>
          <cell r="CW238" t="str">
            <v/>
          </cell>
          <cell r="CX238" t="str">
            <v/>
          </cell>
          <cell r="CY238" t="str">
            <v/>
          </cell>
          <cell r="CZ238" t="str">
            <v/>
          </cell>
          <cell r="DA238" t="str">
            <v/>
          </cell>
          <cell r="DB238" t="str">
            <v/>
          </cell>
          <cell r="DC238" t="str">
            <v/>
          </cell>
          <cell r="DD238" t="str">
            <v/>
          </cell>
          <cell r="DE238" t="str">
            <v/>
          </cell>
          <cell r="DF238" t="str">
            <v/>
          </cell>
          <cell r="DG238" t="str">
            <v/>
          </cell>
          <cell r="DH238" t="str">
            <v/>
          </cell>
          <cell r="DI238" t="str">
            <v/>
          </cell>
          <cell r="DJ238" t="str">
            <v/>
          </cell>
          <cell r="DK238" t="str">
            <v/>
          </cell>
          <cell r="DL238" t="str">
            <v/>
          </cell>
          <cell r="DM238" t="str">
            <v/>
          </cell>
          <cell r="DN238" t="str">
            <v/>
          </cell>
          <cell r="DO238" t="str">
            <v/>
          </cell>
          <cell r="DP238" t="str">
            <v/>
          </cell>
          <cell r="DQ238" t="str">
            <v/>
          </cell>
          <cell r="DR238" t="str">
            <v/>
          </cell>
          <cell r="DS238" t="str">
            <v/>
          </cell>
          <cell r="DT238" t="str">
            <v/>
          </cell>
          <cell r="DU238" t="str">
            <v/>
          </cell>
          <cell r="DV238" t="str">
            <v/>
          </cell>
          <cell r="DW238" t="str">
            <v/>
          </cell>
          <cell r="DX238" t="str">
            <v/>
          </cell>
          <cell r="DY238" t="str">
            <v/>
          </cell>
          <cell r="DZ238" t="str">
            <v/>
          </cell>
          <cell r="EA238" t="str">
            <v/>
          </cell>
          <cell r="EB238" t="str">
            <v/>
          </cell>
          <cell r="EC238" t="str">
            <v/>
          </cell>
          <cell r="ED238" t="str">
            <v/>
          </cell>
          <cell r="EE238" t="str">
            <v/>
          </cell>
          <cell r="EF238" t="str">
            <v/>
          </cell>
          <cell r="EG238" t="str">
            <v/>
          </cell>
          <cell r="EH238" t="str">
            <v/>
          </cell>
          <cell r="EI238" t="str">
            <v/>
          </cell>
          <cell r="EJ238" t="str">
            <v/>
          </cell>
          <cell r="EK238" t="str">
            <v/>
          </cell>
          <cell r="EL238" t="str">
            <v/>
          </cell>
          <cell r="EM238" t="str">
            <v/>
          </cell>
          <cell r="EN238" t="str">
            <v/>
          </cell>
          <cell r="EO238" t="str">
            <v/>
          </cell>
          <cell r="EP238" t="str">
            <v/>
          </cell>
          <cell r="EQ238" t="str">
            <v/>
          </cell>
          <cell r="ER238" t="str">
            <v/>
          </cell>
          <cell r="ES238" t="str">
            <v/>
          </cell>
          <cell r="ET238" t="str">
            <v/>
          </cell>
          <cell r="EU238" t="str">
            <v/>
          </cell>
          <cell r="EV238" t="str">
            <v/>
          </cell>
          <cell r="EW238" t="str">
            <v/>
          </cell>
          <cell r="EX238" t="str">
            <v/>
          </cell>
          <cell r="EY238" t="str">
            <v/>
          </cell>
          <cell r="EZ238" t="str">
            <v/>
          </cell>
          <cell r="FA238" t="str">
            <v/>
          </cell>
          <cell r="FB238" t="str">
            <v/>
          </cell>
          <cell r="FC238" t="str">
            <v/>
          </cell>
          <cell r="FD238" t="str">
            <v/>
          </cell>
          <cell r="FE238" t="str">
            <v/>
          </cell>
          <cell r="FF238" t="str">
            <v/>
          </cell>
          <cell r="FG238" t="str">
            <v/>
          </cell>
          <cell r="FH238" t="str">
            <v/>
          </cell>
          <cell r="FI238" t="str">
            <v/>
          </cell>
        </row>
        <row r="239">
          <cell r="T239" t="str">
            <v>BUDGET FORECAST</v>
          </cell>
          <cell r="V239" t="str">
            <v>PRE PROD</v>
          </cell>
          <cell r="W239">
            <v>30</v>
          </cell>
          <cell r="X239">
            <v>217500</v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  <cell r="BW239" t="str">
            <v/>
          </cell>
          <cell r="BX239" t="str">
            <v/>
          </cell>
          <cell r="BY239">
            <v>35905</v>
          </cell>
          <cell r="BZ239">
            <v>35912</v>
          </cell>
          <cell r="CA239">
            <v>35919</v>
          </cell>
          <cell r="CB239">
            <v>35926</v>
          </cell>
          <cell r="CC239">
            <v>35933</v>
          </cell>
          <cell r="CD239">
            <v>35940</v>
          </cell>
          <cell r="CE239">
            <v>35947</v>
          </cell>
          <cell r="CF239">
            <v>35954</v>
          </cell>
          <cell r="CG239">
            <v>35961</v>
          </cell>
          <cell r="CH239">
            <v>35968</v>
          </cell>
          <cell r="CI239">
            <v>35975</v>
          </cell>
          <cell r="CJ239">
            <v>35982</v>
          </cell>
          <cell r="CK239">
            <v>35989</v>
          </cell>
          <cell r="CL239">
            <v>35996</v>
          </cell>
          <cell r="CM239">
            <v>36003</v>
          </cell>
          <cell r="CN239">
            <v>36010</v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CY239" t="str">
            <v/>
          </cell>
          <cell r="CZ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  <cell r="DE239" t="str">
            <v/>
          </cell>
          <cell r="DF239" t="str">
            <v/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  <cell r="DL239" t="str">
            <v/>
          </cell>
          <cell r="DM239" t="str">
            <v/>
          </cell>
          <cell r="DN239" t="str">
            <v/>
          </cell>
          <cell r="DO239" t="str">
            <v/>
          </cell>
          <cell r="DP239" t="str">
            <v/>
          </cell>
          <cell r="DQ239" t="str">
            <v/>
          </cell>
          <cell r="DR239" t="str">
            <v/>
          </cell>
          <cell r="DS239" t="str">
            <v/>
          </cell>
          <cell r="DT239" t="str">
            <v/>
          </cell>
          <cell r="DU239" t="str">
            <v/>
          </cell>
          <cell r="DV239" t="str">
            <v/>
          </cell>
          <cell r="DW239" t="str">
            <v/>
          </cell>
          <cell r="DX239" t="str">
            <v/>
          </cell>
          <cell r="DY239" t="str">
            <v/>
          </cell>
          <cell r="DZ239" t="str">
            <v/>
          </cell>
          <cell r="EA239" t="str">
            <v/>
          </cell>
          <cell r="EB239" t="str">
            <v/>
          </cell>
          <cell r="EC239" t="str">
            <v/>
          </cell>
          <cell r="ED239" t="str">
            <v/>
          </cell>
          <cell r="EE239" t="str">
            <v/>
          </cell>
          <cell r="EF239" t="str">
            <v/>
          </cell>
          <cell r="EG239" t="str">
            <v/>
          </cell>
          <cell r="EH239" t="str">
            <v/>
          </cell>
          <cell r="EI239" t="str">
            <v/>
          </cell>
          <cell r="EJ239" t="str">
            <v/>
          </cell>
          <cell r="EK239" t="str">
            <v/>
          </cell>
          <cell r="EL239" t="str">
            <v/>
          </cell>
          <cell r="EM239" t="str">
            <v/>
          </cell>
          <cell r="EN239" t="str">
            <v/>
          </cell>
          <cell r="EO239" t="str">
            <v/>
          </cell>
          <cell r="EP239" t="str">
            <v/>
          </cell>
          <cell r="EQ239" t="str">
            <v/>
          </cell>
          <cell r="ER239" t="str">
            <v/>
          </cell>
          <cell r="ES239" t="str">
            <v/>
          </cell>
          <cell r="ET239" t="str">
            <v/>
          </cell>
          <cell r="EU239" t="str">
            <v/>
          </cell>
          <cell r="EV239" t="str">
            <v/>
          </cell>
          <cell r="EW239" t="str">
            <v/>
          </cell>
          <cell r="EX239" t="str">
            <v/>
          </cell>
          <cell r="EY239" t="str">
            <v/>
          </cell>
          <cell r="EZ239" t="str">
            <v/>
          </cell>
          <cell r="FA239" t="str">
            <v/>
          </cell>
          <cell r="FB239" t="str">
            <v/>
          </cell>
          <cell r="FC239" t="str">
            <v/>
          </cell>
          <cell r="FD239" t="str">
            <v/>
          </cell>
          <cell r="FE239" t="str">
            <v/>
          </cell>
          <cell r="FF239" t="str">
            <v/>
          </cell>
          <cell r="FG239" t="str">
            <v/>
          </cell>
          <cell r="FH239" t="str">
            <v/>
          </cell>
          <cell r="FI239" t="str">
            <v/>
          </cell>
        </row>
        <row r="240">
          <cell r="V240" t="str">
            <v>PRE PROD</v>
          </cell>
          <cell r="W240">
            <v>30</v>
          </cell>
          <cell r="X240">
            <v>217500</v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  <cell r="BW240" t="str">
            <v/>
          </cell>
          <cell r="BX240" t="str">
            <v/>
          </cell>
          <cell r="BY240">
            <v>3750</v>
          </cell>
          <cell r="BZ240">
            <v>7500</v>
          </cell>
          <cell r="CA240">
            <v>11250</v>
          </cell>
          <cell r="CB240">
            <v>15000</v>
          </cell>
          <cell r="CC240">
            <v>15000</v>
          </cell>
          <cell r="CD240">
            <v>15000</v>
          </cell>
          <cell r="CE240">
            <v>15000</v>
          </cell>
          <cell r="CF240">
            <v>15000</v>
          </cell>
          <cell r="CG240">
            <v>15000</v>
          </cell>
          <cell r="CH240">
            <v>15000</v>
          </cell>
          <cell r="CI240">
            <v>15000</v>
          </cell>
          <cell r="CJ240">
            <v>15000</v>
          </cell>
          <cell r="CK240">
            <v>15000</v>
          </cell>
          <cell r="CL240">
            <v>15000</v>
          </cell>
          <cell r="CM240">
            <v>15000</v>
          </cell>
          <cell r="CN240">
            <v>15000</v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CY240" t="str">
            <v/>
          </cell>
          <cell r="CZ240" t="str">
            <v/>
          </cell>
          <cell r="DA240" t="str">
            <v/>
          </cell>
          <cell r="DB240" t="str">
            <v/>
          </cell>
          <cell r="DC240" t="str">
            <v/>
          </cell>
          <cell r="DD240" t="str">
            <v/>
          </cell>
          <cell r="DE240" t="str">
            <v/>
          </cell>
          <cell r="DF240" t="str">
            <v/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  <cell r="DL240" t="str">
            <v/>
          </cell>
          <cell r="DM240" t="str">
            <v/>
          </cell>
          <cell r="DN240" t="str">
            <v/>
          </cell>
          <cell r="DO240" t="str">
            <v/>
          </cell>
          <cell r="DP240" t="str">
            <v/>
          </cell>
          <cell r="DQ240" t="str">
            <v/>
          </cell>
          <cell r="DR240" t="str">
            <v/>
          </cell>
          <cell r="DS240" t="str">
            <v/>
          </cell>
          <cell r="DT240" t="str">
            <v/>
          </cell>
          <cell r="DU240" t="str">
            <v/>
          </cell>
          <cell r="DV240" t="str">
            <v/>
          </cell>
          <cell r="DW240" t="str">
            <v/>
          </cell>
          <cell r="DX240" t="str">
            <v/>
          </cell>
          <cell r="DY240" t="str">
            <v/>
          </cell>
          <cell r="DZ240" t="str">
            <v/>
          </cell>
          <cell r="EA240" t="str">
            <v/>
          </cell>
          <cell r="EB240" t="str">
            <v/>
          </cell>
          <cell r="EC240" t="str">
            <v/>
          </cell>
          <cell r="ED240" t="str">
            <v/>
          </cell>
          <cell r="EE240" t="str">
            <v/>
          </cell>
          <cell r="EF240" t="str">
            <v/>
          </cell>
          <cell r="EG240" t="str">
            <v/>
          </cell>
          <cell r="EH240" t="str">
            <v/>
          </cell>
          <cell r="EI240" t="str">
            <v/>
          </cell>
          <cell r="EJ240" t="str">
            <v/>
          </cell>
          <cell r="EK240" t="str">
            <v/>
          </cell>
          <cell r="EL240" t="str">
            <v/>
          </cell>
          <cell r="EM240" t="str">
            <v/>
          </cell>
          <cell r="EN240" t="str">
            <v/>
          </cell>
          <cell r="EO240" t="str">
            <v/>
          </cell>
          <cell r="EP240" t="str">
            <v/>
          </cell>
          <cell r="EQ240" t="str">
            <v/>
          </cell>
          <cell r="ER240" t="str">
            <v/>
          </cell>
          <cell r="ES240" t="str">
            <v/>
          </cell>
          <cell r="ET240" t="str">
            <v/>
          </cell>
          <cell r="EU240" t="str">
            <v/>
          </cell>
          <cell r="EV240" t="str">
            <v/>
          </cell>
          <cell r="EW240" t="str">
            <v/>
          </cell>
          <cell r="EX240" t="str">
            <v/>
          </cell>
          <cell r="EY240" t="str">
            <v/>
          </cell>
          <cell r="EZ240" t="str">
            <v/>
          </cell>
          <cell r="FA240" t="str">
            <v/>
          </cell>
          <cell r="FB240" t="str">
            <v/>
          </cell>
          <cell r="FC240" t="str">
            <v/>
          </cell>
          <cell r="FD240" t="str">
            <v/>
          </cell>
          <cell r="FE240" t="str">
            <v/>
          </cell>
          <cell r="FF240" t="str">
            <v/>
          </cell>
          <cell r="FG240" t="str">
            <v/>
          </cell>
          <cell r="FH240" t="str">
            <v/>
          </cell>
          <cell r="FI240" t="str">
            <v/>
          </cell>
        </row>
        <row r="241">
          <cell r="V241" t="str">
            <v>PRODUCTION</v>
          </cell>
          <cell r="W241">
            <v>150</v>
          </cell>
          <cell r="X241">
            <v>1087500</v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  <cell r="BW241" t="str">
            <v/>
          </cell>
          <cell r="BX241" t="str">
            <v/>
          </cell>
          <cell r="BY241" t="str">
            <v/>
          </cell>
          <cell r="BZ241" t="str">
            <v/>
          </cell>
          <cell r="CA241" t="str">
            <v/>
          </cell>
          <cell r="CB241" t="str">
            <v/>
          </cell>
          <cell r="CC241">
            <v>35933</v>
          </cell>
          <cell r="CD241">
            <v>35940</v>
          </cell>
          <cell r="CE241">
            <v>35947</v>
          </cell>
          <cell r="CF241">
            <v>35954</v>
          </cell>
          <cell r="CG241">
            <v>35961</v>
          </cell>
          <cell r="CH241">
            <v>35968</v>
          </cell>
          <cell r="CI241">
            <v>35975</v>
          </cell>
          <cell r="CJ241">
            <v>35982</v>
          </cell>
          <cell r="CK241">
            <v>35989</v>
          </cell>
          <cell r="CL241">
            <v>35996</v>
          </cell>
          <cell r="CM241">
            <v>36003</v>
          </cell>
          <cell r="CN241">
            <v>36010</v>
          </cell>
          <cell r="CO241">
            <v>36017</v>
          </cell>
          <cell r="CP241">
            <v>36024</v>
          </cell>
          <cell r="CQ241">
            <v>36031</v>
          </cell>
          <cell r="CR241">
            <v>36038</v>
          </cell>
          <cell r="CS241">
            <v>36045</v>
          </cell>
          <cell r="CT241">
            <v>36052</v>
          </cell>
          <cell r="CU241">
            <v>36059</v>
          </cell>
          <cell r="CV241" t="str">
            <v/>
          </cell>
          <cell r="CW241" t="str">
            <v/>
          </cell>
          <cell r="CX241" t="str">
            <v/>
          </cell>
          <cell r="CY241" t="str">
            <v/>
          </cell>
          <cell r="CZ241" t="str">
            <v/>
          </cell>
          <cell r="DA241" t="str">
            <v/>
          </cell>
          <cell r="DB241" t="str">
            <v/>
          </cell>
          <cell r="DC241" t="str">
            <v/>
          </cell>
          <cell r="DD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  <cell r="DL241" t="str">
            <v/>
          </cell>
          <cell r="DM241" t="str">
            <v/>
          </cell>
          <cell r="DN241" t="str">
            <v/>
          </cell>
          <cell r="DO241" t="str">
            <v/>
          </cell>
          <cell r="DP241" t="str">
            <v/>
          </cell>
          <cell r="DQ241" t="str">
            <v/>
          </cell>
          <cell r="DR241" t="str">
            <v/>
          </cell>
          <cell r="DS241" t="str">
            <v/>
          </cell>
          <cell r="DT241" t="str">
            <v/>
          </cell>
          <cell r="DU241" t="str">
            <v/>
          </cell>
          <cell r="DV241" t="str">
            <v/>
          </cell>
          <cell r="DW241" t="str">
            <v/>
          </cell>
          <cell r="DX241" t="str">
            <v/>
          </cell>
          <cell r="DY241" t="str">
            <v/>
          </cell>
          <cell r="DZ241" t="str">
            <v/>
          </cell>
          <cell r="EA241" t="str">
            <v/>
          </cell>
          <cell r="EB241" t="str">
            <v/>
          </cell>
          <cell r="EC241" t="str">
            <v/>
          </cell>
          <cell r="ED241" t="str">
            <v/>
          </cell>
          <cell r="EE241" t="str">
            <v/>
          </cell>
          <cell r="EF241" t="str">
            <v/>
          </cell>
          <cell r="EG241" t="str">
            <v/>
          </cell>
          <cell r="EH241" t="str">
            <v/>
          </cell>
          <cell r="EI241" t="str">
            <v/>
          </cell>
          <cell r="EJ241" t="str">
            <v/>
          </cell>
          <cell r="EK241" t="str">
            <v/>
          </cell>
          <cell r="EL241" t="str">
            <v/>
          </cell>
          <cell r="EM241" t="str">
            <v/>
          </cell>
          <cell r="EN241" t="str">
            <v/>
          </cell>
          <cell r="EO241" t="str">
            <v/>
          </cell>
          <cell r="EP241" t="str">
            <v/>
          </cell>
          <cell r="EQ241" t="str">
            <v/>
          </cell>
          <cell r="ER241" t="str">
            <v/>
          </cell>
          <cell r="ES241" t="str">
            <v/>
          </cell>
          <cell r="ET241" t="str">
            <v/>
          </cell>
          <cell r="EU241" t="str">
            <v/>
          </cell>
          <cell r="EV241" t="str">
            <v/>
          </cell>
          <cell r="EW241" t="str">
            <v/>
          </cell>
          <cell r="EX241" t="str">
            <v/>
          </cell>
          <cell r="EY241" t="str">
            <v/>
          </cell>
          <cell r="EZ241" t="str">
            <v/>
          </cell>
          <cell r="FA241" t="str">
            <v/>
          </cell>
          <cell r="FB241" t="str">
            <v/>
          </cell>
          <cell r="FC241" t="str">
            <v/>
          </cell>
          <cell r="FD241" t="str">
            <v/>
          </cell>
          <cell r="FE241" t="str">
            <v/>
          </cell>
          <cell r="FF241" t="str">
            <v/>
          </cell>
          <cell r="FG241" t="str">
            <v/>
          </cell>
          <cell r="FH241" t="str">
            <v/>
          </cell>
          <cell r="FI241" t="str">
            <v/>
          </cell>
        </row>
        <row r="242">
          <cell r="V242" t="str">
            <v>PRODUCTION</v>
          </cell>
          <cell r="W242">
            <v>150</v>
          </cell>
          <cell r="X242">
            <v>1087500</v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  <cell r="BW242" t="str">
            <v/>
          </cell>
          <cell r="BX242" t="str">
            <v/>
          </cell>
          <cell r="BY242" t="str">
            <v/>
          </cell>
          <cell r="BZ242" t="str">
            <v/>
          </cell>
          <cell r="CA242" t="str">
            <v/>
          </cell>
          <cell r="CB242" t="str">
            <v/>
          </cell>
          <cell r="CC242">
            <v>0</v>
          </cell>
          <cell r="CD242">
            <v>0</v>
          </cell>
          <cell r="CE242">
            <v>0</v>
          </cell>
          <cell r="CF242">
            <v>18750</v>
          </cell>
          <cell r="CG242">
            <v>37500</v>
          </cell>
          <cell r="CH242">
            <v>56250</v>
          </cell>
          <cell r="CI242">
            <v>75000</v>
          </cell>
          <cell r="CJ242">
            <v>75000</v>
          </cell>
          <cell r="CK242">
            <v>75000</v>
          </cell>
          <cell r="CL242">
            <v>75000</v>
          </cell>
          <cell r="CM242">
            <v>75000</v>
          </cell>
          <cell r="CN242">
            <v>75000</v>
          </cell>
          <cell r="CO242">
            <v>75000</v>
          </cell>
          <cell r="CP242">
            <v>75000</v>
          </cell>
          <cell r="CQ242">
            <v>75000</v>
          </cell>
          <cell r="CR242">
            <v>75000</v>
          </cell>
          <cell r="CS242">
            <v>75000</v>
          </cell>
          <cell r="CT242">
            <v>75000</v>
          </cell>
          <cell r="CU242">
            <v>75000</v>
          </cell>
          <cell r="CV242" t="str">
            <v/>
          </cell>
          <cell r="CW242" t="str">
            <v/>
          </cell>
          <cell r="CX242" t="str">
            <v/>
          </cell>
          <cell r="CY242" t="str">
            <v/>
          </cell>
          <cell r="CZ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  <cell r="DL242" t="str">
            <v/>
          </cell>
          <cell r="DM242" t="str">
            <v/>
          </cell>
          <cell r="DN242" t="str">
            <v/>
          </cell>
          <cell r="DO242" t="str">
            <v/>
          </cell>
          <cell r="DP242" t="str">
            <v/>
          </cell>
          <cell r="DQ242" t="str">
            <v/>
          </cell>
          <cell r="DR242" t="str">
            <v/>
          </cell>
          <cell r="DS242" t="str">
            <v/>
          </cell>
          <cell r="DT242" t="str">
            <v/>
          </cell>
          <cell r="DU242" t="str">
            <v/>
          </cell>
          <cell r="DV242" t="str">
            <v/>
          </cell>
          <cell r="DW242" t="str">
            <v/>
          </cell>
          <cell r="DX242" t="str">
            <v/>
          </cell>
          <cell r="DY242" t="str">
            <v/>
          </cell>
          <cell r="DZ242" t="str">
            <v/>
          </cell>
          <cell r="EA242" t="str">
            <v/>
          </cell>
          <cell r="EB242" t="str">
            <v/>
          </cell>
          <cell r="EC242" t="str">
            <v/>
          </cell>
          <cell r="ED242" t="str">
            <v/>
          </cell>
          <cell r="EE242" t="str">
            <v/>
          </cell>
          <cell r="EF242" t="str">
            <v/>
          </cell>
          <cell r="EG242" t="str">
            <v/>
          </cell>
          <cell r="EH242" t="str">
            <v/>
          </cell>
          <cell r="EI242" t="str">
            <v/>
          </cell>
          <cell r="EJ242" t="str">
            <v/>
          </cell>
          <cell r="EK242" t="str">
            <v/>
          </cell>
          <cell r="EL242" t="str">
            <v/>
          </cell>
          <cell r="EM242" t="str">
            <v/>
          </cell>
          <cell r="EN242" t="str">
            <v/>
          </cell>
          <cell r="EO242" t="str">
            <v/>
          </cell>
          <cell r="EP242" t="str">
            <v/>
          </cell>
          <cell r="EQ242" t="str">
            <v/>
          </cell>
          <cell r="ER242" t="str">
            <v/>
          </cell>
          <cell r="ES242" t="str">
            <v/>
          </cell>
          <cell r="ET242" t="str">
            <v/>
          </cell>
          <cell r="EU242" t="str">
            <v/>
          </cell>
          <cell r="EV242" t="str">
            <v/>
          </cell>
          <cell r="EW242" t="str">
            <v/>
          </cell>
          <cell r="EX242" t="str">
            <v/>
          </cell>
          <cell r="EY242" t="str">
            <v/>
          </cell>
          <cell r="EZ242" t="str">
            <v/>
          </cell>
          <cell r="FA242" t="str">
            <v/>
          </cell>
          <cell r="FB242" t="str">
            <v/>
          </cell>
          <cell r="FC242" t="str">
            <v/>
          </cell>
          <cell r="FD242" t="str">
            <v/>
          </cell>
          <cell r="FE242" t="str">
            <v/>
          </cell>
          <cell r="FF242" t="str">
            <v/>
          </cell>
          <cell r="FG242" t="str">
            <v/>
          </cell>
          <cell r="FH242" t="str">
            <v/>
          </cell>
          <cell r="FI242" t="str">
            <v/>
          </cell>
        </row>
        <row r="243">
          <cell r="V243" t="str">
            <v>INK &amp; PAINT</v>
          </cell>
          <cell r="W243">
            <v>8</v>
          </cell>
          <cell r="X243">
            <v>58000</v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 t="str">
            <v/>
          </cell>
          <cell r="BL243" t="str">
            <v/>
          </cell>
          <cell r="BM243" t="str">
            <v/>
          </cell>
          <cell r="BN243" t="str">
            <v/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  <cell r="BW243" t="str">
            <v/>
          </cell>
          <cell r="BX243" t="str">
            <v/>
          </cell>
          <cell r="BY243" t="str">
            <v/>
          </cell>
          <cell r="BZ243" t="str">
            <v/>
          </cell>
          <cell r="CA243" t="str">
            <v/>
          </cell>
          <cell r="CB243" t="str">
            <v/>
          </cell>
          <cell r="CC243" t="str">
            <v/>
          </cell>
          <cell r="CD243" t="str">
            <v/>
          </cell>
          <cell r="CE243" t="str">
            <v/>
          </cell>
          <cell r="CF243" t="str">
            <v/>
          </cell>
          <cell r="CG243" t="str">
            <v/>
          </cell>
          <cell r="CH243">
            <v>35968</v>
          </cell>
          <cell r="CI243">
            <v>35975</v>
          </cell>
          <cell r="CJ243">
            <v>35982</v>
          </cell>
          <cell r="CK243">
            <v>35989</v>
          </cell>
          <cell r="CL243">
            <v>35996</v>
          </cell>
          <cell r="CM243">
            <v>36003</v>
          </cell>
          <cell r="CN243">
            <v>36010</v>
          </cell>
          <cell r="CO243">
            <v>36017</v>
          </cell>
          <cell r="CP243">
            <v>36024</v>
          </cell>
          <cell r="CQ243">
            <v>36031</v>
          </cell>
          <cell r="CR243">
            <v>36038</v>
          </cell>
          <cell r="CS243">
            <v>36045</v>
          </cell>
          <cell r="CT243">
            <v>36052</v>
          </cell>
          <cell r="CU243">
            <v>36059</v>
          </cell>
          <cell r="CV243">
            <v>36066</v>
          </cell>
          <cell r="CW243">
            <v>36073</v>
          </cell>
          <cell r="CX243" t="str">
            <v/>
          </cell>
          <cell r="CY243" t="str">
            <v/>
          </cell>
          <cell r="CZ243" t="str">
            <v/>
          </cell>
          <cell r="DA243" t="str">
            <v/>
          </cell>
          <cell r="DB243" t="str">
            <v/>
          </cell>
          <cell r="DC243" t="str">
            <v/>
          </cell>
          <cell r="DD243" t="str">
            <v/>
          </cell>
          <cell r="DE243" t="str">
            <v/>
          </cell>
          <cell r="DF243" t="str">
            <v/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  <cell r="DL243" t="str">
            <v/>
          </cell>
          <cell r="DM243" t="str">
            <v/>
          </cell>
          <cell r="DN243" t="str">
            <v/>
          </cell>
          <cell r="DO243" t="str">
            <v/>
          </cell>
          <cell r="DP243" t="str">
            <v/>
          </cell>
          <cell r="DQ243" t="str">
            <v/>
          </cell>
          <cell r="DR243" t="str">
            <v/>
          </cell>
          <cell r="DS243" t="str">
            <v/>
          </cell>
          <cell r="DT243" t="str">
            <v/>
          </cell>
          <cell r="DU243" t="str">
            <v/>
          </cell>
          <cell r="DV243" t="str">
            <v/>
          </cell>
          <cell r="DW243" t="str">
            <v/>
          </cell>
          <cell r="DX243" t="str">
            <v/>
          </cell>
          <cell r="DY243" t="str">
            <v/>
          </cell>
          <cell r="DZ243" t="str">
            <v/>
          </cell>
          <cell r="EA243" t="str">
            <v/>
          </cell>
          <cell r="EB243" t="str">
            <v/>
          </cell>
          <cell r="EC243" t="str">
            <v/>
          </cell>
          <cell r="ED243" t="str">
            <v/>
          </cell>
          <cell r="EE243" t="str">
            <v/>
          </cell>
          <cell r="EF243" t="str">
            <v/>
          </cell>
          <cell r="EG243" t="str">
            <v/>
          </cell>
          <cell r="EH243" t="str">
            <v/>
          </cell>
          <cell r="EI243" t="str">
            <v/>
          </cell>
          <cell r="EJ243" t="str">
            <v/>
          </cell>
          <cell r="EK243" t="str">
            <v/>
          </cell>
          <cell r="EL243" t="str">
            <v/>
          </cell>
          <cell r="EM243" t="str">
            <v/>
          </cell>
          <cell r="EN243" t="str">
            <v/>
          </cell>
          <cell r="EO243" t="str">
            <v/>
          </cell>
          <cell r="EP243" t="str">
            <v/>
          </cell>
          <cell r="EQ243" t="str">
            <v/>
          </cell>
          <cell r="ER243" t="str">
            <v/>
          </cell>
          <cell r="ES243" t="str">
            <v/>
          </cell>
          <cell r="ET243" t="str">
            <v/>
          </cell>
          <cell r="EU243" t="str">
            <v/>
          </cell>
          <cell r="EV243" t="str">
            <v/>
          </cell>
          <cell r="EW243" t="str">
            <v/>
          </cell>
          <cell r="EX243" t="str">
            <v/>
          </cell>
          <cell r="EY243" t="str">
            <v/>
          </cell>
          <cell r="EZ243" t="str">
            <v/>
          </cell>
          <cell r="FA243" t="str">
            <v/>
          </cell>
          <cell r="FB243" t="str">
            <v/>
          </cell>
          <cell r="FC243" t="str">
            <v/>
          </cell>
          <cell r="FD243" t="str">
            <v/>
          </cell>
          <cell r="FE243" t="str">
            <v/>
          </cell>
          <cell r="FF243" t="str">
            <v/>
          </cell>
          <cell r="FG243" t="str">
            <v/>
          </cell>
          <cell r="FH243" t="str">
            <v/>
          </cell>
          <cell r="FI243" t="str">
            <v/>
          </cell>
        </row>
        <row r="244">
          <cell r="V244" t="str">
            <v>INK &amp; PAINT</v>
          </cell>
          <cell r="W244">
            <v>8</v>
          </cell>
          <cell r="X244">
            <v>58000</v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  <cell r="BW244" t="str">
            <v/>
          </cell>
          <cell r="BX244" t="str">
            <v/>
          </cell>
          <cell r="BY244" t="str">
            <v/>
          </cell>
          <cell r="BZ244" t="str">
            <v/>
          </cell>
          <cell r="CA244" t="str">
            <v/>
          </cell>
          <cell r="CB244" t="str">
            <v/>
          </cell>
          <cell r="CC244" t="str">
            <v/>
          </cell>
          <cell r="CD244" t="str">
            <v/>
          </cell>
          <cell r="CE244" t="str">
            <v/>
          </cell>
          <cell r="CF244" t="str">
            <v/>
          </cell>
          <cell r="CG244" t="str">
            <v/>
          </cell>
          <cell r="CH244">
            <v>1000</v>
          </cell>
          <cell r="CI244">
            <v>2000</v>
          </cell>
          <cell r="CJ244">
            <v>3000</v>
          </cell>
          <cell r="CK244">
            <v>4000</v>
          </cell>
          <cell r="CL244">
            <v>4000</v>
          </cell>
          <cell r="CM244">
            <v>4000</v>
          </cell>
          <cell r="CN244">
            <v>4000</v>
          </cell>
          <cell r="CO244">
            <v>4000</v>
          </cell>
          <cell r="CP244">
            <v>4000</v>
          </cell>
          <cell r="CQ244">
            <v>4000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 t="str">
            <v/>
          </cell>
          <cell r="CY244" t="str">
            <v/>
          </cell>
          <cell r="CZ244" t="str">
            <v/>
          </cell>
          <cell r="DA244" t="str">
            <v/>
          </cell>
          <cell r="DB244" t="str">
            <v/>
          </cell>
          <cell r="DC244" t="str">
            <v/>
          </cell>
          <cell r="DD244" t="str">
            <v/>
          </cell>
          <cell r="DE244" t="str">
            <v/>
          </cell>
          <cell r="DF244" t="str">
            <v/>
          </cell>
          <cell r="DG244" t="str">
            <v/>
          </cell>
          <cell r="DH244" t="str">
            <v/>
          </cell>
          <cell r="DI244" t="str">
            <v/>
          </cell>
          <cell r="DJ244" t="str">
            <v/>
          </cell>
          <cell r="DK244" t="str">
            <v/>
          </cell>
          <cell r="DL244" t="str">
            <v/>
          </cell>
          <cell r="DM244" t="str">
            <v/>
          </cell>
          <cell r="DN244" t="str">
            <v/>
          </cell>
          <cell r="DO244" t="str">
            <v/>
          </cell>
          <cell r="DP244" t="str">
            <v/>
          </cell>
          <cell r="DQ244" t="str">
            <v/>
          </cell>
          <cell r="DR244" t="str">
            <v/>
          </cell>
          <cell r="DS244" t="str">
            <v/>
          </cell>
          <cell r="DT244" t="str">
            <v/>
          </cell>
          <cell r="DU244" t="str">
            <v/>
          </cell>
          <cell r="DV244" t="str">
            <v/>
          </cell>
          <cell r="DW244" t="str">
            <v/>
          </cell>
          <cell r="DX244" t="str">
            <v/>
          </cell>
          <cell r="DY244" t="str">
            <v/>
          </cell>
          <cell r="DZ244" t="str">
            <v/>
          </cell>
          <cell r="EA244" t="str">
            <v/>
          </cell>
          <cell r="EB244" t="str">
            <v/>
          </cell>
          <cell r="EC244" t="str">
            <v/>
          </cell>
          <cell r="ED244" t="str">
            <v/>
          </cell>
          <cell r="EE244" t="str">
            <v/>
          </cell>
          <cell r="EF244" t="str">
            <v/>
          </cell>
          <cell r="EG244" t="str">
            <v/>
          </cell>
          <cell r="EH244" t="str">
            <v/>
          </cell>
          <cell r="EI244" t="str">
            <v/>
          </cell>
          <cell r="EJ244" t="str">
            <v/>
          </cell>
          <cell r="EK244" t="str">
            <v/>
          </cell>
          <cell r="EL244" t="str">
            <v/>
          </cell>
          <cell r="EM244" t="str">
            <v/>
          </cell>
          <cell r="EN244" t="str">
            <v/>
          </cell>
          <cell r="EO244" t="str">
            <v/>
          </cell>
          <cell r="EP244" t="str">
            <v/>
          </cell>
          <cell r="EQ244" t="str">
            <v/>
          </cell>
          <cell r="ER244" t="str">
            <v/>
          </cell>
          <cell r="ES244" t="str">
            <v/>
          </cell>
          <cell r="ET244" t="str">
            <v/>
          </cell>
          <cell r="EU244" t="str">
            <v/>
          </cell>
          <cell r="EV244" t="str">
            <v/>
          </cell>
          <cell r="EW244" t="str">
            <v/>
          </cell>
          <cell r="EX244" t="str">
            <v/>
          </cell>
          <cell r="EY244" t="str">
            <v/>
          </cell>
          <cell r="EZ244" t="str">
            <v/>
          </cell>
          <cell r="FA244" t="str">
            <v/>
          </cell>
          <cell r="FB244" t="str">
            <v/>
          </cell>
          <cell r="FC244" t="str">
            <v/>
          </cell>
          <cell r="FD244" t="str">
            <v/>
          </cell>
          <cell r="FE244" t="str">
            <v/>
          </cell>
          <cell r="FF244" t="str">
            <v/>
          </cell>
          <cell r="FG244" t="str">
            <v/>
          </cell>
          <cell r="FH244" t="str">
            <v/>
          </cell>
          <cell r="FI244" t="str">
            <v/>
          </cell>
        </row>
        <row r="245">
          <cell r="X245" t="str">
            <v>DIRECT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3750</v>
          </cell>
          <cell r="BZ245">
            <v>7500</v>
          </cell>
          <cell r="CA245">
            <v>11250</v>
          </cell>
          <cell r="CB245">
            <v>15000</v>
          </cell>
          <cell r="CC245">
            <v>50933</v>
          </cell>
          <cell r="CD245">
            <v>50940</v>
          </cell>
          <cell r="CE245">
            <v>50947</v>
          </cell>
          <cell r="CF245">
            <v>69704</v>
          </cell>
          <cell r="CG245">
            <v>88461</v>
          </cell>
          <cell r="CH245">
            <v>144186</v>
          </cell>
          <cell r="CI245">
            <v>163950</v>
          </cell>
          <cell r="CJ245">
            <v>164964</v>
          </cell>
          <cell r="CK245">
            <v>165978</v>
          </cell>
          <cell r="CL245">
            <v>165992</v>
          </cell>
          <cell r="CM245">
            <v>166006</v>
          </cell>
          <cell r="CN245">
            <v>166020</v>
          </cell>
          <cell r="CO245">
            <v>151034</v>
          </cell>
          <cell r="CP245">
            <v>151048</v>
          </cell>
          <cell r="CQ245">
            <v>151062</v>
          </cell>
          <cell r="CR245">
            <v>151076</v>
          </cell>
          <cell r="CS245">
            <v>151090</v>
          </cell>
          <cell r="CT245">
            <v>151104</v>
          </cell>
          <cell r="CU245">
            <v>151118</v>
          </cell>
          <cell r="CV245">
            <v>40066</v>
          </cell>
          <cell r="CW245">
            <v>40073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</row>
        <row r="246">
          <cell r="X246" t="str">
            <v>DIRECT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3750</v>
          </cell>
          <cell r="BZ246">
            <v>7500</v>
          </cell>
          <cell r="CA246">
            <v>11250</v>
          </cell>
          <cell r="CB246">
            <v>15000</v>
          </cell>
          <cell r="CC246">
            <v>50933</v>
          </cell>
          <cell r="CD246">
            <v>50940</v>
          </cell>
          <cell r="CE246">
            <v>50947</v>
          </cell>
          <cell r="CF246">
            <v>69704</v>
          </cell>
          <cell r="CG246">
            <v>88461</v>
          </cell>
          <cell r="CH246">
            <v>144186</v>
          </cell>
          <cell r="CI246">
            <v>163950</v>
          </cell>
          <cell r="CJ246">
            <v>164964</v>
          </cell>
          <cell r="CK246">
            <v>165978</v>
          </cell>
          <cell r="CL246">
            <v>165992</v>
          </cell>
          <cell r="CM246">
            <v>166006</v>
          </cell>
          <cell r="CN246">
            <v>166020</v>
          </cell>
          <cell r="CO246">
            <v>151034</v>
          </cell>
          <cell r="CP246">
            <v>151048</v>
          </cell>
          <cell r="CQ246">
            <v>151062</v>
          </cell>
          <cell r="CR246">
            <v>151076</v>
          </cell>
          <cell r="CS246">
            <v>151090</v>
          </cell>
          <cell r="CT246">
            <v>151104</v>
          </cell>
          <cell r="CU246">
            <v>151118</v>
          </cell>
          <cell r="CV246">
            <v>40066</v>
          </cell>
          <cell r="CW246">
            <v>40073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</row>
        <row r="247">
          <cell r="X247" t="str">
            <v>LOADED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5062.5</v>
          </cell>
          <cell r="BZ247">
            <v>10125</v>
          </cell>
          <cell r="CA247">
            <v>15187.5</v>
          </cell>
          <cell r="CB247">
            <v>20250</v>
          </cell>
          <cell r="CC247">
            <v>68759.55</v>
          </cell>
          <cell r="CD247">
            <v>68769</v>
          </cell>
          <cell r="CE247">
            <v>68778.45</v>
          </cell>
          <cell r="CF247">
            <v>94100.4</v>
          </cell>
          <cell r="CG247">
            <v>119422.35</v>
          </cell>
          <cell r="CH247">
            <v>194651.1</v>
          </cell>
          <cell r="CI247">
            <v>221332.5</v>
          </cell>
          <cell r="CJ247">
            <v>222701.4</v>
          </cell>
          <cell r="CK247">
            <v>224070.3</v>
          </cell>
          <cell r="CL247">
            <v>224089.2</v>
          </cell>
          <cell r="CM247">
            <v>224108.1</v>
          </cell>
          <cell r="CN247">
            <v>224127</v>
          </cell>
          <cell r="CO247">
            <v>203895.9</v>
          </cell>
          <cell r="CP247">
            <v>203914.8</v>
          </cell>
          <cell r="CQ247">
            <v>203933.7</v>
          </cell>
          <cell r="CR247">
            <v>203952.6</v>
          </cell>
          <cell r="CS247">
            <v>203971.5</v>
          </cell>
          <cell r="CT247">
            <v>203990.39999999999</v>
          </cell>
          <cell r="CU247">
            <v>204009.3</v>
          </cell>
          <cell r="CV247">
            <v>54089.1</v>
          </cell>
          <cell r="CW247">
            <v>54098.55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</row>
        <row r="248">
          <cell r="V248" t="str">
            <v>PROJECTED RTM</v>
          </cell>
          <cell r="X248" t="str">
            <v>CUMULATIVE TO DATE</v>
          </cell>
          <cell r="Y248">
            <v>175</v>
          </cell>
          <cell r="Z248">
            <v>98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5062.5</v>
          </cell>
          <cell r="BZ248">
            <v>10125</v>
          </cell>
          <cell r="CA248">
            <v>15187.5</v>
          </cell>
          <cell r="CB248">
            <v>20250</v>
          </cell>
          <cell r="CC248">
            <v>68759.55</v>
          </cell>
          <cell r="CD248">
            <v>68769</v>
          </cell>
          <cell r="CE248">
            <v>68778.45</v>
          </cell>
          <cell r="CF248">
            <v>94100.4</v>
          </cell>
          <cell r="CG248">
            <v>119422.35</v>
          </cell>
          <cell r="CH248">
            <v>194651.1</v>
          </cell>
          <cell r="CI248">
            <v>221332.5</v>
          </cell>
          <cell r="CJ248">
            <v>222701.4</v>
          </cell>
          <cell r="CK248">
            <v>224070.3</v>
          </cell>
          <cell r="CL248">
            <v>224089.2</v>
          </cell>
          <cell r="CM248">
            <v>224108.1</v>
          </cell>
          <cell r="CN248">
            <v>224127</v>
          </cell>
          <cell r="CO248">
            <v>203895.9</v>
          </cell>
          <cell r="CP248">
            <v>203914.8</v>
          </cell>
          <cell r="CQ248">
            <v>203933.7</v>
          </cell>
          <cell r="CR248">
            <v>203952.6</v>
          </cell>
          <cell r="CS248">
            <v>203971.5</v>
          </cell>
          <cell r="CT248">
            <v>203990.39999999999</v>
          </cell>
          <cell r="CU248">
            <v>204009.3</v>
          </cell>
          <cell r="CV248">
            <v>54089.1</v>
          </cell>
          <cell r="CW248">
            <v>54098.55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</row>
        <row r="249">
          <cell r="V249" t="str">
            <v>PROJECTED RTM</v>
          </cell>
          <cell r="X249">
            <v>36154</v>
          </cell>
          <cell r="Y249">
            <v>175</v>
          </cell>
          <cell r="Z249">
            <v>98</v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  <cell r="BW249" t="str">
            <v/>
          </cell>
          <cell r="BX249" t="str">
            <v/>
          </cell>
          <cell r="BY249" t="str">
            <v/>
          </cell>
          <cell r="BZ249" t="str">
            <v/>
          </cell>
          <cell r="CA249" t="str">
            <v/>
          </cell>
          <cell r="CB249" t="str">
            <v/>
          </cell>
          <cell r="CC249" t="str">
            <v/>
          </cell>
          <cell r="CD249" t="str">
            <v/>
          </cell>
          <cell r="CE249" t="str">
            <v/>
          </cell>
          <cell r="CF249" t="str">
            <v/>
          </cell>
          <cell r="CG249" t="str">
            <v/>
          </cell>
          <cell r="CH249" t="str">
            <v/>
          </cell>
          <cell r="CI249" t="str">
            <v/>
          </cell>
          <cell r="CJ249" t="str">
            <v/>
          </cell>
          <cell r="CK249" t="str">
            <v/>
          </cell>
          <cell r="CL249" t="str">
            <v/>
          </cell>
          <cell r="CM249" t="str">
            <v/>
          </cell>
          <cell r="CN249" t="str">
            <v/>
          </cell>
          <cell r="CO249" t="str">
            <v/>
          </cell>
          <cell r="CP249" t="str">
            <v/>
          </cell>
          <cell r="CQ249" t="str">
            <v/>
          </cell>
          <cell r="CR249" t="str">
            <v/>
          </cell>
          <cell r="CS249" t="str">
            <v/>
          </cell>
          <cell r="CT249" t="str">
            <v/>
          </cell>
          <cell r="CU249" t="str">
            <v/>
          </cell>
          <cell r="CV249" t="str">
            <v/>
          </cell>
          <cell r="CW249" t="str">
            <v/>
          </cell>
          <cell r="CX249" t="str">
            <v/>
          </cell>
          <cell r="CY249" t="str">
            <v/>
          </cell>
          <cell r="CZ249" t="str">
            <v/>
          </cell>
          <cell r="DA249" t="str">
            <v/>
          </cell>
          <cell r="DB249" t="str">
            <v/>
          </cell>
          <cell r="DC249" t="str">
            <v/>
          </cell>
          <cell r="DD249" t="str">
            <v/>
          </cell>
          <cell r="DE249" t="str">
            <v/>
          </cell>
          <cell r="DF249" t="str">
            <v/>
          </cell>
          <cell r="DG249" t="str">
            <v/>
          </cell>
          <cell r="DH249" t="str">
            <v/>
          </cell>
          <cell r="DI249" t="str">
            <v/>
          </cell>
          <cell r="DJ249" t="str">
            <v/>
          </cell>
          <cell r="DK249" t="str">
            <v/>
          </cell>
          <cell r="DL249" t="str">
            <v/>
          </cell>
          <cell r="DM249" t="str">
            <v/>
          </cell>
          <cell r="DN249" t="str">
            <v/>
          </cell>
          <cell r="DO249" t="str">
            <v/>
          </cell>
          <cell r="DP249" t="str">
            <v/>
          </cell>
          <cell r="DQ249" t="str">
            <v/>
          </cell>
          <cell r="DR249" t="str">
            <v/>
          </cell>
          <cell r="DS249" t="str">
            <v/>
          </cell>
          <cell r="DT249" t="str">
            <v/>
          </cell>
          <cell r="DU249" t="str">
            <v/>
          </cell>
          <cell r="DV249" t="str">
            <v/>
          </cell>
          <cell r="DW249" t="str">
            <v/>
          </cell>
          <cell r="DX249" t="str">
            <v/>
          </cell>
          <cell r="DY249" t="str">
            <v/>
          </cell>
          <cell r="DZ249" t="str">
            <v/>
          </cell>
          <cell r="EA249" t="str">
            <v/>
          </cell>
          <cell r="EB249" t="str">
            <v/>
          </cell>
          <cell r="EC249" t="str">
            <v/>
          </cell>
          <cell r="ED249" t="str">
            <v/>
          </cell>
          <cell r="EE249" t="str">
            <v/>
          </cell>
          <cell r="EF249" t="str">
            <v/>
          </cell>
          <cell r="EG249" t="str">
            <v/>
          </cell>
          <cell r="EH249" t="str">
            <v/>
          </cell>
          <cell r="EI249" t="str">
            <v/>
          </cell>
          <cell r="EJ249" t="str">
            <v/>
          </cell>
          <cell r="EK249" t="str">
            <v/>
          </cell>
          <cell r="EL249" t="str">
            <v/>
          </cell>
          <cell r="EM249" t="str">
            <v/>
          </cell>
          <cell r="EN249" t="str">
            <v/>
          </cell>
          <cell r="EO249" t="str">
            <v/>
          </cell>
          <cell r="EP249" t="str">
            <v/>
          </cell>
          <cell r="EQ249" t="str">
            <v/>
          </cell>
          <cell r="ER249" t="str">
            <v/>
          </cell>
          <cell r="ES249" t="str">
            <v/>
          </cell>
          <cell r="ET249" t="str">
            <v/>
          </cell>
          <cell r="EU249" t="str">
            <v/>
          </cell>
          <cell r="EV249" t="str">
            <v/>
          </cell>
        </row>
        <row r="250">
          <cell r="V250" t="str">
            <v>PROJECTED STREET</v>
          </cell>
          <cell r="X250">
            <v>36184</v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A250" t="str">
            <v/>
          </cell>
          <cell r="CB250" t="str">
            <v/>
          </cell>
          <cell r="CC250" t="str">
            <v/>
          </cell>
          <cell r="CD250" t="str">
            <v/>
          </cell>
          <cell r="CE250" t="str">
            <v/>
          </cell>
          <cell r="CF250" t="str">
            <v/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CY250" t="str">
            <v/>
          </cell>
          <cell r="CZ250" t="str">
            <v/>
          </cell>
          <cell r="DA250" t="str">
            <v/>
          </cell>
          <cell r="DB250" t="str">
            <v/>
          </cell>
          <cell r="DC250" t="str">
            <v/>
          </cell>
          <cell r="DD250" t="str">
            <v/>
          </cell>
          <cell r="DE250" t="str">
            <v/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  <cell r="DL250" t="str">
            <v/>
          </cell>
          <cell r="DM250" t="str">
            <v/>
          </cell>
          <cell r="DN250" t="str">
            <v/>
          </cell>
          <cell r="DO250" t="str">
            <v/>
          </cell>
          <cell r="DP250" t="str">
            <v/>
          </cell>
          <cell r="DQ250" t="str">
            <v/>
          </cell>
          <cell r="DR250" t="str">
            <v/>
          </cell>
          <cell r="DS250" t="str">
            <v/>
          </cell>
          <cell r="DT250" t="str">
            <v/>
          </cell>
          <cell r="DU250" t="str">
            <v/>
          </cell>
          <cell r="DV250" t="str">
            <v/>
          </cell>
          <cell r="DW250" t="str">
            <v/>
          </cell>
          <cell r="DX250" t="str">
            <v/>
          </cell>
          <cell r="DY250" t="str">
            <v/>
          </cell>
          <cell r="DZ250" t="str">
            <v/>
          </cell>
          <cell r="EA250" t="str">
            <v/>
          </cell>
          <cell r="EB250" t="str">
            <v/>
          </cell>
          <cell r="EC250" t="str">
            <v/>
          </cell>
          <cell r="ED250" t="str">
            <v/>
          </cell>
          <cell r="EE250" t="str">
            <v/>
          </cell>
          <cell r="EF250" t="str">
            <v/>
          </cell>
          <cell r="EG250" t="str">
            <v/>
          </cell>
          <cell r="EH250" t="str">
            <v/>
          </cell>
          <cell r="EI250" t="str">
            <v/>
          </cell>
          <cell r="EJ250" t="str">
            <v/>
          </cell>
          <cell r="EK250" t="str">
            <v/>
          </cell>
          <cell r="EL250" t="str">
            <v/>
          </cell>
          <cell r="EM250" t="str">
            <v/>
          </cell>
          <cell r="EN250" t="str">
            <v/>
          </cell>
          <cell r="EO250" t="str">
            <v/>
          </cell>
          <cell r="EP250" t="str">
            <v/>
          </cell>
          <cell r="EQ250" t="str">
            <v/>
          </cell>
          <cell r="ER250" t="str">
            <v/>
          </cell>
          <cell r="ES250" t="str">
            <v/>
          </cell>
          <cell r="ET250" t="str">
            <v/>
          </cell>
          <cell r="EU250" t="str">
            <v/>
          </cell>
          <cell r="EV250" t="str">
            <v/>
          </cell>
        </row>
        <row r="251">
          <cell r="V251" t="str">
            <v>+ or - Scheduled Date</v>
          </cell>
          <cell r="X251">
            <v>128</v>
          </cell>
        </row>
        <row r="252">
          <cell r="N252" t="str">
            <v>ENGINEERING</v>
          </cell>
          <cell r="R252" t="str">
            <v>TARZAN STORY STUDIO</v>
          </cell>
          <cell r="V252" t="str">
            <v>START DATE</v>
          </cell>
          <cell r="W252" t="str">
            <v>END     DATE</v>
          </cell>
          <cell r="X252">
            <v>4504.91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R253" t="str">
            <v>TARZAN STORY STUDIO</v>
          </cell>
          <cell r="T253" t="str">
            <v>ANIMATION PRODUCTION</v>
          </cell>
          <cell r="V253" t="str">
            <v>START DATE</v>
          </cell>
          <cell r="W253" t="str">
            <v>END     DATE</v>
          </cell>
          <cell r="X253">
            <v>4504.91</v>
          </cell>
          <cell r="Y253" t="str">
            <v>WK Count</v>
          </cell>
          <cell r="Z253" t="str">
            <v>Total Days</v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A253" t="str">
            <v/>
          </cell>
          <cell r="CB253" t="str">
            <v/>
          </cell>
          <cell r="CC253" t="str">
            <v/>
          </cell>
          <cell r="CD253" t="str">
            <v/>
          </cell>
          <cell r="CE253" t="str">
            <v/>
          </cell>
          <cell r="CF253" t="str">
            <v/>
          </cell>
          <cell r="CG253" t="str">
            <v/>
          </cell>
          <cell r="CH253" t="str">
            <v/>
          </cell>
          <cell r="CI253">
            <v>35975</v>
          </cell>
          <cell r="CJ253">
            <v>35982</v>
          </cell>
          <cell r="CK253">
            <v>35989</v>
          </cell>
          <cell r="CL253">
            <v>35996</v>
          </cell>
          <cell r="CM253">
            <v>36003</v>
          </cell>
          <cell r="CN253">
            <v>36010</v>
          </cell>
          <cell r="CO253">
            <v>36017</v>
          </cell>
          <cell r="CP253">
            <v>36024</v>
          </cell>
          <cell r="CQ253">
            <v>36031</v>
          </cell>
          <cell r="CR253">
            <v>36038</v>
          </cell>
          <cell r="CS253">
            <v>36045</v>
          </cell>
          <cell r="CT253">
            <v>36052</v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CY253" t="str">
            <v/>
          </cell>
          <cell r="CZ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  <cell r="DL253" t="str">
            <v/>
          </cell>
          <cell r="DM253" t="str">
            <v/>
          </cell>
          <cell r="DN253" t="str">
            <v/>
          </cell>
          <cell r="DO253" t="str">
            <v/>
          </cell>
          <cell r="DP253" t="str">
            <v/>
          </cell>
          <cell r="DQ253" t="str">
            <v/>
          </cell>
          <cell r="DR253" t="str">
            <v/>
          </cell>
          <cell r="DS253" t="str">
            <v/>
          </cell>
          <cell r="DT253" t="str">
            <v/>
          </cell>
          <cell r="DU253" t="str">
            <v/>
          </cell>
          <cell r="DV253" t="str">
            <v/>
          </cell>
          <cell r="DW253" t="str">
            <v/>
          </cell>
          <cell r="DX253" t="str">
            <v/>
          </cell>
          <cell r="DY253" t="str">
            <v/>
          </cell>
          <cell r="DZ253" t="str">
            <v/>
          </cell>
          <cell r="EA253" t="str">
            <v/>
          </cell>
          <cell r="EB253" t="str">
            <v/>
          </cell>
          <cell r="EC253" t="str">
            <v/>
          </cell>
          <cell r="ED253" t="str">
            <v/>
          </cell>
          <cell r="EE253" t="str">
            <v/>
          </cell>
          <cell r="EF253" t="str">
            <v/>
          </cell>
          <cell r="EG253" t="str">
            <v/>
          </cell>
          <cell r="EH253" t="str">
            <v/>
          </cell>
          <cell r="EI253" t="str">
            <v/>
          </cell>
          <cell r="EJ253" t="str">
            <v/>
          </cell>
          <cell r="EK253" t="str">
            <v/>
          </cell>
          <cell r="EL253" t="str">
            <v/>
          </cell>
          <cell r="EM253" t="str">
            <v/>
          </cell>
          <cell r="EN253" t="str">
            <v/>
          </cell>
          <cell r="EO253" t="str">
            <v/>
          </cell>
          <cell r="EP253" t="str">
            <v/>
          </cell>
          <cell r="EQ253" t="str">
            <v/>
          </cell>
          <cell r="ER253" t="str">
            <v/>
          </cell>
          <cell r="ES253" t="str">
            <v/>
          </cell>
          <cell r="ET253" t="str">
            <v/>
          </cell>
          <cell r="EU253" t="str">
            <v/>
          </cell>
          <cell r="EV253" t="str">
            <v/>
          </cell>
        </row>
        <row r="254">
          <cell r="A254" t="str">
            <v>PREP</v>
          </cell>
          <cell r="F254" t="str">
            <v>ANIMATION</v>
          </cell>
          <cell r="I254" t="str">
            <v>INK &amp; PAINT</v>
          </cell>
          <cell r="L254" t="str">
            <v>ALPHA</v>
          </cell>
          <cell r="N254" t="str">
            <v>BETA</v>
          </cell>
          <cell r="P254" t="str">
            <v>RTM</v>
          </cell>
          <cell r="R254" t="str">
            <v>STREET</v>
          </cell>
          <cell r="T254" t="str">
            <v>ANIMATION PRODUCTION</v>
          </cell>
          <cell r="V254">
            <v>35975</v>
          </cell>
          <cell r="W254">
            <v>36052.068740000002</v>
          </cell>
          <cell r="X254">
            <v>500</v>
          </cell>
          <cell r="Y254">
            <v>12</v>
          </cell>
          <cell r="Z254">
            <v>77.068739999999991</v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A254" t="str">
            <v/>
          </cell>
          <cell r="CB254" t="str">
            <v/>
          </cell>
          <cell r="CC254" t="str">
            <v/>
          </cell>
          <cell r="CD254" t="str">
            <v/>
          </cell>
          <cell r="CE254" t="str">
            <v/>
          </cell>
          <cell r="CF254" t="str">
            <v/>
          </cell>
          <cell r="CG254" t="str">
            <v/>
          </cell>
          <cell r="CH254" t="str">
            <v/>
          </cell>
          <cell r="CI254">
            <v>35975</v>
          </cell>
          <cell r="CJ254">
            <v>35982</v>
          </cell>
          <cell r="CK254">
            <v>35989</v>
          </cell>
          <cell r="CL254">
            <v>35996</v>
          </cell>
          <cell r="CM254">
            <v>36003</v>
          </cell>
          <cell r="CN254">
            <v>36010</v>
          </cell>
          <cell r="CO254">
            <v>36017</v>
          </cell>
          <cell r="CP254">
            <v>36024</v>
          </cell>
          <cell r="CQ254">
            <v>36031</v>
          </cell>
          <cell r="CR254">
            <v>36038</v>
          </cell>
          <cell r="CS254">
            <v>36045</v>
          </cell>
          <cell r="CT254">
            <v>36052</v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CY254" t="str">
            <v/>
          </cell>
          <cell r="CZ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E254" t="str">
            <v/>
          </cell>
          <cell r="DF254" t="str">
            <v/>
          </cell>
          <cell r="DG254" t="str">
            <v/>
          </cell>
          <cell r="DH254" t="str">
            <v/>
          </cell>
          <cell r="DI254" t="str">
            <v/>
          </cell>
          <cell r="DJ254" t="str">
            <v/>
          </cell>
          <cell r="DK254" t="str">
            <v/>
          </cell>
          <cell r="DL254" t="str">
            <v/>
          </cell>
          <cell r="DM254" t="str">
            <v/>
          </cell>
          <cell r="DN254" t="str">
            <v/>
          </cell>
          <cell r="DO254" t="str">
            <v/>
          </cell>
          <cell r="DP254" t="str">
            <v/>
          </cell>
          <cell r="DQ254" t="str">
            <v/>
          </cell>
          <cell r="DR254" t="str">
            <v/>
          </cell>
          <cell r="DS254" t="str">
            <v/>
          </cell>
          <cell r="DT254" t="str">
            <v/>
          </cell>
          <cell r="DU254" t="str">
            <v/>
          </cell>
          <cell r="DV254" t="str">
            <v/>
          </cell>
          <cell r="DW254" t="str">
            <v/>
          </cell>
          <cell r="DX254" t="str">
            <v/>
          </cell>
          <cell r="DY254" t="str">
            <v/>
          </cell>
          <cell r="DZ254" t="str">
            <v/>
          </cell>
          <cell r="EA254" t="str">
            <v/>
          </cell>
          <cell r="EB254" t="str">
            <v/>
          </cell>
          <cell r="EC254" t="str">
            <v/>
          </cell>
          <cell r="ED254" t="str">
            <v/>
          </cell>
          <cell r="EE254" t="str">
            <v/>
          </cell>
          <cell r="EF254" t="str">
            <v/>
          </cell>
          <cell r="EG254" t="str">
            <v/>
          </cell>
          <cell r="EH254" t="str">
            <v/>
          </cell>
          <cell r="EI254" t="str">
            <v/>
          </cell>
          <cell r="EJ254" t="str">
            <v/>
          </cell>
          <cell r="EK254" t="str">
            <v/>
          </cell>
          <cell r="EL254" t="str">
            <v/>
          </cell>
          <cell r="EM254" t="str">
            <v/>
          </cell>
          <cell r="EN254" t="str">
            <v/>
          </cell>
          <cell r="EO254" t="str">
            <v/>
          </cell>
          <cell r="EP254" t="str">
            <v/>
          </cell>
          <cell r="EQ254" t="str">
            <v/>
          </cell>
          <cell r="ER254" t="str">
            <v/>
          </cell>
          <cell r="ES254" t="str">
            <v/>
          </cell>
          <cell r="ET254" t="str">
            <v/>
          </cell>
          <cell r="EU254" t="str">
            <v/>
          </cell>
          <cell r="EV254" t="str">
            <v/>
          </cell>
        </row>
        <row r="255">
          <cell r="A255" t="str">
            <v>PREP</v>
          </cell>
          <cell r="B255" t="str">
            <v>Days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L255" t="str">
            <v>ALPHA</v>
          </cell>
          <cell r="N255" t="str">
            <v>BETA</v>
          </cell>
          <cell r="P255" t="str">
            <v>RTM</v>
          </cell>
          <cell r="R255" t="str">
            <v>STREET</v>
          </cell>
          <cell r="T255" t="str">
            <v>Prep Projection</v>
          </cell>
          <cell r="V255">
            <v>35975</v>
          </cell>
          <cell r="W255">
            <v>36052.068740000002</v>
          </cell>
          <cell r="X255">
            <v>500</v>
          </cell>
          <cell r="Y255">
            <v>12</v>
          </cell>
          <cell r="Z255">
            <v>77.068739999999991</v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A255" t="str">
            <v/>
          </cell>
          <cell r="CB255" t="str">
            <v/>
          </cell>
          <cell r="CC255" t="str">
            <v/>
          </cell>
          <cell r="CD255" t="str">
            <v/>
          </cell>
          <cell r="CE255" t="str">
            <v/>
          </cell>
          <cell r="CF255" t="str">
            <v/>
          </cell>
          <cell r="CG255" t="str">
            <v/>
          </cell>
          <cell r="CH255" t="str">
            <v/>
          </cell>
          <cell r="CI255">
            <v>125</v>
          </cell>
          <cell r="CJ255">
            <v>250</v>
          </cell>
          <cell r="CK255">
            <v>375</v>
          </cell>
          <cell r="CL255">
            <v>500</v>
          </cell>
          <cell r="CM255">
            <v>500</v>
          </cell>
          <cell r="CN255">
            <v>500</v>
          </cell>
          <cell r="CO255">
            <v>500</v>
          </cell>
          <cell r="CP255">
            <v>500</v>
          </cell>
          <cell r="CQ255">
            <v>500</v>
          </cell>
          <cell r="CR255">
            <v>500</v>
          </cell>
          <cell r="CS255">
            <v>500</v>
          </cell>
          <cell r="CT255">
            <v>500</v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CY255" t="str">
            <v/>
          </cell>
          <cell r="CZ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  <cell r="DL255" t="str">
            <v/>
          </cell>
          <cell r="DM255" t="str">
            <v/>
          </cell>
          <cell r="DN255" t="str">
            <v/>
          </cell>
          <cell r="DO255" t="str">
            <v/>
          </cell>
          <cell r="DP255" t="str">
            <v/>
          </cell>
          <cell r="DQ255" t="str">
            <v/>
          </cell>
          <cell r="DR255" t="str">
            <v/>
          </cell>
          <cell r="DS255" t="str">
            <v/>
          </cell>
          <cell r="DT255" t="str">
            <v/>
          </cell>
          <cell r="DU255" t="str">
            <v/>
          </cell>
          <cell r="DV255" t="str">
            <v/>
          </cell>
          <cell r="DW255" t="str">
            <v/>
          </cell>
          <cell r="DX255" t="str">
            <v/>
          </cell>
          <cell r="DY255" t="str">
            <v/>
          </cell>
          <cell r="DZ255" t="str">
            <v/>
          </cell>
          <cell r="EA255" t="str">
            <v/>
          </cell>
          <cell r="EB255" t="str">
            <v/>
          </cell>
          <cell r="EC255" t="str">
            <v/>
          </cell>
          <cell r="ED255" t="str">
            <v/>
          </cell>
          <cell r="EE255" t="str">
            <v/>
          </cell>
          <cell r="EF255" t="str">
            <v/>
          </cell>
          <cell r="EG255" t="str">
            <v/>
          </cell>
          <cell r="EH255" t="str">
            <v/>
          </cell>
          <cell r="EI255" t="str">
            <v/>
          </cell>
          <cell r="EJ255" t="str">
            <v/>
          </cell>
          <cell r="EK255" t="str">
            <v/>
          </cell>
          <cell r="EL255" t="str">
            <v/>
          </cell>
          <cell r="EM255" t="str">
            <v/>
          </cell>
          <cell r="EN255" t="str">
            <v/>
          </cell>
          <cell r="EO255" t="str">
            <v/>
          </cell>
          <cell r="EP255" t="str">
            <v/>
          </cell>
          <cell r="EQ255" t="str">
            <v/>
          </cell>
          <cell r="ER255" t="str">
            <v/>
          </cell>
          <cell r="ES255" t="str">
            <v/>
          </cell>
          <cell r="ET255" t="str">
            <v/>
          </cell>
          <cell r="EU255" t="str">
            <v/>
          </cell>
          <cell r="EV255" t="str">
            <v/>
          </cell>
        </row>
        <row r="256">
          <cell r="A256" t="str">
            <v>Wks</v>
          </cell>
          <cell r="B256" t="str">
            <v>Days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M256">
            <v>29</v>
          </cell>
          <cell r="O256">
            <v>29</v>
          </cell>
          <cell r="Q256">
            <v>29</v>
          </cell>
          <cell r="R256">
            <v>36342</v>
          </cell>
          <cell r="T256" t="str">
            <v>Animation Projection</v>
          </cell>
          <cell r="V256">
            <v>36003</v>
          </cell>
          <cell r="W256">
            <v>36096.068740000002</v>
          </cell>
          <cell r="X256">
            <v>500</v>
          </cell>
          <cell r="Y256">
            <v>14</v>
          </cell>
          <cell r="Z256">
            <v>93.068739999999991</v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A256" t="str">
            <v/>
          </cell>
          <cell r="CB256" t="str">
            <v/>
          </cell>
          <cell r="CC256" t="str">
            <v/>
          </cell>
          <cell r="CD256" t="str">
            <v/>
          </cell>
          <cell r="CE256" t="str">
            <v/>
          </cell>
          <cell r="CF256" t="str">
            <v/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>
            <v>0</v>
          </cell>
          <cell r="CN256">
            <v>0</v>
          </cell>
          <cell r="CO256">
            <v>0</v>
          </cell>
          <cell r="CP256">
            <v>125</v>
          </cell>
          <cell r="CQ256">
            <v>250</v>
          </cell>
          <cell r="CR256">
            <v>375</v>
          </cell>
          <cell r="CS256">
            <v>500</v>
          </cell>
          <cell r="CT256">
            <v>500</v>
          </cell>
          <cell r="CU256">
            <v>500</v>
          </cell>
          <cell r="CV256">
            <v>500</v>
          </cell>
          <cell r="CW256">
            <v>500</v>
          </cell>
          <cell r="CX256">
            <v>500</v>
          </cell>
          <cell r="CY256">
            <v>500</v>
          </cell>
          <cell r="CZ256">
            <v>500</v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E256" t="str">
            <v/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  <cell r="DL256" t="str">
            <v/>
          </cell>
          <cell r="DM256" t="str">
            <v/>
          </cell>
          <cell r="DN256" t="str">
            <v/>
          </cell>
          <cell r="DO256" t="str">
            <v/>
          </cell>
          <cell r="DP256" t="str">
            <v/>
          </cell>
          <cell r="DQ256" t="str">
            <v/>
          </cell>
          <cell r="DR256" t="str">
            <v/>
          </cell>
          <cell r="DS256" t="str">
            <v/>
          </cell>
          <cell r="DT256" t="str">
            <v/>
          </cell>
          <cell r="DU256" t="str">
            <v/>
          </cell>
          <cell r="DV256" t="str">
            <v/>
          </cell>
          <cell r="DW256" t="str">
            <v/>
          </cell>
          <cell r="DX256" t="str">
            <v/>
          </cell>
          <cell r="DY256" t="str">
            <v/>
          </cell>
          <cell r="DZ256" t="str">
            <v/>
          </cell>
          <cell r="EA256" t="str">
            <v/>
          </cell>
          <cell r="EB256" t="str">
            <v/>
          </cell>
          <cell r="EC256" t="str">
            <v/>
          </cell>
          <cell r="ED256" t="str">
            <v/>
          </cell>
          <cell r="EE256" t="str">
            <v/>
          </cell>
          <cell r="EF256" t="str">
            <v/>
          </cell>
          <cell r="EG256" t="str">
            <v/>
          </cell>
          <cell r="EH256" t="str">
            <v/>
          </cell>
          <cell r="EI256" t="str">
            <v/>
          </cell>
          <cell r="EJ256" t="str">
            <v/>
          </cell>
          <cell r="EK256" t="str">
            <v/>
          </cell>
          <cell r="EL256" t="str">
            <v/>
          </cell>
          <cell r="EM256" t="str">
            <v/>
          </cell>
          <cell r="EN256" t="str">
            <v/>
          </cell>
          <cell r="EO256" t="str">
            <v/>
          </cell>
          <cell r="EP256" t="str">
            <v/>
          </cell>
          <cell r="EQ256" t="str">
            <v/>
          </cell>
          <cell r="ER256" t="str">
            <v/>
          </cell>
          <cell r="ES256" t="str">
            <v/>
          </cell>
          <cell r="ET256" t="str">
            <v/>
          </cell>
          <cell r="EU256" t="str">
            <v/>
          </cell>
          <cell r="EV256" t="str">
            <v/>
          </cell>
        </row>
        <row r="257">
          <cell r="A257">
            <v>9.0098199999999995</v>
          </cell>
          <cell r="B257">
            <v>77.068739999999991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M257">
            <v>29</v>
          </cell>
          <cell r="O257">
            <v>29</v>
          </cell>
          <cell r="Q257">
            <v>29</v>
          </cell>
          <cell r="R257">
            <v>36342</v>
          </cell>
          <cell r="T257" t="str">
            <v>Ink &amp; Paint Projection</v>
          </cell>
          <cell r="V257">
            <v>36033</v>
          </cell>
          <cell r="W257">
            <v>36110.068740000002</v>
          </cell>
          <cell r="X257">
            <v>500</v>
          </cell>
          <cell r="Y257">
            <v>11</v>
          </cell>
          <cell r="Z257">
            <v>77.068739999999991</v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A257" t="str">
            <v/>
          </cell>
          <cell r="CB257" t="str">
            <v/>
          </cell>
          <cell r="CC257" t="str">
            <v/>
          </cell>
          <cell r="CD257" t="str">
            <v/>
          </cell>
          <cell r="CE257" t="str">
            <v/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>
            <v>125</v>
          </cell>
          <cell r="CS257">
            <v>250</v>
          </cell>
          <cell r="CT257">
            <v>375</v>
          </cell>
          <cell r="CU257">
            <v>500</v>
          </cell>
          <cell r="CV257">
            <v>500</v>
          </cell>
          <cell r="CW257">
            <v>500</v>
          </cell>
          <cell r="CX257">
            <v>500</v>
          </cell>
          <cell r="CY257">
            <v>500</v>
          </cell>
          <cell r="CZ257">
            <v>500</v>
          </cell>
          <cell r="DA257">
            <v>500</v>
          </cell>
          <cell r="DB257">
            <v>500</v>
          </cell>
          <cell r="DC257" t="str">
            <v/>
          </cell>
          <cell r="DD257" t="str">
            <v/>
          </cell>
          <cell r="DE257" t="str">
            <v/>
          </cell>
          <cell r="DF257" t="str">
            <v/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  <cell r="DL257" t="str">
            <v/>
          </cell>
          <cell r="DM257" t="str">
            <v/>
          </cell>
          <cell r="DN257" t="str">
            <v/>
          </cell>
          <cell r="DO257" t="str">
            <v/>
          </cell>
          <cell r="DP257" t="str">
            <v/>
          </cell>
          <cell r="DQ257" t="str">
            <v/>
          </cell>
          <cell r="DR257" t="str">
            <v/>
          </cell>
          <cell r="DS257" t="str">
            <v/>
          </cell>
          <cell r="DT257" t="str">
            <v/>
          </cell>
          <cell r="DU257" t="str">
            <v/>
          </cell>
          <cell r="DV257" t="str">
            <v/>
          </cell>
          <cell r="DW257" t="str">
            <v/>
          </cell>
          <cell r="DX257" t="str">
            <v/>
          </cell>
          <cell r="DY257" t="str">
            <v/>
          </cell>
          <cell r="DZ257" t="str">
            <v/>
          </cell>
          <cell r="EA257" t="str">
            <v/>
          </cell>
          <cell r="EB257" t="str">
            <v/>
          </cell>
          <cell r="EC257" t="str">
            <v/>
          </cell>
          <cell r="ED257" t="str">
            <v/>
          </cell>
          <cell r="EE257" t="str">
            <v/>
          </cell>
          <cell r="EF257" t="str">
            <v/>
          </cell>
          <cell r="EG257" t="str">
            <v/>
          </cell>
          <cell r="EH257" t="str">
            <v/>
          </cell>
          <cell r="EI257" t="str">
            <v/>
          </cell>
          <cell r="EJ257" t="str">
            <v/>
          </cell>
          <cell r="EK257" t="str">
            <v/>
          </cell>
          <cell r="EL257" t="str">
            <v/>
          </cell>
          <cell r="EM257" t="str">
            <v/>
          </cell>
          <cell r="EN257" t="str">
            <v/>
          </cell>
          <cell r="EO257" t="str">
            <v/>
          </cell>
          <cell r="EP257" t="str">
            <v/>
          </cell>
          <cell r="EQ257" t="str">
            <v/>
          </cell>
          <cell r="ER257" t="str">
            <v/>
          </cell>
          <cell r="ES257" t="str">
            <v/>
          </cell>
          <cell r="ET257" t="str">
            <v/>
          </cell>
          <cell r="EU257" t="str">
            <v/>
          </cell>
          <cell r="EV257" t="str">
            <v/>
          </cell>
        </row>
        <row r="259">
          <cell r="T259" t="str">
            <v>BUDGET FORECAST</v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A259" t="str">
            <v/>
          </cell>
          <cell r="CB259" t="str">
            <v/>
          </cell>
          <cell r="CC259" t="str">
            <v/>
          </cell>
          <cell r="CD259" t="str">
            <v/>
          </cell>
          <cell r="CE259" t="str">
            <v/>
          </cell>
          <cell r="CF259" t="str">
            <v/>
          </cell>
          <cell r="CG259" t="str">
            <v/>
          </cell>
          <cell r="CH259" t="str">
            <v/>
          </cell>
          <cell r="CI259">
            <v>35975</v>
          </cell>
          <cell r="CJ259">
            <v>35982</v>
          </cell>
          <cell r="CK259">
            <v>35989</v>
          </cell>
          <cell r="CL259">
            <v>35996</v>
          </cell>
          <cell r="CM259">
            <v>36003</v>
          </cell>
          <cell r="CN259">
            <v>36010</v>
          </cell>
          <cell r="CO259">
            <v>36017</v>
          </cell>
          <cell r="CP259">
            <v>36024</v>
          </cell>
          <cell r="CQ259">
            <v>36031</v>
          </cell>
          <cell r="CR259">
            <v>36038</v>
          </cell>
          <cell r="CS259">
            <v>36045</v>
          </cell>
          <cell r="CT259">
            <v>36052</v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CY259" t="str">
            <v/>
          </cell>
          <cell r="CZ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  <cell r="DL259" t="str">
            <v/>
          </cell>
          <cell r="DM259" t="str">
            <v/>
          </cell>
          <cell r="DN259" t="str">
            <v/>
          </cell>
          <cell r="DO259" t="str">
            <v/>
          </cell>
          <cell r="DP259" t="str">
            <v/>
          </cell>
          <cell r="DQ259" t="str">
            <v/>
          </cell>
          <cell r="DR259" t="str">
            <v/>
          </cell>
          <cell r="DS259" t="str">
            <v/>
          </cell>
          <cell r="DT259" t="str">
            <v/>
          </cell>
          <cell r="DU259" t="str">
            <v/>
          </cell>
          <cell r="DV259" t="str">
            <v/>
          </cell>
          <cell r="DW259" t="str">
            <v/>
          </cell>
          <cell r="DX259" t="str">
            <v/>
          </cell>
          <cell r="DY259" t="str">
            <v/>
          </cell>
          <cell r="DZ259" t="str">
            <v/>
          </cell>
          <cell r="EA259" t="str">
            <v/>
          </cell>
          <cell r="EB259" t="str">
            <v/>
          </cell>
          <cell r="EC259" t="str">
            <v/>
          </cell>
          <cell r="ED259" t="str">
            <v/>
          </cell>
          <cell r="EE259" t="str">
            <v/>
          </cell>
          <cell r="EF259" t="str">
            <v/>
          </cell>
          <cell r="EG259" t="str">
            <v/>
          </cell>
          <cell r="EH259" t="str">
            <v/>
          </cell>
          <cell r="EI259" t="str">
            <v/>
          </cell>
          <cell r="EJ259" t="str">
            <v/>
          </cell>
          <cell r="EK259" t="str">
            <v/>
          </cell>
          <cell r="EL259" t="str">
            <v/>
          </cell>
          <cell r="EM259" t="str">
            <v/>
          </cell>
          <cell r="EN259" t="str">
            <v/>
          </cell>
          <cell r="EO259" t="str">
            <v/>
          </cell>
          <cell r="EP259" t="str">
            <v/>
          </cell>
          <cell r="EQ259" t="str">
            <v/>
          </cell>
          <cell r="ER259" t="str">
            <v/>
          </cell>
          <cell r="ES259" t="str">
            <v/>
          </cell>
          <cell r="ET259" t="str">
            <v/>
          </cell>
          <cell r="EU259" t="str">
            <v/>
          </cell>
          <cell r="EV259" t="str">
            <v/>
          </cell>
          <cell r="EW259" t="str">
            <v/>
          </cell>
          <cell r="EX259" t="str">
            <v/>
          </cell>
          <cell r="EY259" t="str">
            <v/>
          </cell>
          <cell r="EZ259" t="str">
            <v/>
          </cell>
          <cell r="FA259" t="str">
            <v/>
          </cell>
          <cell r="FB259" t="str">
            <v/>
          </cell>
          <cell r="FC259" t="str">
            <v/>
          </cell>
          <cell r="FD259" t="str">
            <v/>
          </cell>
          <cell r="FE259" t="str">
            <v/>
          </cell>
          <cell r="FF259" t="str">
            <v/>
          </cell>
          <cell r="FG259" t="str">
            <v/>
          </cell>
          <cell r="FH259" t="str">
            <v/>
          </cell>
          <cell r="FI259" t="str">
            <v/>
          </cell>
        </row>
        <row r="260">
          <cell r="T260" t="str">
            <v>BUDGET FORECAST</v>
          </cell>
          <cell r="V260" t="str">
            <v>PRE PROD</v>
          </cell>
          <cell r="W260">
            <v>30</v>
          </cell>
          <cell r="X260">
            <v>157500</v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A260" t="str">
            <v/>
          </cell>
          <cell r="CB260" t="str">
            <v/>
          </cell>
          <cell r="CC260" t="str">
            <v/>
          </cell>
          <cell r="CD260" t="str">
            <v/>
          </cell>
          <cell r="CE260" t="str">
            <v/>
          </cell>
          <cell r="CF260" t="str">
            <v/>
          </cell>
          <cell r="CG260" t="str">
            <v/>
          </cell>
          <cell r="CH260" t="str">
            <v/>
          </cell>
          <cell r="CI260">
            <v>35975</v>
          </cell>
          <cell r="CJ260">
            <v>35982</v>
          </cell>
          <cell r="CK260">
            <v>35989</v>
          </cell>
          <cell r="CL260">
            <v>35996</v>
          </cell>
          <cell r="CM260">
            <v>36003</v>
          </cell>
          <cell r="CN260">
            <v>36010</v>
          </cell>
          <cell r="CO260">
            <v>36017</v>
          </cell>
          <cell r="CP260">
            <v>36024</v>
          </cell>
          <cell r="CQ260">
            <v>36031</v>
          </cell>
          <cell r="CR260">
            <v>36038</v>
          </cell>
          <cell r="CS260">
            <v>36045</v>
          </cell>
          <cell r="CT260">
            <v>36052</v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CY260" t="str">
            <v/>
          </cell>
          <cell r="CZ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  <cell r="DL260" t="str">
            <v/>
          </cell>
          <cell r="DM260" t="str">
            <v/>
          </cell>
          <cell r="DN260" t="str">
            <v/>
          </cell>
          <cell r="DO260" t="str">
            <v/>
          </cell>
          <cell r="DP260" t="str">
            <v/>
          </cell>
          <cell r="DQ260" t="str">
            <v/>
          </cell>
          <cell r="DR260" t="str">
            <v/>
          </cell>
          <cell r="DS260" t="str">
            <v/>
          </cell>
          <cell r="DT260" t="str">
            <v/>
          </cell>
          <cell r="DU260" t="str">
            <v/>
          </cell>
          <cell r="DV260" t="str">
            <v/>
          </cell>
          <cell r="DW260" t="str">
            <v/>
          </cell>
          <cell r="DX260" t="str">
            <v/>
          </cell>
          <cell r="DY260" t="str">
            <v/>
          </cell>
          <cell r="DZ260" t="str">
            <v/>
          </cell>
          <cell r="EA260" t="str">
            <v/>
          </cell>
          <cell r="EB260" t="str">
            <v/>
          </cell>
          <cell r="EC260" t="str">
            <v/>
          </cell>
          <cell r="ED260" t="str">
            <v/>
          </cell>
          <cell r="EE260" t="str">
            <v/>
          </cell>
          <cell r="EF260" t="str">
            <v/>
          </cell>
          <cell r="EG260" t="str">
            <v/>
          </cell>
          <cell r="EH260" t="str">
            <v/>
          </cell>
          <cell r="EI260" t="str">
            <v/>
          </cell>
          <cell r="EJ260" t="str">
            <v/>
          </cell>
          <cell r="EK260" t="str">
            <v/>
          </cell>
          <cell r="EL260" t="str">
            <v/>
          </cell>
          <cell r="EM260" t="str">
            <v/>
          </cell>
          <cell r="EN260" t="str">
            <v/>
          </cell>
          <cell r="EO260" t="str">
            <v/>
          </cell>
          <cell r="EP260" t="str">
            <v/>
          </cell>
          <cell r="EQ260" t="str">
            <v/>
          </cell>
          <cell r="ER260" t="str">
            <v/>
          </cell>
          <cell r="ES260" t="str">
            <v/>
          </cell>
          <cell r="ET260" t="str">
            <v/>
          </cell>
          <cell r="EU260" t="str">
            <v/>
          </cell>
          <cell r="EV260" t="str">
            <v/>
          </cell>
          <cell r="EW260" t="str">
            <v/>
          </cell>
          <cell r="EX260" t="str">
            <v/>
          </cell>
          <cell r="EY260" t="str">
            <v/>
          </cell>
          <cell r="EZ260" t="str">
            <v/>
          </cell>
          <cell r="FA260" t="str">
            <v/>
          </cell>
          <cell r="FB260" t="str">
            <v/>
          </cell>
          <cell r="FC260" t="str">
            <v/>
          </cell>
          <cell r="FD260" t="str">
            <v/>
          </cell>
          <cell r="FE260" t="str">
            <v/>
          </cell>
          <cell r="FF260" t="str">
            <v/>
          </cell>
          <cell r="FG260" t="str">
            <v/>
          </cell>
          <cell r="FH260" t="str">
            <v/>
          </cell>
          <cell r="FI260" t="str">
            <v/>
          </cell>
        </row>
        <row r="261">
          <cell r="V261" t="str">
            <v>PRE PROD</v>
          </cell>
          <cell r="W261">
            <v>30</v>
          </cell>
          <cell r="X261">
            <v>157500</v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 t="str">
            <v/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  <cell r="BW261" t="str">
            <v/>
          </cell>
          <cell r="BX261" t="str">
            <v/>
          </cell>
          <cell r="BY261" t="str">
            <v/>
          </cell>
          <cell r="BZ261" t="str">
            <v/>
          </cell>
          <cell r="CA261" t="str">
            <v/>
          </cell>
          <cell r="CB261" t="str">
            <v/>
          </cell>
          <cell r="CC261" t="str">
            <v/>
          </cell>
          <cell r="CD261" t="str">
            <v/>
          </cell>
          <cell r="CE261" t="str">
            <v/>
          </cell>
          <cell r="CF261" t="str">
            <v/>
          </cell>
          <cell r="CG261" t="str">
            <v/>
          </cell>
          <cell r="CH261" t="str">
            <v/>
          </cell>
          <cell r="CI261">
            <v>3750</v>
          </cell>
          <cell r="CJ261">
            <v>7500</v>
          </cell>
          <cell r="CK261">
            <v>11250</v>
          </cell>
          <cell r="CL261">
            <v>15000</v>
          </cell>
          <cell r="CM261">
            <v>15000</v>
          </cell>
          <cell r="CN261">
            <v>15000</v>
          </cell>
          <cell r="CO261">
            <v>15000</v>
          </cell>
          <cell r="CP261">
            <v>15000</v>
          </cell>
          <cell r="CQ261">
            <v>15000</v>
          </cell>
          <cell r="CR261">
            <v>15000</v>
          </cell>
          <cell r="CS261">
            <v>15000</v>
          </cell>
          <cell r="CT261">
            <v>15000</v>
          </cell>
          <cell r="CU261" t="str">
            <v/>
          </cell>
          <cell r="CV261" t="str">
            <v/>
          </cell>
          <cell r="CW261" t="str">
            <v/>
          </cell>
          <cell r="CX261" t="str">
            <v/>
          </cell>
          <cell r="CY261" t="str">
            <v/>
          </cell>
          <cell r="CZ261" t="str">
            <v/>
          </cell>
          <cell r="DA261" t="str">
            <v/>
          </cell>
          <cell r="DB261" t="str">
            <v/>
          </cell>
          <cell r="DC261" t="str">
            <v/>
          </cell>
          <cell r="DD261" t="str">
            <v/>
          </cell>
          <cell r="DE261" t="str">
            <v/>
          </cell>
          <cell r="DF261" t="str">
            <v/>
          </cell>
          <cell r="DG261" t="str">
            <v/>
          </cell>
          <cell r="DH261" t="str">
            <v/>
          </cell>
          <cell r="DI261" t="str">
            <v/>
          </cell>
          <cell r="DJ261" t="str">
            <v/>
          </cell>
          <cell r="DK261" t="str">
            <v/>
          </cell>
          <cell r="DL261" t="str">
            <v/>
          </cell>
          <cell r="DM261" t="str">
            <v/>
          </cell>
          <cell r="DN261" t="str">
            <v/>
          </cell>
          <cell r="DO261" t="str">
            <v/>
          </cell>
          <cell r="DP261" t="str">
            <v/>
          </cell>
          <cell r="DQ261" t="str">
            <v/>
          </cell>
          <cell r="DR261" t="str">
            <v/>
          </cell>
          <cell r="DS261" t="str">
            <v/>
          </cell>
          <cell r="DT261" t="str">
            <v/>
          </cell>
          <cell r="DU261" t="str">
            <v/>
          </cell>
          <cell r="DV261" t="str">
            <v/>
          </cell>
          <cell r="DW261" t="str">
            <v/>
          </cell>
          <cell r="DX261" t="str">
            <v/>
          </cell>
          <cell r="DY261" t="str">
            <v/>
          </cell>
          <cell r="DZ261" t="str">
            <v/>
          </cell>
          <cell r="EA261" t="str">
            <v/>
          </cell>
          <cell r="EB261" t="str">
            <v/>
          </cell>
          <cell r="EC261" t="str">
            <v/>
          </cell>
          <cell r="ED261" t="str">
            <v/>
          </cell>
          <cell r="EE261" t="str">
            <v/>
          </cell>
          <cell r="EF261" t="str">
            <v/>
          </cell>
          <cell r="EG261" t="str">
            <v/>
          </cell>
          <cell r="EH261" t="str">
            <v/>
          </cell>
          <cell r="EI261" t="str">
            <v/>
          </cell>
          <cell r="EJ261" t="str">
            <v/>
          </cell>
          <cell r="EK261" t="str">
            <v/>
          </cell>
          <cell r="EL261" t="str">
            <v/>
          </cell>
          <cell r="EM261" t="str">
            <v/>
          </cell>
          <cell r="EN261" t="str">
            <v/>
          </cell>
          <cell r="EO261" t="str">
            <v/>
          </cell>
          <cell r="EP261" t="str">
            <v/>
          </cell>
          <cell r="EQ261" t="str">
            <v/>
          </cell>
          <cell r="ER261" t="str">
            <v/>
          </cell>
          <cell r="ES261" t="str">
            <v/>
          </cell>
          <cell r="ET261" t="str">
            <v/>
          </cell>
          <cell r="EU261" t="str">
            <v/>
          </cell>
          <cell r="EV261" t="str">
            <v/>
          </cell>
          <cell r="EW261" t="str">
            <v/>
          </cell>
          <cell r="EX261" t="str">
            <v/>
          </cell>
          <cell r="EY261" t="str">
            <v/>
          </cell>
          <cell r="EZ261" t="str">
            <v/>
          </cell>
          <cell r="FA261" t="str">
            <v/>
          </cell>
          <cell r="FB261" t="str">
            <v/>
          </cell>
          <cell r="FC261" t="str">
            <v/>
          </cell>
          <cell r="FD261" t="str">
            <v/>
          </cell>
          <cell r="FE261" t="str">
            <v/>
          </cell>
          <cell r="FF261" t="str">
            <v/>
          </cell>
          <cell r="FG261" t="str">
            <v/>
          </cell>
          <cell r="FH261" t="str">
            <v/>
          </cell>
          <cell r="FI261" t="str">
            <v/>
          </cell>
        </row>
        <row r="262">
          <cell r="V262" t="str">
            <v>PRODUCTION</v>
          </cell>
          <cell r="W262">
            <v>150</v>
          </cell>
          <cell r="X262">
            <v>712500</v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A262" t="str">
            <v/>
          </cell>
          <cell r="CB262" t="str">
            <v/>
          </cell>
          <cell r="CC262" t="str">
            <v/>
          </cell>
          <cell r="CD262" t="str">
            <v/>
          </cell>
          <cell r="CE262" t="str">
            <v/>
          </cell>
          <cell r="CF262" t="str">
            <v/>
          </cell>
          <cell r="CG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>
            <v>36003</v>
          </cell>
          <cell r="CN262">
            <v>36010</v>
          </cell>
          <cell r="CO262">
            <v>36017</v>
          </cell>
          <cell r="CP262">
            <v>36024</v>
          </cell>
          <cell r="CQ262">
            <v>36031</v>
          </cell>
          <cell r="CR262">
            <v>36038</v>
          </cell>
          <cell r="CS262">
            <v>36045</v>
          </cell>
          <cell r="CT262">
            <v>36052</v>
          </cell>
          <cell r="CU262">
            <v>36059</v>
          </cell>
          <cell r="CV262">
            <v>36066</v>
          </cell>
          <cell r="CW262">
            <v>36073</v>
          </cell>
          <cell r="CX262">
            <v>36080</v>
          </cell>
          <cell r="CY262">
            <v>36087</v>
          </cell>
          <cell r="CZ262">
            <v>36094</v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E262" t="str">
            <v/>
          </cell>
          <cell r="DF262" t="str">
            <v/>
          </cell>
          <cell r="DG262" t="str">
            <v/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  <cell r="DL262" t="str">
            <v/>
          </cell>
          <cell r="DM262" t="str">
            <v/>
          </cell>
          <cell r="DN262" t="str">
            <v/>
          </cell>
          <cell r="DO262" t="str">
            <v/>
          </cell>
          <cell r="DP262" t="str">
            <v/>
          </cell>
          <cell r="DQ262" t="str">
            <v/>
          </cell>
          <cell r="DR262" t="str">
            <v/>
          </cell>
          <cell r="DS262" t="str">
            <v/>
          </cell>
          <cell r="DT262" t="str">
            <v/>
          </cell>
          <cell r="DU262" t="str">
            <v/>
          </cell>
          <cell r="DV262" t="str">
            <v/>
          </cell>
          <cell r="DW262" t="str">
            <v/>
          </cell>
          <cell r="DX262" t="str">
            <v/>
          </cell>
          <cell r="DY262" t="str">
            <v/>
          </cell>
          <cell r="DZ262" t="str">
            <v/>
          </cell>
          <cell r="EA262" t="str">
            <v/>
          </cell>
          <cell r="EB262" t="str">
            <v/>
          </cell>
          <cell r="EC262" t="str">
            <v/>
          </cell>
          <cell r="ED262" t="str">
            <v/>
          </cell>
          <cell r="EE262" t="str">
            <v/>
          </cell>
          <cell r="EF262" t="str">
            <v/>
          </cell>
          <cell r="EG262" t="str">
            <v/>
          </cell>
          <cell r="EH262" t="str">
            <v/>
          </cell>
          <cell r="EI262" t="str">
            <v/>
          </cell>
          <cell r="EJ262" t="str">
            <v/>
          </cell>
          <cell r="EK262" t="str">
            <v/>
          </cell>
          <cell r="EL262" t="str">
            <v/>
          </cell>
          <cell r="EM262" t="str">
            <v/>
          </cell>
          <cell r="EN262" t="str">
            <v/>
          </cell>
          <cell r="EO262" t="str">
            <v/>
          </cell>
          <cell r="EP262" t="str">
            <v/>
          </cell>
          <cell r="EQ262" t="str">
            <v/>
          </cell>
          <cell r="ER262" t="str">
            <v/>
          </cell>
          <cell r="ES262" t="str">
            <v/>
          </cell>
          <cell r="ET262" t="str">
            <v/>
          </cell>
          <cell r="EU262" t="str">
            <v/>
          </cell>
          <cell r="EV262" t="str">
            <v/>
          </cell>
          <cell r="EW262" t="str">
            <v/>
          </cell>
          <cell r="EX262" t="str">
            <v/>
          </cell>
          <cell r="EY262" t="str">
            <v/>
          </cell>
          <cell r="EZ262" t="str">
            <v/>
          </cell>
          <cell r="FA262" t="str">
            <v/>
          </cell>
          <cell r="FB262" t="str">
            <v/>
          </cell>
          <cell r="FC262" t="str">
            <v/>
          </cell>
          <cell r="FD262" t="str">
            <v/>
          </cell>
          <cell r="FE262" t="str">
            <v/>
          </cell>
          <cell r="FF262" t="str">
            <v/>
          </cell>
          <cell r="FG262" t="str">
            <v/>
          </cell>
          <cell r="FH262" t="str">
            <v/>
          </cell>
          <cell r="FI262" t="str">
            <v/>
          </cell>
        </row>
        <row r="263">
          <cell r="V263" t="str">
            <v>PRODUCTION</v>
          </cell>
          <cell r="W263">
            <v>150</v>
          </cell>
          <cell r="X263">
            <v>712500</v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A263" t="str">
            <v/>
          </cell>
          <cell r="CB263" t="str">
            <v/>
          </cell>
          <cell r="CC263" t="str">
            <v/>
          </cell>
          <cell r="CD263" t="str">
            <v/>
          </cell>
          <cell r="CE263" t="str">
            <v/>
          </cell>
          <cell r="CF263" t="str">
            <v/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>
            <v>0</v>
          </cell>
          <cell r="CN263">
            <v>0</v>
          </cell>
          <cell r="CO263">
            <v>0</v>
          </cell>
          <cell r="CP263">
            <v>18750</v>
          </cell>
          <cell r="CQ263">
            <v>37500</v>
          </cell>
          <cell r="CR263">
            <v>56250</v>
          </cell>
          <cell r="CS263">
            <v>75000</v>
          </cell>
          <cell r="CT263">
            <v>75000</v>
          </cell>
          <cell r="CU263">
            <v>75000</v>
          </cell>
          <cell r="CV263">
            <v>75000</v>
          </cell>
          <cell r="CW263">
            <v>75000</v>
          </cell>
          <cell r="CX263">
            <v>75000</v>
          </cell>
          <cell r="CY263">
            <v>75000</v>
          </cell>
          <cell r="CZ263">
            <v>75000</v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E263" t="str">
            <v/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  <cell r="DL263" t="str">
            <v/>
          </cell>
          <cell r="DM263" t="str">
            <v/>
          </cell>
          <cell r="DN263" t="str">
            <v/>
          </cell>
          <cell r="DO263" t="str">
            <v/>
          </cell>
          <cell r="DP263" t="str">
            <v/>
          </cell>
          <cell r="DQ263" t="str">
            <v/>
          </cell>
          <cell r="DR263" t="str">
            <v/>
          </cell>
          <cell r="DS263" t="str">
            <v/>
          </cell>
          <cell r="DT263" t="str">
            <v/>
          </cell>
          <cell r="DU263" t="str">
            <v/>
          </cell>
          <cell r="DV263" t="str">
            <v/>
          </cell>
          <cell r="DW263" t="str">
            <v/>
          </cell>
          <cell r="DX263" t="str">
            <v/>
          </cell>
          <cell r="DY263" t="str">
            <v/>
          </cell>
          <cell r="DZ263" t="str">
            <v/>
          </cell>
          <cell r="EA263" t="str">
            <v/>
          </cell>
          <cell r="EB263" t="str">
            <v/>
          </cell>
          <cell r="EC263" t="str">
            <v/>
          </cell>
          <cell r="ED263" t="str">
            <v/>
          </cell>
          <cell r="EE263" t="str">
            <v/>
          </cell>
          <cell r="EF263" t="str">
            <v/>
          </cell>
          <cell r="EG263" t="str">
            <v/>
          </cell>
          <cell r="EH263" t="str">
            <v/>
          </cell>
          <cell r="EI263" t="str">
            <v/>
          </cell>
          <cell r="EJ263" t="str">
            <v/>
          </cell>
          <cell r="EK263" t="str">
            <v/>
          </cell>
          <cell r="EL263" t="str">
            <v/>
          </cell>
          <cell r="EM263" t="str">
            <v/>
          </cell>
          <cell r="EN263" t="str">
            <v/>
          </cell>
          <cell r="EO263" t="str">
            <v/>
          </cell>
          <cell r="EP263" t="str">
            <v/>
          </cell>
          <cell r="EQ263" t="str">
            <v/>
          </cell>
          <cell r="ER263" t="str">
            <v/>
          </cell>
          <cell r="ES263" t="str">
            <v/>
          </cell>
          <cell r="ET263" t="str">
            <v/>
          </cell>
          <cell r="EU263" t="str">
            <v/>
          </cell>
          <cell r="EV263" t="str">
            <v/>
          </cell>
          <cell r="EW263" t="str">
            <v/>
          </cell>
          <cell r="EX263" t="str">
            <v/>
          </cell>
          <cell r="EY263" t="str">
            <v/>
          </cell>
          <cell r="EZ263" t="str">
            <v/>
          </cell>
          <cell r="FA263" t="str">
            <v/>
          </cell>
          <cell r="FB263" t="str">
            <v/>
          </cell>
          <cell r="FC263" t="str">
            <v/>
          </cell>
          <cell r="FD263" t="str">
            <v/>
          </cell>
          <cell r="FE263" t="str">
            <v/>
          </cell>
          <cell r="FF263" t="str">
            <v/>
          </cell>
          <cell r="FG263" t="str">
            <v/>
          </cell>
          <cell r="FH263" t="str">
            <v/>
          </cell>
          <cell r="FI263" t="str">
            <v/>
          </cell>
        </row>
        <row r="264">
          <cell r="V264" t="str">
            <v>INK &amp; PAINT</v>
          </cell>
          <cell r="W264">
            <v>8</v>
          </cell>
          <cell r="X264">
            <v>38000</v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A264" t="str">
            <v/>
          </cell>
          <cell r="CB264" t="str">
            <v/>
          </cell>
          <cell r="CC264" t="str">
            <v/>
          </cell>
          <cell r="CD264" t="str">
            <v/>
          </cell>
          <cell r="CE264" t="str">
            <v/>
          </cell>
          <cell r="CF264" t="str">
            <v/>
          </cell>
          <cell r="CG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>
            <v>36038</v>
          </cell>
          <cell r="CS264">
            <v>36045</v>
          </cell>
          <cell r="CT264">
            <v>36052</v>
          </cell>
          <cell r="CU264">
            <v>36059</v>
          </cell>
          <cell r="CV264">
            <v>36066</v>
          </cell>
          <cell r="CW264">
            <v>36073</v>
          </cell>
          <cell r="CX264">
            <v>36080</v>
          </cell>
          <cell r="CY264">
            <v>36087</v>
          </cell>
          <cell r="CZ264">
            <v>36094</v>
          </cell>
          <cell r="DA264">
            <v>36101</v>
          </cell>
          <cell r="DB264">
            <v>36108</v>
          </cell>
          <cell r="DC264" t="str">
            <v/>
          </cell>
          <cell r="DD264" t="str">
            <v/>
          </cell>
          <cell r="DE264" t="str">
            <v/>
          </cell>
          <cell r="DF264" t="str">
            <v/>
          </cell>
          <cell r="DG264" t="str">
            <v/>
          </cell>
          <cell r="DH264" t="str">
            <v/>
          </cell>
          <cell r="DI264" t="str">
            <v/>
          </cell>
          <cell r="DJ264" t="str">
            <v/>
          </cell>
          <cell r="DK264" t="str">
            <v/>
          </cell>
          <cell r="DL264" t="str">
            <v/>
          </cell>
          <cell r="DM264" t="str">
            <v/>
          </cell>
          <cell r="DN264" t="str">
            <v/>
          </cell>
          <cell r="DO264" t="str">
            <v/>
          </cell>
          <cell r="DP264" t="str">
            <v/>
          </cell>
          <cell r="DQ264" t="str">
            <v/>
          </cell>
          <cell r="DR264" t="str">
            <v/>
          </cell>
          <cell r="DS264" t="str">
            <v/>
          </cell>
          <cell r="DT264" t="str">
            <v/>
          </cell>
          <cell r="DU264" t="str">
            <v/>
          </cell>
          <cell r="DV264" t="str">
            <v/>
          </cell>
          <cell r="DW264" t="str">
            <v/>
          </cell>
          <cell r="DX264" t="str">
            <v/>
          </cell>
          <cell r="DY264" t="str">
            <v/>
          </cell>
          <cell r="DZ264" t="str">
            <v/>
          </cell>
          <cell r="EA264" t="str">
            <v/>
          </cell>
          <cell r="EB264" t="str">
            <v/>
          </cell>
          <cell r="EC264" t="str">
            <v/>
          </cell>
          <cell r="ED264" t="str">
            <v/>
          </cell>
          <cell r="EE264" t="str">
            <v/>
          </cell>
          <cell r="EF264" t="str">
            <v/>
          </cell>
          <cell r="EG264" t="str">
            <v/>
          </cell>
          <cell r="EH264" t="str">
            <v/>
          </cell>
          <cell r="EI264" t="str">
            <v/>
          </cell>
          <cell r="EJ264" t="str">
            <v/>
          </cell>
          <cell r="EK264" t="str">
            <v/>
          </cell>
          <cell r="EL264" t="str">
            <v/>
          </cell>
          <cell r="EM264" t="str">
            <v/>
          </cell>
          <cell r="EN264" t="str">
            <v/>
          </cell>
          <cell r="EO264" t="str">
            <v/>
          </cell>
          <cell r="EP264" t="str">
            <v/>
          </cell>
          <cell r="EQ264" t="str">
            <v/>
          </cell>
          <cell r="ER264" t="str">
            <v/>
          </cell>
          <cell r="ES264" t="str">
            <v/>
          </cell>
          <cell r="ET264" t="str">
            <v/>
          </cell>
          <cell r="EU264" t="str">
            <v/>
          </cell>
          <cell r="EV264" t="str">
            <v/>
          </cell>
          <cell r="EW264" t="str">
            <v/>
          </cell>
          <cell r="EX264" t="str">
            <v/>
          </cell>
          <cell r="EY264" t="str">
            <v/>
          </cell>
          <cell r="EZ264" t="str">
            <v/>
          </cell>
          <cell r="FA264" t="str">
            <v/>
          </cell>
          <cell r="FB264" t="str">
            <v/>
          </cell>
          <cell r="FC264" t="str">
            <v/>
          </cell>
          <cell r="FD264" t="str">
            <v/>
          </cell>
          <cell r="FE264" t="str">
            <v/>
          </cell>
          <cell r="FF264" t="str">
            <v/>
          </cell>
          <cell r="FG264" t="str">
            <v/>
          </cell>
          <cell r="FH264" t="str">
            <v/>
          </cell>
          <cell r="FI264" t="str">
            <v/>
          </cell>
        </row>
        <row r="265">
          <cell r="V265" t="str">
            <v>INK &amp; PAINT</v>
          </cell>
          <cell r="W265">
            <v>8</v>
          </cell>
          <cell r="X265">
            <v>38000</v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A265" t="str">
            <v/>
          </cell>
          <cell r="CB265" t="str">
            <v/>
          </cell>
          <cell r="CC265" t="str">
            <v/>
          </cell>
          <cell r="CD265" t="str">
            <v/>
          </cell>
          <cell r="CE265" t="str">
            <v/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>
            <v>1000</v>
          </cell>
          <cell r="CS265">
            <v>2000</v>
          </cell>
          <cell r="CT265">
            <v>3000</v>
          </cell>
          <cell r="CU265">
            <v>4000</v>
          </cell>
          <cell r="CV265">
            <v>4000</v>
          </cell>
          <cell r="CW265">
            <v>4000</v>
          </cell>
          <cell r="CX265">
            <v>4000</v>
          </cell>
          <cell r="CY265">
            <v>4000</v>
          </cell>
          <cell r="CZ265">
            <v>4000</v>
          </cell>
          <cell r="DA265">
            <v>4000</v>
          </cell>
          <cell r="DB265">
            <v>4000</v>
          </cell>
          <cell r="DC265" t="str">
            <v/>
          </cell>
          <cell r="DD265" t="str">
            <v/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  <cell r="DL265" t="str">
            <v/>
          </cell>
          <cell r="DM265" t="str">
            <v/>
          </cell>
          <cell r="DN265" t="str">
            <v/>
          </cell>
          <cell r="DO265" t="str">
            <v/>
          </cell>
          <cell r="DP265" t="str">
            <v/>
          </cell>
          <cell r="DQ265" t="str">
            <v/>
          </cell>
          <cell r="DR265" t="str">
            <v/>
          </cell>
          <cell r="DS265" t="str">
            <v/>
          </cell>
          <cell r="DT265" t="str">
            <v/>
          </cell>
          <cell r="DU265" t="str">
            <v/>
          </cell>
          <cell r="DV265" t="str">
            <v/>
          </cell>
          <cell r="DW265" t="str">
            <v/>
          </cell>
          <cell r="DX265" t="str">
            <v/>
          </cell>
          <cell r="DY265" t="str">
            <v/>
          </cell>
          <cell r="DZ265" t="str">
            <v/>
          </cell>
          <cell r="EA265" t="str">
            <v/>
          </cell>
          <cell r="EB265" t="str">
            <v/>
          </cell>
          <cell r="EC265" t="str">
            <v/>
          </cell>
          <cell r="ED265" t="str">
            <v/>
          </cell>
          <cell r="EE265" t="str">
            <v/>
          </cell>
          <cell r="EF265" t="str">
            <v/>
          </cell>
          <cell r="EG265" t="str">
            <v/>
          </cell>
          <cell r="EH265" t="str">
            <v/>
          </cell>
          <cell r="EI265" t="str">
            <v/>
          </cell>
          <cell r="EJ265" t="str">
            <v/>
          </cell>
          <cell r="EK265" t="str">
            <v/>
          </cell>
          <cell r="EL265" t="str">
            <v/>
          </cell>
          <cell r="EM265" t="str">
            <v/>
          </cell>
          <cell r="EN265" t="str">
            <v/>
          </cell>
          <cell r="EO265" t="str">
            <v/>
          </cell>
          <cell r="EP265" t="str">
            <v/>
          </cell>
          <cell r="EQ265" t="str">
            <v/>
          </cell>
          <cell r="ER265" t="str">
            <v/>
          </cell>
          <cell r="ES265" t="str">
            <v/>
          </cell>
          <cell r="ET265" t="str">
            <v/>
          </cell>
          <cell r="EU265" t="str">
            <v/>
          </cell>
          <cell r="EV265" t="str">
            <v/>
          </cell>
          <cell r="EW265" t="str">
            <v/>
          </cell>
          <cell r="EX265" t="str">
            <v/>
          </cell>
          <cell r="EY265" t="str">
            <v/>
          </cell>
          <cell r="EZ265" t="str">
            <v/>
          </cell>
          <cell r="FA265" t="str">
            <v/>
          </cell>
          <cell r="FB265" t="str">
            <v/>
          </cell>
          <cell r="FC265" t="str">
            <v/>
          </cell>
          <cell r="FD265" t="str">
            <v/>
          </cell>
          <cell r="FE265" t="str">
            <v/>
          </cell>
          <cell r="FF265" t="str">
            <v/>
          </cell>
          <cell r="FG265" t="str">
            <v/>
          </cell>
          <cell r="FH265" t="str">
            <v/>
          </cell>
          <cell r="FI265" t="str">
            <v/>
          </cell>
        </row>
        <row r="266">
          <cell r="X266" t="str">
            <v>DIRECT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3750</v>
          </cell>
          <cell r="CJ266">
            <v>7500</v>
          </cell>
          <cell r="CK266">
            <v>11250</v>
          </cell>
          <cell r="CL266">
            <v>15000</v>
          </cell>
          <cell r="CM266">
            <v>51003</v>
          </cell>
          <cell r="CN266">
            <v>51010</v>
          </cell>
          <cell r="CO266">
            <v>51017</v>
          </cell>
          <cell r="CP266">
            <v>69774</v>
          </cell>
          <cell r="CQ266">
            <v>88531</v>
          </cell>
          <cell r="CR266">
            <v>144326</v>
          </cell>
          <cell r="CS266">
            <v>164090</v>
          </cell>
          <cell r="CT266">
            <v>165104</v>
          </cell>
          <cell r="CU266">
            <v>151118</v>
          </cell>
          <cell r="CV266">
            <v>151132</v>
          </cell>
          <cell r="CW266">
            <v>151146</v>
          </cell>
          <cell r="CX266">
            <v>151160</v>
          </cell>
          <cell r="CY266">
            <v>151174</v>
          </cell>
          <cell r="CZ266">
            <v>151188</v>
          </cell>
          <cell r="DA266">
            <v>40101</v>
          </cell>
          <cell r="DB266">
            <v>40108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</row>
        <row r="267">
          <cell r="X267" t="str">
            <v>DIRECT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3750</v>
          </cell>
          <cell r="CJ267">
            <v>7500</v>
          </cell>
          <cell r="CK267">
            <v>11250</v>
          </cell>
          <cell r="CL267">
            <v>15000</v>
          </cell>
          <cell r="CM267">
            <v>51003</v>
          </cell>
          <cell r="CN267">
            <v>51010</v>
          </cell>
          <cell r="CO267">
            <v>51017</v>
          </cell>
          <cell r="CP267">
            <v>69774</v>
          </cell>
          <cell r="CQ267">
            <v>88531</v>
          </cell>
          <cell r="CR267">
            <v>144326</v>
          </cell>
          <cell r="CS267">
            <v>164090</v>
          </cell>
          <cell r="CT267">
            <v>165104</v>
          </cell>
          <cell r="CU267">
            <v>151118</v>
          </cell>
          <cell r="CV267">
            <v>151132</v>
          </cell>
          <cell r="CW267">
            <v>151146</v>
          </cell>
          <cell r="CX267">
            <v>151160</v>
          </cell>
          <cell r="CY267">
            <v>151174</v>
          </cell>
          <cell r="CZ267">
            <v>151188</v>
          </cell>
          <cell r="DA267">
            <v>40101</v>
          </cell>
          <cell r="DB267">
            <v>40108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</row>
        <row r="268">
          <cell r="X268" t="str">
            <v>LOADED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5062.5</v>
          </cell>
          <cell r="CJ268">
            <v>10125</v>
          </cell>
          <cell r="CK268">
            <v>15187.5</v>
          </cell>
          <cell r="CL268">
            <v>20250</v>
          </cell>
          <cell r="CM268">
            <v>68854.05</v>
          </cell>
          <cell r="CN268">
            <v>68863.5</v>
          </cell>
          <cell r="CO268">
            <v>68872.95</v>
          </cell>
          <cell r="CP268">
            <v>94194.9</v>
          </cell>
          <cell r="CQ268">
            <v>119516.85</v>
          </cell>
          <cell r="CR268">
            <v>194840.1</v>
          </cell>
          <cell r="CS268">
            <v>221521.5</v>
          </cell>
          <cell r="CT268">
            <v>222890.4</v>
          </cell>
          <cell r="CU268">
            <v>204009.3</v>
          </cell>
          <cell r="CV268">
            <v>204028.2</v>
          </cell>
          <cell r="CW268">
            <v>204047.1</v>
          </cell>
          <cell r="CX268">
            <v>204066</v>
          </cell>
          <cell r="CY268">
            <v>204084.9</v>
          </cell>
          <cell r="CZ268">
            <v>204103.8</v>
          </cell>
          <cell r="DA268">
            <v>54136.35</v>
          </cell>
          <cell r="DB268">
            <v>54145.8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</row>
        <row r="269">
          <cell r="V269" t="str">
            <v>PROJECTED RTM</v>
          </cell>
          <cell r="X269" t="str">
            <v>CUMULATIVE TO DATE</v>
          </cell>
          <cell r="Y269">
            <v>140</v>
          </cell>
          <cell r="Z269">
            <v>63.068739999999991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5062.5</v>
          </cell>
          <cell r="CJ269">
            <v>10125</v>
          </cell>
          <cell r="CK269">
            <v>15187.5</v>
          </cell>
          <cell r="CL269">
            <v>20250</v>
          </cell>
          <cell r="CM269">
            <v>68854.05</v>
          </cell>
          <cell r="CN269">
            <v>68863.5</v>
          </cell>
          <cell r="CO269">
            <v>68872.95</v>
          </cell>
          <cell r="CP269">
            <v>94194.9</v>
          </cell>
          <cell r="CQ269">
            <v>119516.85</v>
          </cell>
          <cell r="CR269">
            <v>194840.1</v>
          </cell>
          <cell r="CS269">
            <v>221521.5</v>
          </cell>
          <cell r="CT269">
            <v>222890.4</v>
          </cell>
          <cell r="CU269">
            <v>204009.3</v>
          </cell>
          <cell r="CV269">
            <v>204028.2</v>
          </cell>
          <cell r="CW269">
            <v>204047.1</v>
          </cell>
          <cell r="CX269">
            <v>204066</v>
          </cell>
          <cell r="CY269">
            <v>204084.9</v>
          </cell>
          <cell r="CZ269">
            <v>204103.8</v>
          </cell>
          <cell r="DA269">
            <v>54136.35</v>
          </cell>
          <cell r="DB269">
            <v>54145.8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</row>
        <row r="270">
          <cell r="V270" t="str">
            <v>PROJECTED RTM</v>
          </cell>
          <cell r="X270">
            <v>36189.068740000002</v>
          </cell>
          <cell r="Y270">
            <v>140</v>
          </cell>
          <cell r="Z270">
            <v>63.068739999999991</v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  <cell r="BW270" t="str">
            <v/>
          </cell>
          <cell r="BX270" t="str">
            <v/>
          </cell>
          <cell r="BY270" t="str">
            <v/>
          </cell>
          <cell r="BZ270" t="str">
            <v/>
          </cell>
          <cell r="CA270" t="str">
            <v/>
          </cell>
          <cell r="CB270" t="str">
            <v/>
          </cell>
          <cell r="CC270" t="str">
            <v/>
          </cell>
          <cell r="CD270" t="str">
            <v/>
          </cell>
          <cell r="CE270" t="str">
            <v/>
          </cell>
          <cell r="CF270" t="str">
            <v/>
          </cell>
          <cell r="CG270" t="str">
            <v/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 t="str">
            <v/>
          </cell>
          <cell r="CQ270" t="str">
            <v/>
          </cell>
          <cell r="CR270">
            <v>36038</v>
          </cell>
          <cell r="CS270">
            <v>36045</v>
          </cell>
          <cell r="CT270">
            <v>36052</v>
          </cell>
          <cell r="CU270">
            <v>36059</v>
          </cell>
          <cell r="CV270">
            <v>36066</v>
          </cell>
          <cell r="CW270">
            <v>36073</v>
          </cell>
          <cell r="CX270">
            <v>36080</v>
          </cell>
          <cell r="CY270">
            <v>36087</v>
          </cell>
          <cell r="CZ270">
            <v>36094</v>
          </cell>
          <cell r="DA270">
            <v>36101</v>
          </cell>
          <cell r="DB270">
            <v>36108</v>
          </cell>
          <cell r="DC270" t="str">
            <v/>
          </cell>
          <cell r="DD270" t="str">
            <v/>
          </cell>
          <cell r="DE270" t="str">
            <v/>
          </cell>
          <cell r="DF270" t="str">
            <v/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  <cell r="DL270" t="str">
            <v/>
          </cell>
          <cell r="DM270" t="str">
            <v/>
          </cell>
          <cell r="DN270" t="str">
            <v/>
          </cell>
          <cell r="DO270" t="str">
            <v/>
          </cell>
          <cell r="DP270" t="str">
            <v/>
          </cell>
          <cell r="DQ270" t="str">
            <v/>
          </cell>
          <cell r="DR270" t="str">
            <v/>
          </cell>
          <cell r="DS270" t="str">
            <v/>
          </cell>
          <cell r="DT270" t="str">
            <v/>
          </cell>
          <cell r="DU270" t="str">
            <v/>
          </cell>
          <cell r="DV270" t="str">
            <v/>
          </cell>
          <cell r="DW270" t="str">
            <v/>
          </cell>
          <cell r="DX270" t="str">
            <v/>
          </cell>
          <cell r="DY270" t="str">
            <v/>
          </cell>
          <cell r="DZ270" t="str">
            <v/>
          </cell>
          <cell r="EA270" t="str">
            <v/>
          </cell>
          <cell r="EB270" t="str">
            <v/>
          </cell>
          <cell r="EC270" t="str">
            <v/>
          </cell>
          <cell r="ED270" t="str">
            <v/>
          </cell>
          <cell r="EE270" t="str">
            <v/>
          </cell>
          <cell r="EF270" t="str">
            <v/>
          </cell>
          <cell r="EG270" t="str">
            <v/>
          </cell>
          <cell r="EH270" t="str">
            <v/>
          </cell>
          <cell r="EI270" t="str">
            <v/>
          </cell>
          <cell r="EJ270" t="str">
            <v/>
          </cell>
          <cell r="EK270" t="str">
            <v/>
          </cell>
          <cell r="EL270" t="str">
            <v/>
          </cell>
          <cell r="EM270" t="str">
            <v/>
          </cell>
          <cell r="EN270" t="str">
            <v/>
          </cell>
          <cell r="EO270" t="str">
            <v/>
          </cell>
          <cell r="EP270" t="str">
            <v/>
          </cell>
          <cell r="EQ270" t="str">
            <v/>
          </cell>
          <cell r="ER270" t="str">
            <v/>
          </cell>
          <cell r="ES270" t="str">
            <v/>
          </cell>
          <cell r="ET270" t="str">
            <v/>
          </cell>
          <cell r="EU270" t="str">
            <v/>
          </cell>
          <cell r="EV270" t="str">
            <v/>
          </cell>
        </row>
        <row r="271">
          <cell r="V271" t="str">
            <v>PROJECTED STREET</v>
          </cell>
          <cell r="X271">
            <v>36219.068740000002</v>
          </cell>
        </row>
        <row r="272">
          <cell r="V272" t="str">
            <v>+ or - Scheduled Date</v>
          </cell>
          <cell r="X272">
            <v>122.93125999999756</v>
          </cell>
        </row>
        <row r="273">
          <cell r="N273" t="str">
            <v>ENGINEERING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F275" t="str">
            <v>ANIMATION</v>
          </cell>
          <cell r="I275" t="str">
            <v>INK &amp; PAINT</v>
          </cell>
          <cell r="L275" t="str">
            <v>ALPHA</v>
          </cell>
          <cell r="N275" t="str">
            <v>BETA</v>
          </cell>
          <cell r="P275" t="str">
            <v>RTM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L276" t="str">
            <v>ALPHA</v>
          </cell>
          <cell r="N276" t="str">
            <v>BETA</v>
          </cell>
          <cell r="P276" t="str">
            <v>RTM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M277">
            <v>29</v>
          </cell>
          <cell r="O277">
            <v>29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M278">
            <v>29</v>
          </cell>
          <cell r="O278">
            <v>29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F296" t="str">
            <v>ANIMATION</v>
          </cell>
          <cell r="I296" t="str">
            <v>INK &amp; PAINT</v>
          </cell>
          <cell r="L296" t="str">
            <v>ALPHA</v>
          </cell>
          <cell r="N296" t="str">
            <v>BETA</v>
          </cell>
          <cell r="P296" t="str">
            <v>RTM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L297" t="str">
            <v>ALPHA</v>
          </cell>
          <cell r="N297" t="str">
            <v>BETA</v>
          </cell>
          <cell r="P297" t="str">
            <v>RTM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M298">
            <v>29</v>
          </cell>
          <cell r="O298">
            <v>29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M299">
            <v>29</v>
          </cell>
          <cell r="O299">
            <v>29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F324" t="str">
            <v>ANIMATION</v>
          </cell>
          <cell r="I324" t="str">
            <v>INK &amp; PAINT</v>
          </cell>
          <cell r="L324" t="str">
            <v>ALPHA</v>
          </cell>
          <cell r="N324" t="str">
            <v>BETA</v>
          </cell>
          <cell r="P324" t="str">
            <v>RTM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L325" t="str">
            <v>ALPHA</v>
          </cell>
          <cell r="N325" t="str">
            <v>BETA</v>
          </cell>
          <cell r="P325" t="str">
            <v>RTM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M326">
            <v>29</v>
          </cell>
          <cell r="O326">
            <v>29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M327">
            <v>29</v>
          </cell>
          <cell r="O327">
            <v>29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F345" t="str">
            <v>ANIMATION</v>
          </cell>
          <cell r="I345" t="str">
            <v>INK &amp; PAINT</v>
          </cell>
          <cell r="L345" t="str">
            <v>ALPHA</v>
          </cell>
          <cell r="N345" t="str">
            <v>BETA</v>
          </cell>
          <cell r="P345" t="str">
            <v>RTM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L346" t="str">
            <v>ALPHA</v>
          </cell>
          <cell r="N346" t="str">
            <v>BETA</v>
          </cell>
          <cell r="P346" t="str">
            <v>RTM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M347">
            <v>29</v>
          </cell>
          <cell r="O347">
            <v>29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M348">
            <v>29</v>
          </cell>
          <cell r="O348">
            <v>29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F365" t="str">
            <v>ANIMATION</v>
          </cell>
          <cell r="I365" t="str">
            <v>INK &amp; PAINT</v>
          </cell>
          <cell r="L365" t="str">
            <v>ALPHA</v>
          </cell>
          <cell r="N365" t="str">
            <v>BETA</v>
          </cell>
          <cell r="P365" t="str">
            <v>RTM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L366" t="str">
            <v>ALPHA</v>
          </cell>
          <cell r="N366" t="str">
            <v>BETA</v>
          </cell>
          <cell r="P366" t="str">
            <v>RTM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M367">
            <v>29</v>
          </cell>
          <cell r="O367">
            <v>29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M368">
            <v>29</v>
          </cell>
          <cell r="O368">
            <v>29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F385" t="str">
            <v>ANIMATION</v>
          </cell>
          <cell r="I385" t="str">
            <v>INK &amp; PAINT</v>
          </cell>
          <cell r="L385" t="str">
            <v>ALPHA</v>
          </cell>
          <cell r="N385" t="str">
            <v>BETA</v>
          </cell>
          <cell r="P385" t="str">
            <v>RTM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L386" t="str">
            <v>ALPHA</v>
          </cell>
          <cell r="N386" t="str">
            <v>BETA</v>
          </cell>
          <cell r="P386" t="str">
            <v>RTM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M387">
            <v>29</v>
          </cell>
          <cell r="O387">
            <v>29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M388">
            <v>29</v>
          </cell>
          <cell r="O388">
            <v>29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F405" t="str">
            <v>ANIMATION</v>
          </cell>
          <cell r="I405" t="str">
            <v>INK &amp; PAINT</v>
          </cell>
          <cell r="L405" t="str">
            <v>ALPHA</v>
          </cell>
          <cell r="N405" t="str">
            <v>BETA</v>
          </cell>
          <cell r="P405" t="str">
            <v>RTM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L406" t="str">
            <v>ALPHA</v>
          </cell>
          <cell r="N406" t="str">
            <v>BETA</v>
          </cell>
          <cell r="P406" t="str">
            <v>RTM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M407">
            <v>29</v>
          </cell>
          <cell r="O407">
            <v>29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M408">
            <v>29</v>
          </cell>
          <cell r="O408">
            <v>29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F425" t="str">
            <v>ANIMATION</v>
          </cell>
          <cell r="I425" t="str">
            <v>INK &amp; PAINT</v>
          </cell>
          <cell r="L425" t="str">
            <v>ALPHA</v>
          </cell>
          <cell r="N425" t="str">
            <v>BETA</v>
          </cell>
          <cell r="P425" t="str">
            <v>RTM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L426" t="str">
            <v>ALPHA</v>
          </cell>
          <cell r="N426" t="str">
            <v>BETA</v>
          </cell>
          <cell r="P426" t="str">
            <v>RTM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M427">
            <v>29</v>
          </cell>
          <cell r="O427">
            <v>29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M428">
            <v>29</v>
          </cell>
          <cell r="O428">
            <v>29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F445" t="str">
            <v>ANIMATION</v>
          </cell>
          <cell r="I445" t="str">
            <v>INK &amp; PAINT</v>
          </cell>
          <cell r="L445" t="str">
            <v>ALPHA</v>
          </cell>
          <cell r="N445" t="str">
            <v>BETA</v>
          </cell>
          <cell r="P445" t="str">
            <v>RTM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L446" t="str">
            <v>ALPHA</v>
          </cell>
          <cell r="N446" t="str">
            <v>BETA</v>
          </cell>
          <cell r="P446" t="str">
            <v>RTM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M447">
            <v>29</v>
          </cell>
          <cell r="O447">
            <v>29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M448">
            <v>29</v>
          </cell>
          <cell r="O448">
            <v>29</v>
          </cell>
          <cell r="Q448">
            <v>29</v>
          </cell>
          <cell r="Y448">
            <v>4</v>
          </cell>
          <cell r="Z448">
            <v>32.440100000000001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F465" t="str">
            <v>ANIMATION</v>
          </cell>
          <cell r="I465" t="str">
            <v>INK &amp; PAINT</v>
          </cell>
          <cell r="L465" t="str">
            <v>ALPHA</v>
          </cell>
          <cell r="N465" t="str">
            <v>BETA</v>
          </cell>
          <cell r="P465" t="str">
            <v>RTM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L466" t="str">
            <v>ALPHA</v>
          </cell>
          <cell r="N466" t="str">
            <v>BETA</v>
          </cell>
          <cell r="P466" t="str">
            <v>RTM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M467">
            <v>29</v>
          </cell>
          <cell r="O467">
            <v>29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M468">
            <v>29</v>
          </cell>
          <cell r="O468">
            <v>29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F485" t="str">
            <v>ANIMATION</v>
          </cell>
          <cell r="I485" t="str">
            <v>INK &amp; PAINT</v>
          </cell>
          <cell r="L485" t="str">
            <v>ALPHA</v>
          </cell>
          <cell r="N485" t="str">
            <v>BETA</v>
          </cell>
          <cell r="P485" t="str">
            <v>RTM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L486" t="str">
            <v>ALPHA</v>
          </cell>
          <cell r="N486" t="str">
            <v>BETA</v>
          </cell>
          <cell r="P486" t="str">
            <v>RTM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M487">
            <v>29</v>
          </cell>
          <cell r="O487">
            <v>29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M488">
            <v>29</v>
          </cell>
          <cell r="O488">
            <v>29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F506" t="str">
            <v>ANIMATION</v>
          </cell>
          <cell r="I506" t="str">
            <v>INK &amp; PAINT</v>
          </cell>
          <cell r="L506" t="str">
            <v>ALPHA</v>
          </cell>
          <cell r="N506" t="str">
            <v>BETA</v>
          </cell>
          <cell r="P506" t="str">
            <v>RTM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L507" t="str">
            <v>ALPHA</v>
          </cell>
          <cell r="N507" t="str">
            <v>BETA</v>
          </cell>
          <cell r="P507" t="str">
            <v>RTM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M508">
            <v>29</v>
          </cell>
          <cell r="O508">
            <v>29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M509">
            <v>29</v>
          </cell>
          <cell r="O509">
            <v>29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F527" t="str">
            <v>ANIMATION</v>
          </cell>
          <cell r="I527" t="str">
            <v>INK &amp; PAINT</v>
          </cell>
          <cell r="L527" t="str">
            <v>ALPHA</v>
          </cell>
          <cell r="N527" t="str">
            <v>BETA</v>
          </cell>
          <cell r="P527" t="str">
            <v>RTM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L528" t="str">
            <v>ALPHA</v>
          </cell>
          <cell r="N528" t="str">
            <v>BETA</v>
          </cell>
          <cell r="P528" t="str">
            <v>RTM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M529">
            <v>29</v>
          </cell>
          <cell r="O529">
            <v>29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M530">
            <v>29</v>
          </cell>
          <cell r="O530">
            <v>29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F548" t="str">
            <v>ANIMATION</v>
          </cell>
          <cell r="I548" t="str">
            <v>INK &amp; PAINT</v>
          </cell>
          <cell r="L548" t="str">
            <v>ALPHA</v>
          </cell>
          <cell r="N548" t="str">
            <v>BETA</v>
          </cell>
          <cell r="P548" t="str">
            <v>RTM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L549" t="str">
            <v>ALPHA</v>
          </cell>
          <cell r="N549" t="str">
            <v>BETA</v>
          </cell>
          <cell r="P549" t="str">
            <v>RTM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M550">
            <v>29</v>
          </cell>
          <cell r="O550">
            <v>29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M551">
            <v>29</v>
          </cell>
          <cell r="O551">
            <v>29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F569" t="str">
            <v>ANIMATION</v>
          </cell>
          <cell r="I569" t="str">
            <v>INK &amp; PAINT</v>
          </cell>
          <cell r="L569" t="str">
            <v>ALPHA</v>
          </cell>
          <cell r="N569" t="str">
            <v>BETA</v>
          </cell>
          <cell r="P569" t="str">
            <v>RTM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L570" t="str">
            <v>ALPHA</v>
          </cell>
          <cell r="N570" t="str">
            <v>BETA</v>
          </cell>
          <cell r="P570" t="str">
            <v>RTM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M571">
            <v>29</v>
          </cell>
          <cell r="O571">
            <v>29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M572">
            <v>29</v>
          </cell>
          <cell r="O572">
            <v>29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A8" t="str">
            <v>CALCULATION TABLE TO DRIVE GANTT CHART</v>
          </cell>
          <cell r="O8" t="str">
            <v>START</v>
          </cell>
          <cell r="P8" t="str">
            <v>END</v>
          </cell>
          <cell r="T8" t="str">
            <v/>
          </cell>
          <cell r="U8">
            <v>36171</v>
          </cell>
          <cell r="V8">
            <v>36178</v>
          </cell>
        </row>
        <row r="9">
          <cell r="A9" t="str">
            <v>PHASE 1</v>
          </cell>
          <cell r="C9" t="str">
            <v>PHASE 2</v>
          </cell>
          <cell r="F9" t="str">
            <v>PHASE 3</v>
          </cell>
          <cell r="L9" t="str">
            <v>RELEASE</v>
          </cell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 t="str">
            <v/>
          </cell>
          <cell r="U9">
            <v>100</v>
          </cell>
          <cell r="V9">
            <v>200</v>
          </cell>
        </row>
        <row r="10">
          <cell r="A10" t="str">
            <v>Wks</v>
          </cell>
          <cell r="B10" t="str">
            <v>Days</v>
          </cell>
          <cell r="C10" t="str">
            <v>Wks</v>
          </cell>
          <cell r="D10" t="str">
            <v>Days</v>
          </cell>
          <cell r="E10" t="str">
            <v>UNITS</v>
          </cell>
          <cell r="F10" t="str">
            <v>Wks</v>
          </cell>
          <cell r="G10" t="str">
            <v>Days</v>
          </cell>
          <cell r="H10" t="str">
            <v>ALPHA</v>
          </cell>
          <cell r="I10" t="str">
            <v>BETA</v>
          </cell>
          <cell r="J10" t="str">
            <v>RTM</v>
          </cell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 t="str">
            <v/>
          </cell>
          <cell r="U10" t="str">
            <v/>
          </cell>
          <cell r="V10" t="str">
            <v/>
          </cell>
        </row>
        <row r="11">
          <cell r="A11">
            <v>7.5</v>
          </cell>
          <cell r="B11">
            <v>66.5</v>
          </cell>
          <cell r="C11">
            <v>5</v>
          </cell>
          <cell r="D11">
            <v>65</v>
          </cell>
          <cell r="E11">
            <v>3000</v>
          </cell>
          <cell r="F11">
            <v>5</v>
          </cell>
          <cell r="G11">
            <v>49</v>
          </cell>
          <cell r="H11">
            <v>21</v>
          </cell>
          <cell r="I11">
            <v>29</v>
          </cell>
          <cell r="J11">
            <v>29</v>
          </cell>
          <cell r="K11">
            <v>29</v>
          </cell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 t="str">
            <v/>
          </cell>
          <cell r="U11" t="str">
            <v/>
          </cell>
          <cell r="V11" t="str">
            <v/>
          </cell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 t="str">
            <v/>
          </cell>
          <cell r="U12" t="str">
            <v/>
          </cell>
          <cell r="V12" t="str">
            <v/>
          </cell>
        </row>
        <row r="13">
          <cell r="C13" t="str">
            <v>ENGINEERING</v>
          </cell>
          <cell r="F13" t="str">
            <v>TESTING</v>
          </cell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 t="str">
            <v/>
          </cell>
          <cell r="U13" t="str">
            <v/>
          </cell>
          <cell r="V13" t="str">
            <v/>
          </cell>
        </row>
        <row r="14">
          <cell r="B14" t="str">
            <v>Days</v>
          </cell>
          <cell r="C14" t="str">
            <v>Wks</v>
          </cell>
          <cell r="D14" t="str">
            <v>Days</v>
          </cell>
          <cell r="E14" t="str">
            <v>Days</v>
          </cell>
          <cell r="F14" t="str">
            <v>Wks</v>
          </cell>
          <cell r="G14" t="str">
            <v>Days</v>
          </cell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 t="str">
            <v/>
          </cell>
          <cell r="U14" t="str">
            <v/>
          </cell>
          <cell r="V14" t="str">
            <v/>
          </cell>
        </row>
        <row r="15">
          <cell r="B15">
            <v>14</v>
          </cell>
          <cell r="C15">
            <v>12</v>
          </cell>
          <cell r="D15">
            <v>114</v>
          </cell>
          <cell r="E15">
            <v>812</v>
          </cell>
          <cell r="F15">
            <v>7.5</v>
          </cell>
          <cell r="G15">
            <v>82.5</v>
          </cell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A20" t="str">
            <v>CALCULATION TABLE TO DRIVE GANTT CHART</v>
          </cell>
          <cell r="O20" t="str">
            <v>START</v>
          </cell>
          <cell r="P20" t="str">
            <v>END</v>
          </cell>
          <cell r="T20" t="str">
            <v/>
          </cell>
          <cell r="U20" t="str">
            <v/>
          </cell>
          <cell r="V20" t="str">
            <v/>
          </cell>
        </row>
        <row r="21">
          <cell r="A21" t="str">
            <v>PHASE 1</v>
          </cell>
          <cell r="C21" t="str">
            <v>PHASE 2</v>
          </cell>
          <cell r="F21" t="str">
            <v>PHASE 3</v>
          </cell>
          <cell r="L21" t="str">
            <v>RELEASE</v>
          </cell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 t="str">
            <v/>
          </cell>
          <cell r="U21" t="str">
            <v/>
          </cell>
          <cell r="V21" t="str">
            <v/>
          </cell>
        </row>
        <row r="22">
          <cell r="A22" t="str">
            <v>Wks</v>
          </cell>
          <cell r="B22" t="str">
            <v>Days</v>
          </cell>
          <cell r="C22" t="str">
            <v>Wks</v>
          </cell>
          <cell r="D22" t="str">
            <v>Days</v>
          </cell>
          <cell r="E22" t="str">
            <v>UNITS</v>
          </cell>
          <cell r="F22" t="str">
            <v>Wks</v>
          </cell>
          <cell r="G22" t="str">
            <v>Days</v>
          </cell>
          <cell r="H22" t="str">
            <v>ALPHA</v>
          </cell>
          <cell r="I22" t="str">
            <v>BETA</v>
          </cell>
          <cell r="J22" t="str">
            <v>RTM</v>
          </cell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 t="str">
            <v/>
          </cell>
          <cell r="U22" t="str">
            <v/>
          </cell>
          <cell r="V22" t="str">
            <v/>
          </cell>
        </row>
        <row r="23">
          <cell r="A23">
            <v>7.5</v>
          </cell>
          <cell r="B23">
            <v>66.5</v>
          </cell>
          <cell r="C23">
            <v>6</v>
          </cell>
          <cell r="D23">
            <v>72</v>
          </cell>
          <cell r="E23">
            <v>3000</v>
          </cell>
          <cell r="F23">
            <v>6</v>
          </cell>
          <cell r="G23">
            <v>56</v>
          </cell>
          <cell r="H23">
            <v>21</v>
          </cell>
          <cell r="I23">
            <v>29</v>
          </cell>
          <cell r="J23">
            <v>29</v>
          </cell>
          <cell r="K23">
            <v>29</v>
          </cell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 t="str">
            <v/>
          </cell>
          <cell r="U23" t="str">
            <v/>
          </cell>
          <cell r="V23" t="str">
            <v/>
          </cell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 t="str">
            <v/>
          </cell>
          <cell r="U24" t="str">
            <v/>
          </cell>
          <cell r="V24" t="str">
            <v/>
          </cell>
        </row>
        <row r="25">
          <cell r="C25" t="str">
            <v>ENGINEERING</v>
          </cell>
          <cell r="F25" t="str">
            <v>TESTING</v>
          </cell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 t="str">
            <v/>
          </cell>
          <cell r="U25" t="str">
            <v/>
          </cell>
          <cell r="V25" t="str">
            <v/>
          </cell>
        </row>
        <row r="26">
          <cell r="B26" t="str">
            <v>Days</v>
          </cell>
          <cell r="C26" t="str">
            <v>Wks</v>
          </cell>
          <cell r="D26" t="str">
            <v>Days</v>
          </cell>
          <cell r="E26" t="str">
            <v>Days</v>
          </cell>
          <cell r="F26" t="str">
            <v>Wks</v>
          </cell>
          <cell r="G26" t="str">
            <v>Days</v>
          </cell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 t="str">
            <v/>
          </cell>
          <cell r="U26" t="str">
            <v/>
          </cell>
          <cell r="V26" t="str">
            <v/>
          </cell>
        </row>
        <row r="27">
          <cell r="B27">
            <v>14</v>
          </cell>
          <cell r="C27">
            <v>12</v>
          </cell>
          <cell r="D27">
            <v>114</v>
          </cell>
          <cell r="E27">
            <v>812</v>
          </cell>
          <cell r="F27">
            <v>7.5</v>
          </cell>
          <cell r="G27">
            <v>82.5</v>
          </cell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A32" t="str">
            <v>CALCULATION TABLE TO DRIVE GANTT CHART</v>
          </cell>
          <cell r="O32" t="str">
            <v>START</v>
          </cell>
          <cell r="P32" t="str">
            <v>END</v>
          </cell>
          <cell r="T32" t="str">
            <v/>
          </cell>
          <cell r="U32" t="str">
            <v/>
          </cell>
          <cell r="V32" t="str">
            <v/>
          </cell>
        </row>
        <row r="33">
          <cell r="A33" t="str">
            <v>PHASE 1</v>
          </cell>
          <cell r="C33" t="str">
            <v>PHASE 2</v>
          </cell>
          <cell r="F33" t="str">
            <v>PHASE 3</v>
          </cell>
          <cell r="L33" t="str">
            <v>RELEASE</v>
          </cell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 t="str">
            <v/>
          </cell>
          <cell r="U33" t="str">
            <v/>
          </cell>
          <cell r="V33" t="str">
            <v/>
          </cell>
        </row>
        <row r="34">
          <cell r="A34" t="str">
            <v>Wks</v>
          </cell>
          <cell r="B34" t="str">
            <v>Days</v>
          </cell>
          <cell r="C34" t="str">
            <v>Wks</v>
          </cell>
          <cell r="D34" t="str">
            <v>Days</v>
          </cell>
          <cell r="E34" t="str">
            <v>UNITS</v>
          </cell>
          <cell r="F34" t="str">
            <v>Wks</v>
          </cell>
          <cell r="G34" t="str">
            <v>Days</v>
          </cell>
          <cell r="H34" t="str">
            <v>ALPHA</v>
          </cell>
          <cell r="I34" t="str">
            <v>BETA</v>
          </cell>
          <cell r="J34" t="str">
            <v>RTM</v>
          </cell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 t="str">
            <v/>
          </cell>
          <cell r="U34" t="str">
            <v/>
          </cell>
          <cell r="V34" t="str">
            <v/>
          </cell>
        </row>
        <row r="35">
          <cell r="A35">
            <v>7.5</v>
          </cell>
          <cell r="B35">
            <v>66.5</v>
          </cell>
          <cell r="C35">
            <v>6</v>
          </cell>
          <cell r="D35">
            <v>72</v>
          </cell>
          <cell r="E35">
            <v>3000</v>
          </cell>
          <cell r="F35">
            <v>6</v>
          </cell>
          <cell r="G35">
            <v>56</v>
          </cell>
          <cell r="H35">
            <v>21</v>
          </cell>
          <cell r="I35">
            <v>29</v>
          </cell>
          <cell r="J35">
            <v>29</v>
          </cell>
          <cell r="K35">
            <v>29</v>
          </cell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 t="str">
            <v/>
          </cell>
          <cell r="U35" t="str">
            <v/>
          </cell>
          <cell r="V35" t="str">
            <v/>
          </cell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 t="str">
            <v/>
          </cell>
          <cell r="U36" t="str">
            <v/>
          </cell>
          <cell r="V36" t="str">
            <v/>
          </cell>
        </row>
        <row r="37">
          <cell r="C37" t="str">
            <v>ENGINEERING</v>
          </cell>
          <cell r="F37" t="str">
            <v>TESTING</v>
          </cell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 t="str">
            <v/>
          </cell>
          <cell r="U37" t="str">
            <v/>
          </cell>
          <cell r="V37" t="str">
            <v/>
          </cell>
        </row>
        <row r="38">
          <cell r="B38" t="str">
            <v>Days</v>
          </cell>
          <cell r="C38" t="str">
            <v>Wks</v>
          </cell>
          <cell r="D38" t="str">
            <v>Days</v>
          </cell>
          <cell r="E38" t="str">
            <v>Days</v>
          </cell>
          <cell r="F38" t="str">
            <v>Wks</v>
          </cell>
          <cell r="G38" t="str">
            <v>Days</v>
          </cell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 t="str">
            <v/>
          </cell>
          <cell r="U38" t="str">
            <v/>
          </cell>
          <cell r="V38" t="str">
            <v/>
          </cell>
        </row>
        <row r="39">
          <cell r="B39">
            <v>14</v>
          </cell>
          <cell r="C39">
            <v>12</v>
          </cell>
          <cell r="D39">
            <v>114</v>
          </cell>
          <cell r="E39">
            <v>812</v>
          </cell>
          <cell r="F39">
            <v>7.5</v>
          </cell>
          <cell r="G39">
            <v>82.5</v>
          </cell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A44" t="str">
            <v>CALCULATION TABLE TO DRIVE GANTT CHART</v>
          </cell>
          <cell r="O44" t="str">
            <v>START</v>
          </cell>
          <cell r="P44" t="str">
            <v>END</v>
          </cell>
          <cell r="T44" t="str">
            <v/>
          </cell>
          <cell r="U44" t="str">
            <v/>
          </cell>
          <cell r="V44" t="str">
            <v/>
          </cell>
        </row>
        <row r="45">
          <cell r="A45" t="str">
            <v>PHASE 1</v>
          </cell>
          <cell r="C45" t="str">
            <v>PHASE 2</v>
          </cell>
          <cell r="F45" t="str">
            <v>PHASE 3</v>
          </cell>
          <cell r="L45" t="str">
            <v>RELEASE</v>
          </cell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 t="str">
            <v/>
          </cell>
          <cell r="U45" t="str">
            <v/>
          </cell>
          <cell r="V45" t="str">
            <v/>
          </cell>
        </row>
        <row r="46">
          <cell r="A46" t="str">
            <v>Wks</v>
          </cell>
          <cell r="B46" t="str">
            <v>Days</v>
          </cell>
          <cell r="C46" t="str">
            <v>Wks</v>
          </cell>
          <cell r="D46" t="str">
            <v>Days</v>
          </cell>
          <cell r="E46" t="str">
            <v>UNITS</v>
          </cell>
          <cell r="F46" t="str">
            <v>Wks</v>
          </cell>
          <cell r="G46" t="str">
            <v>Days</v>
          </cell>
          <cell r="H46" t="str">
            <v>ALPHA</v>
          </cell>
          <cell r="I46" t="str">
            <v>BETA</v>
          </cell>
          <cell r="J46" t="str">
            <v>RTM</v>
          </cell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 t="str">
            <v/>
          </cell>
          <cell r="U46" t="str">
            <v/>
          </cell>
          <cell r="V46" t="str">
            <v/>
          </cell>
        </row>
        <row r="47">
          <cell r="A47">
            <v>7.5</v>
          </cell>
          <cell r="B47">
            <v>66.5</v>
          </cell>
          <cell r="C47">
            <v>5</v>
          </cell>
          <cell r="D47">
            <v>65</v>
          </cell>
          <cell r="E47">
            <v>3000</v>
          </cell>
          <cell r="F47">
            <v>5</v>
          </cell>
          <cell r="G47">
            <v>49</v>
          </cell>
          <cell r="H47">
            <v>21</v>
          </cell>
          <cell r="I47">
            <v>29</v>
          </cell>
          <cell r="J47">
            <v>29</v>
          </cell>
          <cell r="K47">
            <v>29</v>
          </cell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 t="str">
            <v/>
          </cell>
          <cell r="U47" t="str">
            <v/>
          </cell>
          <cell r="V47" t="str">
            <v/>
          </cell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 t="str">
            <v/>
          </cell>
          <cell r="U48" t="str">
            <v/>
          </cell>
          <cell r="V48" t="str">
            <v/>
          </cell>
        </row>
        <row r="49">
          <cell r="C49" t="str">
            <v>ENGINEERING</v>
          </cell>
          <cell r="F49" t="str">
            <v>TESTING</v>
          </cell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 t="str">
            <v/>
          </cell>
          <cell r="U49" t="str">
            <v/>
          </cell>
          <cell r="V49" t="str">
            <v/>
          </cell>
        </row>
        <row r="50">
          <cell r="B50" t="str">
            <v>Days</v>
          </cell>
          <cell r="C50" t="str">
            <v>Wks</v>
          </cell>
          <cell r="D50" t="str">
            <v>Days</v>
          </cell>
          <cell r="E50" t="str">
            <v>Days</v>
          </cell>
          <cell r="F50" t="str">
            <v>Wks</v>
          </cell>
          <cell r="G50" t="str">
            <v>Days</v>
          </cell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 t="str">
            <v/>
          </cell>
          <cell r="U50" t="str">
            <v/>
          </cell>
          <cell r="V50" t="str">
            <v/>
          </cell>
        </row>
        <row r="51">
          <cell r="B51">
            <v>14</v>
          </cell>
          <cell r="C51">
            <v>12</v>
          </cell>
          <cell r="D51">
            <v>114</v>
          </cell>
          <cell r="E51">
            <v>812</v>
          </cell>
          <cell r="F51">
            <v>7.5</v>
          </cell>
          <cell r="G51">
            <v>82.5</v>
          </cell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A56" t="str">
            <v>CALCULATION TABLE TO DRIVE GANTT CHART</v>
          </cell>
          <cell r="O56" t="str">
            <v>START</v>
          </cell>
          <cell r="P56" t="str">
            <v>END</v>
          </cell>
          <cell r="T56" t="str">
            <v/>
          </cell>
          <cell r="U56" t="str">
            <v/>
          </cell>
          <cell r="V56" t="str">
            <v/>
          </cell>
        </row>
        <row r="57">
          <cell r="A57" t="str">
            <v>PHASE 1</v>
          </cell>
          <cell r="C57" t="str">
            <v>PHASE 2</v>
          </cell>
          <cell r="F57" t="str">
            <v>PHASE 3</v>
          </cell>
          <cell r="L57" t="str">
            <v>RELEASE</v>
          </cell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 t="str">
            <v/>
          </cell>
          <cell r="U57" t="str">
            <v/>
          </cell>
          <cell r="V57" t="str">
            <v/>
          </cell>
        </row>
        <row r="58">
          <cell r="A58" t="str">
            <v>Wks</v>
          </cell>
          <cell r="B58" t="str">
            <v>Days</v>
          </cell>
          <cell r="C58" t="str">
            <v>Wks</v>
          </cell>
          <cell r="D58" t="str">
            <v>Days</v>
          </cell>
          <cell r="E58" t="str">
            <v>UNITS</v>
          </cell>
          <cell r="F58" t="str">
            <v>Wks</v>
          </cell>
          <cell r="G58" t="str">
            <v>Days</v>
          </cell>
          <cell r="H58" t="str">
            <v>ALPHA</v>
          </cell>
          <cell r="I58" t="str">
            <v>BETA</v>
          </cell>
          <cell r="J58" t="str">
            <v>RTM</v>
          </cell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 t="str">
            <v/>
          </cell>
          <cell r="U58" t="str">
            <v/>
          </cell>
          <cell r="V58" t="str">
            <v/>
          </cell>
        </row>
        <row r="59">
          <cell r="A59">
            <v>7.5</v>
          </cell>
          <cell r="B59">
            <v>66.5</v>
          </cell>
          <cell r="C59">
            <v>7.5</v>
          </cell>
          <cell r="D59">
            <v>82.5</v>
          </cell>
          <cell r="E59">
            <v>3000</v>
          </cell>
          <cell r="F59">
            <v>7.5</v>
          </cell>
          <cell r="G59">
            <v>66.5</v>
          </cell>
          <cell r="H59">
            <v>21</v>
          </cell>
          <cell r="I59">
            <v>29</v>
          </cell>
          <cell r="J59">
            <v>29</v>
          </cell>
          <cell r="K59">
            <v>29</v>
          </cell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 t="str">
            <v/>
          </cell>
          <cell r="U59" t="str">
            <v/>
          </cell>
          <cell r="V59" t="str">
            <v/>
          </cell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 t="str">
            <v/>
          </cell>
          <cell r="U60" t="str">
            <v/>
          </cell>
          <cell r="V60" t="str">
            <v/>
          </cell>
        </row>
        <row r="61">
          <cell r="C61" t="str">
            <v>ENGINEERING</v>
          </cell>
          <cell r="F61" t="str">
            <v>TESTING</v>
          </cell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 t="str">
            <v/>
          </cell>
          <cell r="U61" t="str">
            <v/>
          </cell>
          <cell r="V61" t="str">
            <v/>
          </cell>
        </row>
        <row r="62">
          <cell r="B62" t="str">
            <v>Days</v>
          </cell>
          <cell r="C62" t="str">
            <v>Wks</v>
          </cell>
          <cell r="D62" t="str">
            <v>Days</v>
          </cell>
          <cell r="E62" t="str">
            <v>Days</v>
          </cell>
          <cell r="F62" t="str">
            <v>Wks</v>
          </cell>
          <cell r="G62" t="str">
            <v>Days</v>
          </cell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 t="str">
            <v/>
          </cell>
          <cell r="U62" t="str">
            <v/>
          </cell>
          <cell r="V62" t="str">
            <v/>
          </cell>
        </row>
        <row r="63">
          <cell r="B63">
            <v>14</v>
          </cell>
          <cell r="C63">
            <v>12</v>
          </cell>
          <cell r="D63">
            <v>114</v>
          </cell>
          <cell r="E63">
            <v>812</v>
          </cell>
          <cell r="F63">
            <v>7.5</v>
          </cell>
          <cell r="G63">
            <v>82.5</v>
          </cell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A68" t="str">
            <v>CALCULATION TABLE TO DRIVE GANTT CHART</v>
          </cell>
          <cell r="O68" t="str">
            <v>START</v>
          </cell>
          <cell r="P68" t="str">
            <v>END</v>
          </cell>
          <cell r="T68" t="str">
            <v/>
          </cell>
          <cell r="U68" t="str">
            <v/>
          </cell>
          <cell r="V68" t="str">
            <v/>
          </cell>
        </row>
        <row r="69">
          <cell r="A69" t="str">
            <v>PHASE 1</v>
          </cell>
          <cell r="C69" t="str">
            <v>PHASE 2</v>
          </cell>
          <cell r="F69" t="str">
            <v>PHASE 3</v>
          </cell>
          <cell r="L69" t="str">
            <v>RELEASE</v>
          </cell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 t="str">
            <v/>
          </cell>
          <cell r="U69" t="str">
            <v/>
          </cell>
          <cell r="V69" t="str">
            <v/>
          </cell>
        </row>
        <row r="70">
          <cell r="A70" t="str">
            <v>Wks</v>
          </cell>
          <cell r="B70" t="str">
            <v>Days</v>
          </cell>
          <cell r="C70" t="str">
            <v>Wks</v>
          </cell>
          <cell r="D70" t="str">
            <v>Days</v>
          </cell>
          <cell r="E70" t="str">
            <v>UNITS</v>
          </cell>
          <cell r="F70" t="str">
            <v>Wks</v>
          </cell>
          <cell r="G70" t="str">
            <v>Days</v>
          </cell>
          <cell r="H70" t="str">
            <v>ALPHA</v>
          </cell>
          <cell r="I70" t="str">
            <v>BETA</v>
          </cell>
          <cell r="J70" t="str">
            <v>RTM</v>
          </cell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 t="str">
            <v/>
          </cell>
          <cell r="U70" t="str">
            <v/>
          </cell>
          <cell r="V70" t="str">
            <v/>
          </cell>
        </row>
        <row r="71">
          <cell r="A71">
            <v>7.5</v>
          </cell>
          <cell r="B71">
            <v>66.5</v>
          </cell>
          <cell r="C71">
            <v>7.5</v>
          </cell>
          <cell r="D71">
            <v>82.5</v>
          </cell>
          <cell r="E71">
            <v>3000</v>
          </cell>
          <cell r="F71">
            <v>7.5</v>
          </cell>
          <cell r="G71">
            <v>66.5</v>
          </cell>
          <cell r="H71">
            <v>21</v>
          </cell>
          <cell r="I71">
            <v>29</v>
          </cell>
          <cell r="J71">
            <v>29</v>
          </cell>
          <cell r="K71">
            <v>29</v>
          </cell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 t="str">
            <v/>
          </cell>
          <cell r="U71" t="str">
            <v/>
          </cell>
          <cell r="V71" t="str">
            <v/>
          </cell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 t="str">
            <v/>
          </cell>
          <cell r="U72" t="str">
            <v/>
          </cell>
          <cell r="V72" t="str">
            <v/>
          </cell>
        </row>
        <row r="73">
          <cell r="C73" t="str">
            <v>ENGINEERING</v>
          </cell>
          <cell r="F73" t="str">
            <v>TESTING</v>
          </cell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 t="str">
            <v/>
          </cell>
          <cell r="U73" t="str">
            <v/>
          </cell>
          <cell r="V73" t="str">
            <v/>
          </cell>
        </row>
        <row r="74">
          <cell r="B74" t="str">
            <v>Days</v>
          </cell>
          <cell r="C74" t="str">
            <v>Wks</v>
          </cell>
          <cell r="D74" t="str">
            <v>Days</v>
          </cell>
          <cell r="E74" t="str">
            <v>Days</v>
          </cell>
          <cell r="F74" t="str">
            <v>Wks</v>
          </cell>
          <cell r="G74" t="str">
            <v>Days</v>
          </cell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 t="str">
            <v/>
          </cell>
          <cell r="U74" t="str">
            <v/>
          </cell>
          <cell r="V74" t="str">
            <v/>
          </cell>
        </row>
        <row r="75">
          <cell r="B75">
            <v>14</v>
          </cell>
          <cell r="C75">
            <v>12</v>
          </cell>
          <cell r="D75">
            <v>114</v>
          </cell>
          <cell r="E75">
            <v>812</v>
          </cell>
          <cell r="F75">
            <v>7.5</v>
          </cell>
          <cell r="G75">
            <v>82.5</v>
          </cell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A80" t="str">
            <v>CALCULATION TABLE TO DRIVE GANTT CHART</v>
          </cell>
          <cell r="O80" t="str">
            <v>START</v>
          </cell>
          <cell r="P80" t="str">
            <v>END</v>
          </cell>
          <cell r="T80" t="str">
            <v/>
          </cell>
          <cell r="U80" t="str">
            <v/>
          </cell>
          <cell r="V80" t="str">
            <v/>
          </cell>
        </row>
        <row r="81">
          <cell r="A81" t="str">
            <v>PHASE 1</v>
          </cell>
          <cell r="C81" t="str">
            <v>PHASE 2</v>
          </cell>
          <cell r="F81" t="str">
            <v>PHASE 3</v>
          </cell>
          <cell r="L81" t="str">
            <v>RELEASE</v>
          </cell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 t="str">
            <v/>
          </cell>
          <cell r="U81" t="str">
            <v/>
          </cell>
          <cell r="V81" t="str">
            <v/>
          </cell>
        </row>
        <row r="82">
          <cell r="A82" t="str">
            <v>Wks</v>
          </cell>
          <cell r="B82" t="str">
            <v>Days</v>
          </cell>
          <cell r="C82" t="str">
            <v>Wks</v>
          </cell>
          <cell r="D82" t="str">
            <v>Days</v>
          </cell>
          <cell r="E82" t="str">
            <v>UNITS</v>
          </cell>
          <cell r="F82" t="str">
            <v>Wks</v>
          </cell>
          <cell r="G82" t="str">
            <v>Days</v>
          </cell>
          <cell r="H82" t="str">
            <v>ALPHA</v>
          </cell>
          <cell r="I82" t="str">
            <v>BETA</v>
          </cell>
          <cell r="J82" t="str">
            <v>RTM</v>
          </cell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 t="str">
            <v/>
          </cell>
          <cell r="U82" t="str">
            <v/>
          </cell>
          <cell r="V82" t="str">
            <v/>
          </cell>
        </row>
        <row r="83">
          <cell r="A83">
            <v>7.5</v>
          </cell>
          <cell r="B83">
            <v>66.5</v>
          </cell>
          <cell r="C83">
            <v>7.5</v>
          </cell>
          <cell r="D83">
            <v>82.5</v>
          </cell>
          <cell r="E83">
            <v>3000</v>
          </cell>
          <cell r="F83">
            <v>7.5</v>
          </cell>
          <cell r="G83">
            <v>66.5</v>
          </cell>
          <cell r="H83">
            <v>21</v>
          </cell>
          <cell r="I83">
            <v>29</v>
          </cell>
          <cell r="J83">
            <v>29</v>
          </cell>
          <cell r="K83">
            <v>29</v>
          </cell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 t="str">
            <v/>
          </cell>
          <cell r="U83" t="str">
            <v/>
          </cell>
          <cell r="V83" t="str">
            <v/>
          </cell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 t="str">
            <v/>
          </cell>
          <cell r="U84" t="str">
            <v/>
          </cell>
          <cell r="V84" t="str">
            <v/>
          </cell>
        </row>
        <row r="85">
          <cell r="C85" t="str">
            <v>ENGINEERING</v>
          </cell>
          <cell r="F85" t="str">
            <v>TESTING</v>
          </cell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 t="str">
            <v/>
          </cell>
          <cell r="U85" t="str">
            <v/>
          </cell>
          <cell r="V85" t="str">
            <v/>
          </cell>
        </row>
        <row r="86">
          <cell r="B86" t="str">
            <v>Days</v>
          </cell>
          <cell r="C86" t="str">
            <v>Wks</v>
          </cell>
          <cell r="D86" t="str">
            <v>Days</v>
          </cell>
          <cell r="E86" t="str">
            <v>Days</v>
          </cell>
          <cell r="F86" t="str">
            <v>Wks</v>
          </cell>
          <cell r="G86" t="str">
            <v>Days</v>
          </cell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 t="str">
            <v/>
          </cell>
          <cell r="U86" t="str">
            <v/>
          </cell>
          <cell r="V86" t="str">
            <v/>
          </cell>
        </row>
        <row r="87">
          <cell r="B87">
            <v>14</v>
          </cell>
          <cell r="C87">
            <v>12</v>
          </cell>
          <cell r="D87">
            <v>114</v>
          </cell>
          <cell r="E87">
            <v>812</v>
          </cell>
          <cell r="F87">
            <v>7.5</v>
          </cell>
          <cell r="G87">
            <v>82.5</v>
          </cell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A92" t="str">
            <v>CALCULATION TABLE TO DRIVE GANTT CHART</v>
          </cell>
          <cell r="O92" t="str">
            <v>START</v>
          </cell>
          <cell r="P92" t="str">
            <v>END</v>
          </cell>
          <cell r="T92" t="str">
            <v/>
          </cell>
          <cell r="U92" t="str">
            <v/>
          </cell>
          <cell r="V92" t="str">
            <v/>
          </cell>
        </row>
        <row r="93">
          <cell r="A93" t="str">
            <v>PHASE 1</v>
          </cell>
          <cell r="C93" t="str">
            <v>PHASE 2</v>
          </cell>
          <cell r="F93" t="str">
            <v>PHASE 3</v>
          </cell>
          <cell r="L93" t="str">
            <v>RELEASE</v>
          </cell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 t="str">
            <v/>
          </cell>
          <cell r="U93" t="str">
            <v/>
          </cell>
          <cell r="V93" t="str">
            <v/>
          </cell>
        </row>
        <row r="94">
          <cell r="A94" t="str">
            <v>Wks</v>
          </cell>
          <cell r="B94" t="str">
            <v>Days</v>
          </cell>
          <cell r="C94" t="str">
            <v>Wks</v>
          </cell>
          <cell r="D94" t="str">
            <v>Days</v>
          </cell>
          <cell r="E94" t="str">
            <v>UNITS</v>
          </cell>
          <cell r="F94" t="str">
            <v>Wks</v>
          </cell>
          <cell r="G94" t="str">
            <v>Days</v>
          </cell>
          <cell r="H94" t="str">
            <v>ALPHA</v>
          </cell>
          <cell r="I94" t="str">
            <v>BETA</v>
          </cell>
          <cell r="J94" t="str">
            <v>RTM</v>
          </cell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 t="str">
            <v/>
          </cell>
          <cell r="U94" t="str">
            <v/>
          </cell>
          <cell r="V94" t="str">
            <v/>
          </cell>
        </row>
        <row r="95">
          <cell r="A95">
            <v>7.5</v>
          </cell>
          <cell r="B95">
            <v>66.5</v>
          </cell>
          <cell r="C95">
            <v>7.5</v>
          </cell>
          <cell r="D95">
            <v>82.5</v>
          </cell>
          <cell r="E95">
            <v>3000</v>
          </cell>
          <cell r="F95">
            <v>7.5</v>
          </cell>
          <cell r="G95">
            <v>66.5</v>
          </cell>
          <cell r="H95">
            <v>21</v>
          </cell>
          <cell r="I95">
            <v>29</v>
          </cell>
          <cell r="J95">
            <v>29</v>
          </cell>
          <cell r="K95">
            <v>29</v>
          </cell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 t="str">
            <v/>
          </cell>
          <cell r="U95" t="str">
            <v/>
          </cell>
          <cell r="V95" t="str">
            <v/>
          </cell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 t="str">
            <v/>
          </cell>
          <cell r="U96" t="str">
            <v/>
          </cell>
          <cell r="V96" t="str">
            <v/>
          </cell>
        </row>
        <row r="97">
          <cell r="C97" t="str">
            <v>ENGINEERING</v>
          </cell>
          <cell r="F97" t="str">
            <v>TESTING</v>
          </cell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 t="str">
            <v/>
          </cell>
          <cell r="U97" t="str">
            <v/>
          </cell>
          <cell r="V97" t="str">
            <v/>
          </cell>
        </row>
        <row r="98">
          <cell r="B98" t="str">
            <v>Days</v>
          </cell>
          <cell r="C98" t="str">
            <v>Wks</v>
          </cell>
          <cell r="D98" t="str">
            <v>Days</v>
          </cell>
          <cell r="E98" t="str">
            <v>Days</v>
          </cell>
          <cell r="F98" t="str">
            <v>Wks</v>
          </cell>
          <cell r="G98" t="str">
            <v>Days</v>
          </cell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 t="str">
            <v/>
          </cell>
          <cell r="U98" t="str">
            <v/>
          </cell>
          <cell r="V98" t="str">
            <v/>
          </cell>
        </row>
        <row r="99">
          <cell r="B99">
            <v>14</v>
          </cell>
          <cell r="C99">
            <v>12</v>
          </cell>
          <cell r="D99">
            <v>114</v>
          </cell>
          <cell r="E99">
            <v>812</v>
          </cell>
          <cell r="F99">
            <v>7.5</v>
          </cell>
          <cell r="G99">
            <v>82.5</v>
          </cell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A104" t="str">
            <v>CALCULATION TABLE TO DRIVE GANTT CHART</v>
          </cell>
          <cell r="O104" t="str">
            <v>START</v>
          </cell>
          <cell r="P104" t="str">
            <v>END</v>
          </cell>
          <cell r="T104" t="str">
            <v/>
          </cell>
          <cell r="U104" t="str">
            <v/>
          </cell>
          <cell r="V104" t="str">
            <v/>
          </cell>
        </row>
        <row r="105">
          <cell r="A105" t="str">
            <v>PHASE 1</v>
          </cell>
          <cell r="C105" t="str">
            <v>PHASE 2</v>
          </cell>
          <cell r="F105" t="str">
            <v>PHASE 3</v>
          </cell>
          <cell r="L105" t="str">
            <v>RELEASE</v>
          </cell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 t="str">
            <v/>
          </cell>
          <cell r="U105" t="str">
            <v/>
          </cell>
          <cell r="V105" t="str">
            <v/>
          </cell>
        </row>
        <row r="106">
          <cell r="A106" t="str">
            <v>Wks</v>
          </cell>
          <cell r="B106" t="str">
            <v>Days</v>
          </cell>
          <cell r="C106" t="str">
            <v>Wks</v>
          </cell>
          <cell r="D106" t="str">
            <v>Days</v>
          </cell>
          <cell r="E106" t="str">
            <v>UNITS</v>
          </cell>
          <cell r="F106" t="str">
            <v>Wks</v>
          </cell>
          <cell r="G106" t="str">
            <v>Days</v>
          </cell>
          <cell r="H106" t="str">
            <v>ALPHA</v>
          </cell>
          <cell r="I106" t="str">
            <v>BETA</v>
          </cell>
          <cell r="J106" t="str">
            <v>RTM</v>
          </cell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 t="str">
            <v/>
          </cell>
          <cell r="U106" t="str">
            <v/>
          </cell>
          <cell r="V106" t="str">
            <v/>
          </cell>
        </row>
        <row r="107">
          <cell r="A107">
            <v>7.5</v>
          </cell>
          <cell r="B107">
            <v>66.5</v>
          </cell>
          <cell r="C107">
            <v>7.5</v>
          </cell>
          <cell r="D107">
            <v>82.5</v>
          </cell>
          <cell r="E107">
            <v>3000</v>
          </cell>
          <cell r="F107">
            <v>7.5</v>
          </cell>
          <cell r="G107">
            <v>66.5</v>
          </cell>
          <cell r="H107">
            <v>21</v>
          </cell>
          <cell r="I107">
            <v>29</v>
          </cell>
          <cell r="J107">
            <v>29</v>
          </cell>
          <cell r="K107">
            <v>29</v>
          </cell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 t="str">
            <v/>
          </cell>
          <cell r="U107" t="str">
            <v/>
          </cell>
          <cell r="V107" t="str">
            <v/>
          </cell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 t="str">
            <v/>
          </cell>
          <cell r="U108" t="str">
            <v/>
          </cell>
          <cell r="V108" t="str">
            <v/>
          </cell>
        </row>
        <row r="109">
          <cell r="C109" t="str">
            <v>ENGINEERING</v>
          </cell>
          <cell r="F109" t="str">
            <v>TESTING</v>
          </cell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 t="str">
            <v/>
          </cell>
          <cell r="U109" t="str">
            <v/>
          </cell>
          <cell r="V109" t="str">
            <v/>
          </cell>
        </row>
        <row r="110">
          <cell r="B110" t="str">
            <v>Days</v>
          </cell>
          <cell r="C110" t="str">
            <v>Wks</v>
          </cell>
          <cell r="D110" t="str">
            <v>Days</v>
          </cell>
          <cell r="E110" t="str">
            <v>Days</v>
          </cell>
          <cell r="F110" t="str">
            <v>Wks</v>
          </cell>
          <cell r="G110" t="str">
            <v>Days</v>
          </cell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 t="str">
            <v/>
          </cell>
          <cell r="U110" t="str">
            <v/>
          </cell>
          <cell r="V110" t="str">
            <v/>
          </cell>
        </row>
        <row r="111">
          <cell r="B111">
            <v>14</v>
          </cell>
          <cell r="C111">
            <v>12</v>
          </cell>
          <cell r="D111">
            <v>114</v>
          </cell>
          <cell r="E111">
            <v>812</v>
          </cell>
          <cell r="F111">
            <v>7.5</v>
          </cell>
          <cell r="G111">
            <v>82.5</v>
          </cell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A116" t="str">
            <v>CALCULATION TABLE TO DRIVE GANTT CHART</v>
          </cell>
          <cell r="O116" t="str">
            <v>START</v>
          </cell>
          <cell r="P116" t="str">
            <v>END</v>
          </cell>
          <cell r="T116" t="str">
            <v/>
          </cell>
          <cell r="U116" t="str">
            <v/>
          </cell>
          <cell r="V116" t="str">
            <v/>
          </cell>
        </row>
        <row r="117">
          <cell r="A117" t="str">
            <v>PHASE 1</v>
          </cell>
          <cell r="C117" t="str">
            <v>PHASE 2</v>
          </cell>
          <cell r="F117" t="str">
            <v>PHASE 3</v>
          </cell>
          <cell r="L117" t="str">
            <v>RELEASE</v>
          </cell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 t="str">
            <v/>
          </cell>
          <cell r="U117" t="str">
            <v/>
          </cell>
          <cell r="V117" t="str">
            <v/>
          </cell>
        </row>
        <row r="118">
          <cell r="A118" t="str">
            <v>Wks</v>
          </cell>
          <cell r="B118" t="str">
            <v>Days</v>
          </cell>
          <cell r="C118" t="str">
            <v>Wks</v>
          </cell>
          <cell r="D118" t="str">
            <v>Days</v>
          </cell>
          <cell r="E118" t="str">
            <v>UNITS</v>
          </cell>
          <cell r="F118" t="str">
            <v>Wks</v>
          </cell>
          <cell r="G118" t="str">
            <v>Days</v>
          </cell>
          <cell r="H118" t="str">
            <v>ALPHA</v>
          </cell>
          <cell r="I118" t="str">
            <v>BETA</v>
          </cell>
          <cell r="J118" t="str">
            <v>RTM</v>
          </cell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 t="str">
            <v/>
          </cell>
          <cell r="U118" t="str">
            <v/>
          </cell>
          <cell r="V118" t="str">
            <v/>
          </cell>
        </row>
        <row r="119">
          <cell r="A119">
            <v>7.5</v>
          </cell>
          <cell r="B119">
            <v>66.5</v>
          </cell>
          <cell r="C119">
            <v>7.5</v>
          </cell>
          <cell r="D119">
            <v>82.5</v>
          </cell>
          <cell r="E119">
            <v>3000</v>
          </cell>
          <cell r="F119">
            <v>7.5</v>
          </cell>
          <cell r="G119">
            <v>66.5</v>
          </cell>
          <cell r="H119">
            <v>21</v>
          </cell>
          <cell r="I119">
            <v>29</v>
          </cell>
          <cell r="J119">
            <v>29</v>
          </cell>
          <cell r="K119">
            <v>29</v>
          </cell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 t="str">
            <v/>
          </cell>
          <cell r="U119" t="str">
            <v/>
          </cell>
          <cell r="V119" t="str">
            <v/>
          </cell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 t="str">
            <v/>
          </cell>
          <cell r="U120" t="str">
            <v/>
          </cell>
          <cell r="V120" t="str">
            <v/>
          </cell>
        </row>
        <row r="121">
          <cell r="C121" t="str">
            <v>ENGINEERING</v>
          </cell>
          <cell r="F121" t="str">
            <v>TESTING</v>
          </cell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 t="str">
            <v/>
          </cell>
          <cell r="U121" t="str">
            <v/>
          </cell>
          <cell r="V121" t="str">
            <v/>
          </cell>
        </row>
        <row r="122">
          <cell r="B122" t="str">
            <v>Days</v>
          </cell>
          <cell r="C122" t="str">
            <v>Wks</v>
          </cell>
          <cell r="D122" t="str">
            <v>Days</v>
          </cell>
          <cell r="E122" t="str">
            <v>Days</v>
          </cell>
          <cell r="F122" t="str">
            <v>Wks</v>
          </cell>
          <cell r="G122" t="str">
            <v>Days</v>
          </cell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 t="str">
            <v/>
          </cell>
          <cell r="U122" t="str">
            <v/>
          </cell>
          <cell r="V122" t="str">
            <v/>
          </cell>
        </row>
        <row r="123">
          <cell r="B123">
            <v>14</v>
          </cell>
          <cell r="C123">
            <v>12</v>
          </cell>
          <cell r="D123">
            <v>114</v>
          </cell>
          <cell r="E123">
            <v>812</v>
          </cell>
          <cell r="F123">
            <v>7.5</v>
          </cell>
          <cell r="G123">
            <v>82.5</v>
          </cell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A128" t="str">
            <v>CALCULATION TABLE TO DRIVE GANTT CHART</v>
          </cell>
          <cell r="O128" t="str">
            <v>START</v>
          </cell>
          <cell r="P128" t="str">
            <v>END</v>
          </cell>
        </row>
        <row r="129">
          <cell r="A129" t="str">
            <v>PHASE 1</v>
          </cell>
          <cell r="C129" t="str">
            <v>PHASE 2</v>
          </cell>
          <cell r="F129" t="str">
            <v>PHASE 3</v>
          </cell>
          <cell r="L129" t="str">
            <v>RELEASE</v>
          </cell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A130" t="str">
            <v>Wks</v>
          </cell>
          <cell r="B130" t="str">
            <v>Days</v>
          </cell>
          <cell r="C130" t="str">
            <v>Wks</v>
          </cell>
          <cell r="D130" t="str">
            <v>Days</v>
          </cell>
          <cell r="E130" t="str">
            <v>UNITS</v>
          </cell>
          <cell r="F130" t="str">
            <v>Wks</v>
          </cell>
          <cell r="G130" t="str">
            <v>Days</v>
          </cell>
          <cell r="H130" t="str">
            <v>ALPHA</v>
          </cell>
          <cell r="I130" t="str">
            <v>BETA</v>
          </cell>
          <cell r="J130" t="str">
            <v>RTM</v>
          </cell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 t="str">
            <v/>
          </cell>
          <cell r="U130" t="str">
            <v/>
          </cell>
          <cell r="V130">
            <v>0</v>
          </cell>
        </row>
        <row r="131">
          <cell r="A131">
            <v>10</v>
          </cell>
          <cell r="B131">
            <v>84</v>
          </cell>
          <cell r="C131">
            <v>10</v>
          </cell>
          <cell r="D131">
            <v>100</v>
          </cell>
          <cell r="E131">
            <v>3000</v>
          </cell>
          <cell r="F131">
            <v>10</v>
          </cell>
          <cell r="G131">
            <v>84</v>
          </cell>
          <cell r="H131">
            <v>21</v>
          </cell>
          <cell r="I131">
            <v>29</v>
          </cell>
          <cell r="J131">
            <v>29</v>
          </cell>
          <cell r="K131">
            <v>29</v>
          </cell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 t="str">
            <v/>
          </cell>
          <cell r="U131" t="str">
            <v/>
          </cell>
          <cell r="V131" t="str">
            <v/>
          </cell>
        </row>
        <row r="132">
          <cell r="B132">
            <v>14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A137" t="str">
            <v>CALCULATION TABLE TO DRIVE GANTT CHART</v>
          </cell>
          <cell r="O137" t="str">
            <v>START</v>
          </cell>
          <cell r="P137" t="str">
            <v>END</v>
          </cell>
        </row>
        <row r="138">
          <cell r="A138" t="str">
            <v>PHASE 1</v>
          </cell>
          <cell r="C138" t="str">
            <v>PHASE 2</v>
          </cell>
          <cell r="F138" t="str">
            <v>PHASE 3</v>
          </cell>
          <cell r="L138" t="str">
            <v>RELEASE</v>
          </cell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 t="str">
            <v/>
          </cell>
          <cell r="U138" t="str">
            <v/>
          </cell>
          <cell r="V138" t="str">
            <v/>
          </cell>
        </row>
        <row r="139">
          <cell r="A139" t="str">
            <v>Wks</v>
          </cell>
          <cell r="B139" t="str">
            <v>Days</v>
          </cell>
          <cell r="C139" t="str">
            <v>Wks</v>
          </cell>
          <cell r="D139" t="str">
            <v>Days</v>
          </cell>
          <cell r="E139" t="str">
            <v>UNITS</v>
          </cell>
          <cell r="F139" t="str">
            <v>Wks</v>
          </cell>
          <cell r="G139" t="str">
            <v>Days</v>
          </cell>
          <cell r="H139" t="str">
            <v>ALPHA</v>
          </cell>
          <cell r="I139" t="str">
            <v>BETA</v>
          </cell>
          <cell r="J139" t="str">
            <v>RTM</v>
          </cell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 t="str">
            <v/>
          </cell>
          <cell r="U139" t="str">
            <v/>
          </cell>
          <cell r="V139" t="str">
            <v/>
          </cell>
        </row>
        <row r="140">
          <cell r="A140">
            <v>10</v>
          </cell>
          <cell r="B140">
            <v>84</v>
          </cell>
          <cell r="C140">
            <v>10</v>
          </cell>
          <cell r="D140">
            <v>100</v>
          </cell>
          <cell r="E140">
            <v>3000</v>
          </cell>
          <cell r="F140">
            <v>10</v>
          </cell>
          <cell r="G140">
            <v>84</v>
          </cell>
          <cell r="H140">
            <v>21</v>
          </cell>
          <cell r="I140">
            <v>29</v>
          </cell>
          <cell r="J140">
            <v>29</v>
          </cell>
          <cell r="K140">
            <v>29</v>
          </cell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 t="str">
            <v/>
          </cell>
          <cell r="U140" t="str">
            <v/>
          </cell>
          <cell r="V140" t="str">
            <v/>
          </cell>
        </row>
        <row r="141">
          <cell r="B141">
            <v>14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 t="e">
            <v>#REF!</v>
          </cell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A147" t="str">
            <v>CALCULATION TABLE TO DRIVE GANTT CHART</v>
          </cell>
          <cell r="O147" t="str">
            <v>START</v>
          </cell>
          <cell r="P147" t="str">
            <v>END</v>
          </cell>
        </row>
        <row r="148">
          <cell r="A148" t="str">
            <v>PHASE 1</v>
          </cell>
          <cell r="C148" t="str">
            <v>PHASE 2</v>
          </cell>
          <cell r="F148" t="str">
            <v>PHASE 3</v>
          </cell>
          <cell r="L148" t="str">
            <v>RELEASE</v>
          </cell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 t="str">
            <v/>
          </cell>
          <cell r="U148" t="str">
            <v/>
          </cell>
          <cell r="V148" t="str">
            <v/>
          </cell>
        </row>
        <row r="149">
          <cell r="A149" t="str">
            <v>Wks</v>
          </cell>
          <cell r="B149" t="str">
            <v>Days</v>
          </cell>
          <cell r="C149" t="str">
            <v>Wks</v>
          </cell>
          <cell r="D149" t="str">
            <v>Days</v>
          </cell>
          <cell r="E149" t="str">
            <v>UNITS</v>
          </cell>
          <cell r="F149" t="str">
            <v>Wks</v>
          </cell>
          <cell r="G149" t="str">
            <v>Days</v>
          </cell>
          <cell r="H149" t="str">
            <v>ALPHA</v>
          </cell>
          <cell r="I149" t="str">
            <v>BETA</v>
          </cell>
          <cell r="J149" t="str">
            <v>RTM</v>
          </cell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 t="str">
            <v/>
          </cell>
          <cell r="U149" t="str">
            <v/>
          </cell>
          <cell r="V149" t="str">
            <v/>
          </cell>
        </row>
        <row r="150">
          <cell r="A150">
            <v>10</v>
          </cell>
          <cell r="B150">
            <v>84</v>
          </cell>
          <cell r="C150">
            <v>10</v>
          </cell>
          <cell r="D150">
            <v>100</v>
          </cell>
          <cell r="E150">
            <v>3000</v>
          </cell>
          <cell r="F150">
            <v>10</v>
          </cell>
          <cell r="G150">
            <v>84</v>
          </cell>
          <cell r="H150">
            <v>21</v>
          </cell>
          <cell r="I150">
            <v>29</v>
          </cell>
          <cell r="J150">
            <v>29</v>
          </cell>
          <cell r="K150">
            <v>29</v>
          </cell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 t="str">
            <v/>
          </cell>
          <cell r="U150" t="str">
            <v/>
          </cell>
          <cell r="V150" t="str">
            <v/>
          </cell>
        </row>
        <row r="151">
          <cell r="B151">
            <v>14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A157" t="str">
            <v>CALCULATION TABLE TO DRIVE GANTT CHART</v>
          </cell>
          <cell r="O157" t="str">
            <v>START</v>
          </cell>
          <cell r="P157" t="str">
            <v>END</v>
          </cell>
        </row>
        <row r="158">
          <cell r="A158" t="str">
            <v>PHASE 1</v>
          </cell>
          <cell r="C158" t="str">
            <v>PHASE 2</v>
          </cell>
          <cell r="F158" t="str">
            <v>PHASE 3</v>
          </cell>
          <cell r="L158" t="str">
            <v>RELEASE</v>
          </cell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 t="str">
            <v/>
          </cell>
          <cell r="U158" t="str">
            <v/>
          </cell>
          <cell r="V158" t="str">
            <v/>
          </cell>
        </row>
        <row r="159">
          <cell r="A159" t="str">
            <v>Wks</v>
          </cell>
          <cell r="B159" t="str">
            <v>Days</v>
          </cell>
          <cell r="C159" t="str">
            <v>Wks</v>
          </cell>
          <cell r="D159" t="str">
            <v>Days</v>
          </cell>
          <cell r="E159" t="str">
            <v>UNITS</v>
          </cell>
          <cell r="F159" t="str">
            <v>Wks</v>
          </cell>
          <cell r="G159" t="str">
            <v>Days</v>
          </cell>
          <cell r="H159" t="str">
            <v>ALPHA</v>
          </cell>
          <cell r="I159" t="str">
            <v>BETA</v>
          </cell>
          <cell r="J159" t="str">
            <v>RTM</v>
          </cell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 t="str">
            <v/>
          </cell>
          <cell r="U159" t="str">
            <v/>
          </cell>
          <cell r="V159" t="str">
            <v/>
          </cell>
        </row>
        <row r="160">
          <cell r="A160">
            <v>10</v>
          </cell>
          <cell r="B160">
            <v>84</v>
          </cell>
          <cell r="C160">
            <v>10</v>
          </cell>
          <cell r="D160">
            <v>100</v>
          </cell>
          <cell r="E160">
            <v>3000</v>
          </cell>
          <cell r="F160">
            <v>10</v>
          </cell>
          <cell r="G160">
            <v>84</v>
          </cell>
          <cell r="H160">
            <v>21</v>
          </cell>
          <cell r="I160">
            <v>29</v>
          </cell>
          <cell r="J160">
            <v>29</v>
          </cell>
          <cell r="K160">
            <v>29</v>
          </cell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 t="str">
            <v/>
          </cell>
          <cell r="U160" t="str">
            <v/>
          </cell>
          <cell r="V160" t="str">
            <v/>
          </cell>
        </row>
        <row r="161">
          <cell r="B161">
            <v>14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2478B1-4A51-0941-B0DF-03C90C53C8B9}" name="Сотрудники_уф" displayName="Сотрудники_уф" ref="A2:I58" totalsRowShown="0" headerRowDxfId="0" headerRowBorderDxfId="11" tableBorderDxfId="12" totalsRowBorderDxfId="10" headerRowCellStyle="Обычный_DHL">
  <autoFilter ref="A2:I58" xr:uid="{A1531A22-8BCA-BD40-9C0D-695EDE85EB8F}"/>
  <tableColumns count="9">
    <tableColumn id="1" xr3:uid="{BE8A7B24-E0F0-8048-98B8-8C7B7525A2F4}" name="№" dataDxfId="9" dataCellStyle="Обычный_Функции ЕСЛИ и ВПР"/>
    <tableColumn id="2" xr3:uid="{179EDD75-A6E4-7941-851B-B60E5F242A9E}" name="Фамилия" dataDxfId="8" dataCellStyle="Обычный_Функции ЕСЛИ и ВПР"/>
    <tableColumn id="3" xr3:uid="{29DA7083-EB83-2449-8EDD-02DC5C74A44C}" name="Имя" dataDxfId="7" dataCellStyle="Обычный_Функции ЕСЛИ и ВПР"/>
    <tableColumn id="4" xr3:uid="{1CD08575-2931-4C42-BAB4-375FF42740B9}" name="Отчество" dataDxfId="6" dataCellStyle="Обычный_Функции ЕСЛИ и ВПР"/>
    <tableColumn id="5" xr3:uid="{24364E6C-F0A3-204A-A140-3CA22EE01ED7}" name="Пол" dataDxfId="5" dataCellStyle="Обычный_Функции ЕСЛИ и ВПР"/>
    <tableColumn id="6" xr3:uid="{B075405A-BA1E-974B-B5B1-BE8661042BF0}" name="Дата_x000a_рождения" dataDxfId="4" dataCellStyle="Обычный_DHL"/>
    <tableColumn id="7" xr3:uid="{FCB4A176-8055-1A48-B6B4-35674D2E7550}" name="Город" dataDxfId="3" dataCellStyle="Обычный_DHL"/>
    <tableColumn id="8" xr3:uid="{36D14A6D-ACDB-4C4C-9BC8-A1B720F4A374}" name="Отдел" dataDxfId="2" dataCellStyle="Обычный_DHL"/>
    <tableColumn id="9" xr3:uid="{EE4E4578-CA0B-3148-A603-5D41ED38F671}" name="Оклад, €" dataDxfId="1" dataCellStyle="Обычный_DH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chmel@edubmstu.ru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5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1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292C5"/>
  </sheetPr>
  <dimension ref="A1:J35"/>
  <sheetViews>
    <sheetView showGridLines="0" topLeftCell="A2" zoomScale="115" zoomScaleNormal="115" workbookViewId="0">
      <selection activeCell="J31" sqref="J31"/>
    </sheetView>
  </sheetViews>
  <sheetFormatPr baseColWidth="10" defaultColWidth="0" defaultRowHeight="12.75" customHeight="1" zeroHeight="1"/>
  <cols>
    <col min="1" max="10" width="9.1640625" style="219" customWidth="1"/>
    <col min="11" max="16384" width="9.1640625" style="219" hidden="1"/>
  </cols>
  <sheetData>
    <row r="1" spans="1:10" ht="13">
      <c r="A1" s="218"/>
      <c r="B1" s="218"/>
      <c r="C1" s="218"/>
      <c r="D1" s="218"/>
      <c r="E1" s="218"/>
      <c r="F1" s="218"/>
      <c r="G1" s="218"/>
      <c r="H1" s="218"/>
      <c r="I1" s="218"/>
      <c r="J1" s="218"/>
    </row>
    <row r="2" spans="1:10" ht="13">
      <c r="A2" s="218"/>
      <c r="B2" s="218"/>
      <c r="C2" s="218"/>
      <c r="D2" s="218"/>
      <c r="E2" s="218"/>
      <c r="F2" s="218"/>
      <c r="G2" s="218"/>
      <c r="H2" s="218"/>
      <c r="I2" s="218"/>
      <c r="J2" s="218"/>
    </row>
    <row r="3" spans="1:10" ht="13">
      <c r="A3" s="218"/>
      <c r="B3" s="287" t="s">
        <v>1398</v>
      </c>
      <c r="C3" s="287"/>
      <c r="D3" s="287"/>
      <c r="E3" s="287"/>
      <c r="F3" s="287"/>
      <c r="G3" s="287"/>
      <c r="H3" s="287"/>
      <c r="I3" s="287"/>
      <c r="J3" s="218"/>
    </row>
    <row r="4" spans="1:10" ht="13">
      <c r="A4" s="218"/>
      <c r="B4" s="287"/>
      <c r="C4" s="287"/>
      <c r="D4" s="287"/>
      <c r="E4" s="287"/>
      <c r="F4" s="287"/>
      <c r="G4" s="287"/>
      <c r="H4" s="287"/>
      <c r="I4" s="287"/>
      <c r="J4" s="218"/>
    </row>
    <row r="5" spans="1:10" ht="13">
      <c r="A5" s="218"/>
      <c r="B5" s="218"/>
      <c r="C5" s="218"/>
      <c r="D5" s="218"/>
      <c r="E5" s="218"/>
      <c r="F5" s="218"/>
      <c r="G5" s="218"/>
      <c r="H5" s="218"/>
      <c r="I5" s="218"/>
      <c r="J5" s="218"/>
    </row>
    <row r="6" spans="1:10" ht="12.75" customHeight="1">
      <c r="A6" s="218"/>
      <c r="B6" s="288" t="s">
        <v>1511</v>
      </c>
      <c r="C6" s="288"/>
      <c r="D6" s="288"/>
      <c r="E6" s="288"/>
      <c r="F6" s="288"/>
      <c r="G6" s="288"/>
      <c r="H6" s="288"/>
      <c r="I6" s="288"/>
      <c r="J6" s="218"/>
    </row>
    <row r="7" spans="1:10" ht="12.75" customHeight="1">
      <c r="A7" s="218"/>
      <c r="B7" s="288"/>
      <c r="C7" s="288"/>
      <c r="D7" s="288"/>
      <c r="E7" s="288"/>
      <c r="F7" s="288"/>
      <c r="G7" s="288"/>
      <c r="H7" s="288"/>
      <c r="I7" s="288"/>
      <c r="J7" s="218"/>
    </row>
    <row r="8" spans="1:10" ht="12.75" customHeight="1">
      <c r="A8" s="218"/>
      <c r="B8" s="288"/>
      <c r="C8" s="288"/>
      <c r="D8" s="288"/>
      <c r="E8" s="288"/>
      <c r="F8" s="288"/>
      <c r="G8" s="288"/>
      <c r="H8" s="288"/>
      <c r="I8" s="288"/>
      <c r="J8" s="218"/>
    </row>
    <row r="9" spans="1:10" ht="13">
      <c r="A9" s="218"/>
      <c r="B9" s="220"/>
      <c r="C9" s="220"/>
      <c r="D9" s="220"/>
      <c r="E9" s="220"/>
      <c r="F9" s="220"/>
      <c r="G9" s="220"/>
      <c r="H9" s="220"/>
      <c r="I9" s="220"/>
      <c r="J9" s="218"/>
    </row>
    <row r="10" spans="1:10" ht="12.75" customHeight="1">
      <c r="A10" s="218"/>
      <c r="B10" s="289" t="s">
        <v>1399</v>
      </c>
      <c r="C10" s="289"/>
      <c r="D10" s="289"/>
      <c r="E10" s="289"/>
      <c r="F10" s="289"/>
      <c r="G10" s="289"/>
      <c r="H10" s="289"/>
      <c r="I10" s="289"/>
      <c r="J10" s="218"/>
    </row>
    <row r="11" spans="1:10" ht="43.5" customHeight="1">
      <c r="A11" s="218"/>
      <c r="B11" s="289"/>
      <c r="C11" s="289"/>
      <c r="D11" s="289"/>
      <c r="E11" s="289"/>
      <c r="F11" s="289"/>
      <c r="G11" s="289"/>
      <c r="H11" s="289"/>
      <c r="I11" s="289"/>
      <c r="J11" s="218"/>
    </row>
    <row r="12" spans="1:10" ht="13">
      <c r="A12" s="218"/>
      <c r="B12" s="218"/>
      <c r="C12" s="218"/>
      <c r="D12" s="218"/>
      <c r="E12" s="218"/>
      <c r="F12" s="218"/>
      <c r="G12" s="218"/>
      <c r="H12" s="218"/>
      <c r="I12" s="218"/>
      <c r="J12" s="218"/>
    </row>
    <row r="13" spans="1:10" ht="13">
      <c r="A13" s="218"/>
      <c r="B13" s="218"/>
      <c r="C13" s="218"/>
      <c r="D13" s="218"/>
      <c r="E13" s="218"/>
      <c r="F13" s="218"/>
      <c r="G13" s="218"/>
      <c r="H13" s="218"/>
      <c r="I13" s="218"/>
      <c r="J13" s="218"/>
    </row>
    <row r="14" spans="1:10" ht="13">
      <c r="A14" s="218"/>
      <c r="B14" s="218"/>
      <c r="C14" s="218"/>
      <c r="D14" s="218"/>
      <c r="E14" s="218"/>
      <c r="F14" s="218"/>
      <c r="G14" s="218"/>
      <c r="H14" s="218"/>
      <c r="I14" s="218"/>
      <c r="J14" s="218"/>
    </row>
    <row r="15" spans="1:10" ht="13">
      <c r="A15" s="218"/>
      <c r="B15" s="218"/>
      <c r="C15" s="218"/>
      <c r="D15" s="218"/>
      <c r="E15" s="218"/>
      <c r="F15" s="218"/>
      <c r="G15" s="218"/>
      <c r="H15" s="218"/>
      <c r="I15" s="218"/>
      <c r="J15" s="218"/>
    </row>
    <row r="16" spans="1:10" ht="13">
      <c r="A16" s="218"/>
      <c r="B16" s="218"/>
      <c r="C16" s="218"/>
      <c r="D16" s="218"/>
      <c r="E16" s="218"/>
      <c r="F16" s="218"/>
      <c r="G16" s="218"/>
      <c r="H16" s="218"/>
      <c r="I16" s="218"/>
      <c r="J16" s="218"/>
    </row>
    <row r="17" spans="1:10" ht="13">
      <c r="A17" s="218"/>
      <c r="B17" s="218"/>
      <c r="C17" s="218"/>
      <c r="D17" s="218"/>
      <c r="E17" s="218"/>
      <c r="F17" s="218"/>
      <c r="G17" s="218"/>
      <c r="H17" s="218"/>
      <c r="I17" s="218"/>
      <c r="J17" s="218"/>
    </row>
    <row r="18" spans="1:10" ht="13">
      <c r="A18" s="218"/>
      <c r="B18" s="218"/>
      <c r="C18" s="218"/>
      <c r="D18" s="218"/>
      <c r="E18" s="218"/>
      <c r="F18" s="218"/>
      <c r="G18" s="218"/>
      <c r="H18" s="218"/>
      <c r="I18" s="218"/>
      <c r="J18" s="218"/>
    </row>
    <row r="19" spans="1:10" ht="13">
      <c r="A19" s="218"/>
      <c r="B19" s="218"/>
      <c r="C19" s="218"/>
      <c r="D19" s="218"/>
      <c r="E19" s="218"/>
      <c r="F19" s="218"/>
      <c r="G19" s="218"/>
      <c r="H19" s="218"/>
      <c r="I19" s="218"/>
      <c r="J19" s="218"/>
    </row>
    <row r="20" spans="1:10" ht="13">
      <c r="A20" s="218"/>
      <c r="B20" s="218"/>
      <c r="C20" s="218"/>
      <c r="D20" s="218"/>
      <c r="E20" s="218"/>
      <c r="F20" s="218"/>
      <c r="G20" s="218"/>
      <c r="H20" s="218"/>
      <c r="I20" s="218"/>
      <c r="J20" s="218"/>
    </row>
    <row r="21" spans="1:10" ht="13">
      <c r="A21" s="218"/>
      <c r="B21" s="218"/>
      <c r="C21" s="218"/>
      <c r="D21" s="218"/>
      <c r="E21" s="218"/>
      <c r="F21" s="218"/>
      <c r="G21" s="218"/>
      <c r="H21" s="218"/>
      <c r="I21" s="218"/>
      <c r="J21" s="218"/>
    </row>
    <row r="22" spans="1:10" ht="13">
      <c r="A22" s="218"/>
      <c r="B22" s="218"/>
      <c r="C22" s="218"/>
      <c r="D22" s="218"/>
      <c r="E22" s="218"/>
      <c r="F22" s="218"/>
      <c r="G22" s="218"/>
      <c r="H22" s="218"/>
      <c r="I22" s="218"/>
      <c r="J22" s="218"/>
    </row>
    <row r="23" spans="1:10" ht="13">
      <c r="A23" s="218"/>
      <c r="B23" s="218"/>
      <c r="C23" s="218"/>
      <c r="D23" s="218"/>
      <c r="E23" s="218"/>
      <c r="F23" s="218"/>
      <c r="G23" s="218"/>
      <c r="H23" s="218"/>
      <c r="I23" s="218"/>
      <c r="J23" s="218"/>
    </row>
    <row r="24" spans="1:10" ht="13">
      <c r="A24" s="218"/>
      <c r="B24" s="218"/>
      <c r="C24" s="218"/>
      <c r="D24" s="218"/>
      <c r="E24" s="218"/>
      <c r="F24" s="218"/>
      <c r="G24" s="218"/>
      <c r="H24" s="218"/>
      <c r="I24" s="218"/>
      <c r="J24" s="218"/>
    </row>
    <row r="25" spans="1:10" ht="13">
      <c r="A25" s="218"/>
      <c r="B25" s="218"/>
      <c r="C25" s="218"/>
      <c r="D25" s="218"/>
      <c r="E25" s="218"/>
      <c r="F25" s="218"/>
      <c r="G25" s="218"/>
      <c r="H25" s="218"/>
      <c r="I25" s="218"/>
      <c r="J25" s="218"/>
    </row>
    <row r="26" spans="1:10" ht="13">
      <c r="A26" s="218"/>
      <c r="B26" s="218"/>
      <c r="C26" s="218"/>
      <c r="D26" s="218"/>
      <c r="E26" s="218"/>
      <c r="F26" s="218"/>
      <c r="G26" s="218"/>
      <c r="H26" s="218"/>
      <c r="I26" s="218"/>
      <c r="J26" s="218"/>
    </row>
    <row r="27" spans="1:10" ht="13">
      <c r="A27" s="218"/>
      <c r="H27" s="218"/>
      <c r="I27" s="218"/>
      <c r="J27" s="218"/>
    </row>
    <row r="28" spans="1:10" ht="13">
      <c r="A28" s="218"/>
      <c r="B28" s="221" t="s">
        <v>1394</v>
      </c>
      <c r="C28" s="221"/>
      <c r="D28" s="290" t="s">
        <v>1395</v>
      </c>
      <c r="E28" s="290"/>
      <c r="F28" s="290"/>
      <c r="G28" s="290"/>
      <c r="H28" s="218"/>
      <c r="I28" s="218"/>
      <c r="J28" s="218"/>
    </row>
    <row r="29" spans="1:10" ht="13">
      <c r="A29" s="218"/>
      <c r="B29" s="218"/>
      <c r="C29" s="218"/>
      <c r="D29" s="218"/>
      <c r="E29" s="218"/>
      <c r="F29" s="218"/>
      <c r="G29" s="218"/>
      <c r="H29" s="218"/>
      <c r="I29" s="218"/>
      <c r="J29" s="218"/>
    </row>
    <row r="30" spans="1:10" ht="14">
      <c r="A30" s="218"/>
      <c r="B30" s="218" t="s">
        <v>1396</v>
      </c>
      <c r="C30" s="222" t="s">
        <v>1397</v>
      </c>
      <c r="D30" s="275" t="s">
        <v>1489</v>
      </c>
      <c r="E30" s="218"/>
      <c r="F30" s="218"/>
      <c r="G30" s="218"/>
      <c r="H30" s="218"/>
      <c r="I30" s="218"/>
      <c r="J30" s="218"/>
    </row>
    <row r="31" spans="1:10" ht="13">
      <c r="A31" s="218"/>
      <c r="B31" s="218"/>
      <c r="C31" s="218"/>
      <c r="D31" s="218"/>
      <c r="E31" s="218"/>
      <c r="F31" s="218"/>
      <c r="G31" s="218"/>
      <c r="H31" s="218"/>
      <c r="I31" s="218"/>
      <c r="J31" s="218"/>
    </row>
    <row r="32" spans="1:10" ht="13">
      <c r="A32" s="218"/>
      <c r="B32" s="218"/>
      <c r="C32" s="218"/>
      <c r="D32" s="218"/>
      <c r="E32" s="218"/>
      <c r="F32" s="218"/>
      <c r="G32" s="218"/>
      <c r="H32" s="218"/>
      <c r="I32" s="218"/>
      <c r="J32" s="218"/>
    </row>
    <row r="33" spans="1:10" ht="13">
      <c r="A33" s="218"/>
      <c r="B33" s="218"/>
      <c r="C33" s="218"/>
      <c r="D33" s="218"/>
      <c r="E33" s="218"/>
      <c r="F33" s="218"/>
      <c r="G33" s="218"/>
      <c r="H33" s="218"/>
      <c r="I33" s="218"/>
      <c r="J33" s="218"/>
    </row>
    <row r="34" spans="1:10" ht="13">
      <c r="A34" s="218"/>
      <c r="B34" s="218"/>
      <c r="C34" s="218"/>
      <c r="D34" s="218"/>
      <c r="E34" s="218"/>
      <c r="F34" s="218"/>
      <c r="G34" s="218"/>
      <c r="H34" s="218"/>
      <c r="I34" s="218"/>
      <c r="J34" s="218"/>
    </row>
    <row r="35" spans="1:10" ht="13">
      <c r="A35" s="218"/>
      <c r="B35" s="218"/>
      <c r="C35" s="218"/>
      <c r="D35" s="218"/>
      <c r="E35" s="218"/>
      <c r="F35" s="218"/>
      <c r="G35" s="218"/>
      <c r="H35" s="218"/>
      <c r="I35" s="218"/>
      <c r="J35" s="218"/>
    </row>
  </sheetData>
  <mergeCells count="4">
    <mergeCell ref="B3:I4"/>
    <mergeCell ref="B6:I8"/>
    <mergeCell ref="B10:I11"/>
    <mergeCell ref="D28:G28"/>
  </mergeCells>
  <hyperlinks>
    <hyperlink ref="D30" r:id="rId1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292C5"/>
  </sheetPr>
  <dimension ref="A1:J38"/>
  <sheetViews>
    <sheetView showGridLines="0" zoomScale="108" zoomScaleNormal="108" workbookViewId="0"/>
  </sheetViews>
  <sheetFormatPr baseColWidth="10" defaultColWidth="0" defaultRowHeight="12.75" customHeight="1" zeroHeight="1"/>
  <cols>
    <col min="1" max="10" width="9.1640625" style="219" customWidth="1"/>
    <col min="11" max="16384" width="9.1640625" style="219" hidden="1"/>
  </cols>
  <sheetData>
    <row r="1" spans="1:10" ht="20">
      <c r="A1" s="218"/>
      <c r="B1" s="231" t="s">
        <v>1400</v>
      </c>
      <c r="C1" s="231"/>
      <c r="D1" s="223"/>
      <c r="E1" s="223"/>
      <c r="F1" s="223"/>
      <c r="G1" s="223"/>
      <c r="H1" s="223"/>
      <c r="I1" s="223"/>
      <c r="J1" s="218"/>
    </row>
    <row r="2" spans="1:10" ht="20">
      <c r="A2" s="218"/>
      <c r="B2" s="231"/>
      <c r="C2" s="231"/>
      <c r="D2" s="223"/>
      <c r="E2" s="223"/>
      <c r="F2" s="223"/>
      <c r="G2" s="223"/>
      <c r="H2" s="223"/>
      <c r="I2" s="223"/>
      <c r="J2" s="218"/>
    </row>
    <row r="3" spans="1:10" ht="12.75" customHeight="1">
      <c r="A3" s="218"/>
      <c r="B3" s="224" t="s">
        <v>1401</v>
      </c>
      <c r="C3" s="228" t="s">
        <v>348</v>
      </c>
      <c r="D3" s="228"/>
      <c r="E3" s="228"/>
      <c r="F3" s="228"/>
      <c r="G3" s="228"/>
      <c r="H3" s="228"/>
      <c r="I3" s="228"/>
      <c r="J3" s="218"/>
    </row>
    <row r="4" spans="1:10" ht="12.75" customHeight="1">
      <c r="A4" s="218"/>
      <c r="B4" s="225"/>
      <c r="C4" s="226"/>
      <c r="D4" s="226"/>
      <c r="E4" s="226"/>
      <c r="F4" s="226"/>
      <c r="G4" s="226"/>
      <c r="H4" s="226"/>
      <c r="I4" s="226"/>
      <c r="J4" s="218"/>
    </row>
    <row r="5" spans="1:10" ht="12.75" customHeight="1">
      <c r="A5" s="218"/>
      <c r="B5" s="224" t="s">
        <v>1402</v>
      </c>
      <c r="C5" s="228" t="s">
        <v>1411</v>
      </c>
      <c r="D5" s="228"/>
      <c r="E5" s="228"/>
      <c r="F5" s="228"/>
      <c r="G5" s="228"/>
      <c r="H5" s="228"/>
      <c r="I5" s="228"/>
      <c r="J5" s="218"/>
    </row>
    <row r="6" spans="1:10" ht="16">
      <c r="A6" s="218"/>
      <c r="B6" s="225"/>
      <c r="C6" s="226"/>
      <c r="D6" s="226"/>
      <c r="E6" s="226"/>
      <c r="F6" s="226"/>
      <c r="G6" s="226"/>
      <c r="H6" s="226"/>
      <c r="I6" s="226"/>
      <c r="J6" s="218"/>
    </row>
    <row r="7" spans="1:10" ht="12.75" customHeight="1">
      <c r="A7" s="218"/>
      <c r="B7" s="224" t="s">
        <v>1403</v>
      </c>
      <c r="C7" s="228" t="s">
        <v>1412</v>
      </c>
      <c r="D7" s="228"/>
      <c r="E7" s="228"/>
      <c r="F7" s="228"/>
      <c r="G7" s="228"/>
      <c r="H7" s="228"/>
      <c r="I7" s="228"/>
      <c r="J7" s="218"/>
    </row>
    <row r="8" spans="1:10" ht="12.75" customHeight="1">
      <c r="A8" s="218"/>
      <c r="B8" s="225"/>
      <c r="C8" s="226"/>
      <c r="D8" s="226"/>
      <c r="E8" s="226"/>
      <c r="F8" s="226"/>
      <c r="G8" s="226"/>
      <c r="H8" s="226"/>
      <c r="I8" s="226"/>
      <c r="J8" s="218"/>
    </row>
    <row r="9" spans="1:10" ht="12.75" customHeight="1">
      <c r="A9" s="218"/>
      <c r="B9" s="227" t="s">
        <v>1404</v>
      </c>
      <c r="C9" s="230" t="s">
        <v>442</v>
      </c>
      <c r="D9" s="230"/>
      <c r="E9" s="230"/>
      <c r="F9" s="230"/>
      <c r="G9" s="230"/>
      <c r="H9" s="230"/>
      <c r="I9" s="230"/>
      <c r="J9" s="218"/>
    </row>
    <row r="10" spans="1:10" ht="16">
      <c r="A10" s="218"/>
      <c r="B10" s="227" t="s">
        <v>1405</v>
      </c>
      <c r="C10" s="230" t="s">
        <v>441</v>
      </c>
      <c r="D10" s="230"/>
      <c r="E10" s="230"/>
      <c r="F10" s="230"/>
      <c r="G10" s="230"/>
      <c r="H10" s="230"/>
      <c r="I10" s="230"/>
      <c r="J10" s="218"/>
    </row>
    <row r="11" spans="1:10" ht="12.75" customHeight="1">
      <c r="A11" s="218"/>
      <c r="B11" s="227" t="s">
        <v>1406</v>
      </c>
      <c r="C11" s="230" t="s">
        <v>537</v>
      </c>
      <c r="D11" s="230"/>
      <c r="E11" s="230"/>
      <c r="F11" s="230"/>
      <c r="G11" s="230"/>
      <c r="H11" s="230"/>
      <c r="I11" s="230"/>
      <c r="J11" s="218"/>
    </row>
    <row r="12" spans="1:10" ht="16">
      <c r="A12" s="218"/>
      <c r="B12" s="227" t="s">
        <v>1407</v>
      </c>
      <c r="C12" s="230" t="s">
        <v>660</v>
      </c>
      <c r="D12" s="230"/>
      <c r="E12" s="230"/>
      <c r="F12" s="230"/>
      <c r="G12" s="230"/>
      <c r="H12" s="230"/>
      <c r="I12" s="230"/>
      <c r="J12" s="218"/>
    </row>
    <row r="13" spans="1:10" ht="16">
      <c r="A13" s="218"/>
      <c r="B13" s="227" t="s">
        <v>1408</v>
      </c>
      <c r="C13" s="230" t="s">
        <v>545</v>
      </c>
      <c r="D13" s="230"/>
      <c r="E13" s="230"/>
      <c r="F13" s="230"/>
      <c r="G13" s="230"/>
      <c r="H13" s="230"/>
      <c r="I13" s="230"/>
      <c r="J13" s="218"/>
    </row>
    <row r="14" spans="1:10" ht="16">
      <c r="A14" s="218"/>
      <c r="B14" s="227" t="s">
        <v>1409</v>
      </c>
      <c r="C14" s="230" t="s">
        <v>1413</v>
      </c>
      <c r="D14" s="230"/>
      <c r="E14" s="230"/>
      <c r="F14" s="230"/>
      <c r="G14" s="230"/>
      <c r="H14" s="230"/>
      <c r="I14" s="230"/>
      <c r="J14" s="218"/>
    </row>
    <row r="15" spans="1:10" ht="13">
      <c r="A15" s="218"/>
      <c r="B15" s="218"/>
      <c r="C15" s="218"/>
      <c r="D15" s="218"/>
      <c r="E15" s="218"/>
      <c r="F15" s="218"/>
      <c r="G15" s="218"/>
      <c r="H15" s="218"/>
      <c r="I15" s="218"/>
      <c r="J15" s="218"/>
    </row>
    <row r="16" spans="1:10" ht="16">
      <c r="A16" s="218"/>
      <c r="B16" s="227" t="s">
        <v>1410</v>
      </c>
      <c r="C16" s="291" t="s">
        <v>1414</v>
      </c>
      <c r="D16" s="291"/>
      <c r="E16" s="291"/>
      <c r="F16" s="291"/>
      <c r="G16" s="291"/>
      <c r="H16" s="291"/>
      <c r="I16" s="291"/>
      <c r="J16" s="218"/>
    </row>
    <row r="17" spans="1:10" ht="16">
      <c r="A17" s="218"/>
      <c r="B17" s="228"/>
      <c r="C17" s="228"/>
      <c r="D17" s="228"/>
      <c r="E17" s="228"/>
      <c r="F17" s="228"/>
      <c r="G17" s="228"/>
      <c r="H17" s="228"/>
      <c r="I17" s="228"/>
      <c r="J17" s="218"/>
    </row>
    <row r="18" spans="1:10" ht="16">
      <c r="A18" s="218"/>
      <c r="B18" s="227" t="s">
        <v>1415</v>
      </c>
      <c r="C18" s="291" t="s">
        <v>965</v>
      </c>
      <c r="D18" s="291"/>
      <c r="E18" s="291"/>
      <c r="F18" s="291"/>
      <c r="G18" s="291"/>
      <c r="H18" s="291"/>
      <c r="I18" s="291"/>
      <c r="J18" s="218"/>
    </row>
    <row r="19" spans="1:10" ht="13">
      <c r="A19" s="218"/>
      <c r="B19" s="218"/>
      <c r="C19" s="218"/>
      <c r="D19" s="218"/>
      <c r="E19" s="218"/>
      <c r="F19" s="218"/>
      <c r="G19" s="218"/>
      <c r="H19" s="218"/>
      <c r="I19" s="218"/>
      <c r="J19" s="218"/>
    </row>
    <row r="20" spans="1:10" ht="16">
      <c r="A20" s="218"/>
      <c r="B20" s="227" t="s">
        <v>1416</v>
      </c>
      <c r="C20" s="291" t="s">
        <v>1417</v>
      </c>
      <c r="D20" s="291"/>
      <c r="E20" s="291"/>
      <c r="F20" s="291"/>
      <c r="G20" s="291"/>
      <c r="H20" s="291"/>
      <c r="I20" s="291"/>
      <c r="J20" s="218"/>
    </row>
    <row r="21" spans="1:10" ht="13">
      <c r="A21" s="218"/>
      <c r="B21" s="218"/>
      <c r="C21" s="218"/>
      <c r="D21" s="218"/>
      <c r="E21" s="218"/>
      <c r="F21" s="218"/>
      <c r="G21" s="218"/>
      <c r="H21" s="218"/>
      <c r="I21" s="218"/>
      <c r="J21" s="218"/>
    </row>
    <row r="22" spans="1:10" ht="13">
      <c r="A22" s="218"/>
      <c r="B22" s="218"/>
      <c r="C22" s="218"/>
      <c r="D22" s="218"/>
      <c r="E22" s="218"/>
      <c r="F22" s="218"/>
      <c r="G22" s="218"/>
      <c r="H22" s="218"/>
      <c r="I22" s="218"/>
      <c r="J22" s="218"/>
    </row>
    <row r="23" spans="1:10" ht="13">
      <c r="A23" s="218"/>
      <c r="B23" s="218"/>
      <c r="C23" s="218"/>
      <c r="D23" s="218"/>
      <c r="E23" s="218"/>
      <c r="F23" s="218"/>
      <c r="G23" s="218"/>
      <c r="H23" s="218"/>
      <c r="I23" s="218"/>
      <c r="J23" s="218"/>
    </row>
    <row r="24" spans="1:10" ht="13">
      <c r="A24" s="218"/>
      <c r="B24" s="218"/>
      <c r="C24" s="218"/>
      <c r="D24" s="218"/>
      <c r="E24" s="218"/>
      <c r="F24" s="218"/>
      <c r="G24" s="218"/>
      <c r="H24" s="218"/>
      <c r="I24" s="218"/>
      <c r="J24" s="218"/>
    </row>
    <row r="25" spans="1:10" ht="13">
      <c r="A25" s="218"/>
      <c r="B25" s="218"/>
      <c r="C25" s="218"/>
      <c r="D25" s="218"/>
      <c r="E25" s="218"/>
      <c r="F25" s="218"/>
      <c r="G25" s="218"/>
      <c r="H25" s="218"/>
      <c r="I25" s="218"/>
      <c r="J25" s="218"/>
    </row>
    <row r="26" spans="1:10" ht="13">
      <c r="A26" s="218"/>
      <c r="B26" s="218"/>
      <c r="C26" s="218"/>
      <c r="D26" s="218"/>
      <c r="E26" s="218"/>
      <c r="F26" s="218"/>
      <c r="G26" s="218"/>
      <c r="H26" s="218"/>
      <c r="I26" s="218"/>
      <c r="J26" s="218"/>
    </row>
    <row r="27" spans="1:10" ht="13">
      <c r="A27" s="218"/>
      <c r="B27" s="218"/>
      <c r="C27" s="218"/>
      <c r="D27" s="218"/>
      <c r="E27" s="218"/>
      <c r="F27" s="218"/>
      <c r="G27" s="218"/>
      <c r="H27" s="218"/>
      <c r="I27" s="218"/>
      <c r="J27" s="218"/>
    </row>
    <row r="28" spans="1:10" ht="13">
      <c r="A28" s="218"/>
      <c r="B28" s="218"/>
      <c r="C28" s="218"/>
      <c r="D28" s="218"/>
      <c r="E28" s="218"/>
      <c r="F28" s="218"/>
      <c r="G28" s="218"/>
      <c r="H28" s="218"/>
      <c r="I28" s="218"/>
      <c r="J28" s="218"/>
    </row>
    <row r="29" spans="1:10" ht="13">
      <c r="A29" s="218"/>
      <c r="B29" s="218"/>
      <c r="C29" s="218"/>
      <c r="D29" s="218"/>
      <c r="E29" s="218"/>
      <c r="F29" s="218"/>
      <c r="G29" s="218"/>
      <c r="H29" s="218"/>
      <c r="I29" s="218"/>
      <c r="J29" s="218"/>
    </row>
    <row r="30" spans="1:10" ht="13">
      <c r="A30" s="218"/>
      <c r="B30" s="218"/>
      <c r="C30" s="218"/>
      <c r="D30" s="218"/>
      <c r="E30" s="218"/>
      <c r="F30" s="218"/>
      <c r="G30" s="218"/>
      <c r="H30" s="218"/>
      <c r="I30" s="218"/>
      <c r="J30" s="218"/>
    </row>
    <row r="31" spans="1:10" ht="13">
      <c r="A31" s="218"/>
      <c r="B31" s="218"/>
      <c r="C31" s="218"/>
      <c r="D31" s="218"/>
      <c r="E31" s="218"/>
      <c r="F31" s="218"/>
      <c r="G31" s="218"/>
      <c r="H31" s="218"/>
      <c r="I31" s="218"/>
      <c r="J31" s="218"/>
    </row>
    <row r="32" spans="1:10" ht="13">
      <c r="A32" s="218"/>
      <c r="B32" s="218"/>
      <c r="C32" s="218"/>
      <c r="D32" s="218"/>
      <c r="E32" s="218"/>
      <c r="F32" s="218"/>
      <c r="G32" s="218"/>
      <c r="H32" s="218"/>
      <c r="I32" s="218"/>
      <c r="J32" s="218"/>
    </row>
    <row r="33" spans="1:10" ht="13">
      <c r="A33" s="218"/>
      <c r="B33" s="218"/>
      <c r="C33" s="218"/>
      <c r="D33" s="218"/>
      <c r="E33" s="218"/>
      <c r="F33" s="218"/>
      <c r="G33" s="218"/>
      <c r="H33" s="218"/>
      <c r="I33" s="218"/>
      <c r="J33" s="218"/>
    </row>
    <row r="34" spans="1:10" ht="13">
      <c r="A34" s="218"/>
      <c r="B34" s="218"/>
      <c r="C34" s="218"/>
      <c r="D34" s="218"/>
      <c r="E34" s="218"/>
      <c r="F34" s="218"/>
      <c r="G34" s="218"/>
      <c r="H34" s="218"/>
      <c r="I34" s="218"/>
      <c r="J34" s="218"/>
    </row>
    <row r="35" spans="1:10" ht="13">
      <c r="A35" s="218"/>
      <c r="B35" s="218"/>
      <c r="C35" s="218"/>
      <c r="D35" s="218"/>
      <c r="E35" s="218"/>
      <c r="F35" s="218"/>
      <c r="G35" s="218"/>
      <c r="H35" s="218"/>
      <c r="I35" s="218"/>
      <c r="J35" s="218"/>
    </row>
    <row r="36" spans="1:10" ht="13">
      <c r="A36" s="218"/>
      <c r="B36" s="218"/>
      <c r="C36" s="218"/>
      <c r="D36" s="218"/>
      <c r="E36" s="218"/>
      <c r="F36" s="218"/>
      <c r="G36" s="218"/>
      <c r="H36" s="218"/>
      <c r="I36" s="218"/>
      <c r="J36" s="218"/>
    </row>
    <row r="37" spans="1:10" ht="13">
      <c r="A37" s="218"/>
      <c r="B37" s="218"/>
      <c r="C37" s="218"/>
      <c r="D37" s="218"/>
      <c r="E37" s="218"/>
      <c r="F37" s="218"/>
      <c r="G37" s="218"/>
      <c r="H37" s="218"/>
      <c r="I37" s="218"/>
      <c r="J37" s="218"/>
    </row>
    <row r="38" spans="1:10" s="229" customFormat="1" ht="13" hidden="1"/>
  </sheetData>
  <mergeCells count="3">
    <mergeCell ref="C20:I20"/>
    <mergeCell ref="C16:I16"/>
    <mergeCell ref="C18:I18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R35"/>
  <sheetViews>
    <sheetView showGridLines="0" zoomScale="90" zoomScaleNormal="90" workbookViewId="0">
      <selection activeCell="A2" sqref="A2"/>
    </sheetView>
  </sheetViews>
  <sheetFormatPr baseColWidth="10" defaultColWidth="0" defaultRowHeight="15" customHeight="1" zeroHeight="1"/>
  <cols>
    <col min="1" max="1" width="0.5" style="266" customWidth="1"/>
    <col min="2" max="2" width="30.33203125" style="266" customWidth="1"/>
    <col min="3" max="4" width="9.1640625" style="266" customWidth="1"/>
    <col min="5" max="5" width="9.83203125" style="266" customWidth="1"/>
    <col min="6" max="7" width="9.1640625" style="266" customWidth="1"/>
    <col min="8" max="8" width="22.83203125" style="266" customWidth="1"/>
    <col min="9" max="9" width="9.1640625" style="266" customWidth="1"/>
    <col min="10" max="10" width="26.6640625" style="266" customWidth="1"/>
    <col min="11" max="16" width="9.1640625" style="266" customWidth="1"/>
    <col min="17" max="17" width="11.6640625" style="266" customWidth="1"/>
    <col min="18" max="18" width="2.1640625" style="267" customWidth="1"/>
    <col min="19" max="16384" width="9.1640625" style="266" hidden="1"/>
  </cols>
  <sheetData>
    <row r="1" spans="2:17" ht="1.5" customHeight="1"/>
    <row r="2" spans="2:17" ht="16">
      <c r="B2" s="232"/>
      <c r="C2" s="233"/>
      <c r="D2" s="234"/>
      <c r="E2" s="234"/>
      <c r="F2" s="234"/>
      <c r="G2" s="234"/>
      <c r="H2" s="234"/>
      <c r="I2" s="234"/>
      <c r="J2" s="232" t="s">
        <v>1418</v>
      </c>
      <c r="K2" s="234"/>
      <c r="L2" s="234"/>
      <c r="M2" s="234"/>
      <c r="N2" s="234"/>
      <c r="O2" s="234"/>
      <c r="P2" s="234"/>
      <c r="Q2" s="234"/>
    </row>
    <row r="3" spans="2:17" ht="17" thickBot="1">
      <c r="D3" s="268"/>
      <c r="E3" s="269"/>
      <c r="F3" s="268"/>
      <c r="G3" s="268"/>
      <c r="H3" s="268"/>
      <c r="I3" s="268"/>
      <c r="L3" s="268"/>
      <c r="M3" s="269"/>
      <c r="N3" s="268"/>
      <c r="O3" s="268"/>
      <c r="P3" s="268"/>
      <c r="Q3" s="268"/>
    </row>
    <row r="4" spans="2:17" ht="30.75" customHeight="1" thickBot="1">
      <c r="B4" s="270" t="s">
        <v>1419</v>
      </c>
      <c r="C4" s="235">
        <f t="array" ref="C4">SUM(F6:F13)/SUM(G6:G13)</f>
        <v>4.3478260869565216E-2</v>
      </c>
      <c r="J4" s="270" t="s">
        <v>1419</v>
      </c>
      <c r="K4" s="235">
        <f t="array" ref="K4">SUM(N6:N13)/SUM(O6:O13)</f>
        <v>0</v>
      </c>
    </row>
    <row r="5" spans="2:17" ht="19">
      <c r="B5" s="236" t="s">
        <v>1420</v>
      </c>
      <c r="C5" s="271">
        <f>C29+C26+C23+C20+C17+C14+C11+C8</f>
        <v>117</v>
      </c>
      <c r="J5" s="236" t="s">
        <v>1420</v>
      </c>
      <c r="K5" s="271">
        <f>K29+K26+K23+K20+K17+K14+K11+K8</f>
        <v>36</v>
      </c>
    </row>
    <row r="6" spans="2:17" ht="17" thickBot="1">
      <c r="C6" s="272"/>
      <c r="E6" s="266" t="s">
        <v>348</v>
      </c>
      <c r="F6" s="266">
        <f t="array" ref="F6">SUM(COUNTIF(УФ_ПравВыд!P7,"ДА"),COUNTIF(УФ_ПравВыд_Отбора!N5,"ДА"),COUNTIF(УФ_Удаление!M5,"ДА"),COUNTIF(УФ_Приоритет!AM3,"ДА"),COUNTIF(УФ_Графика!K3,"ДА"),COUNTIF(УФ_СвоиПравила!J2,"ДА"))</f>
        <v>1</v>
      </c>
      <c r="G6" s="266">
        <v>6</v>
      </c>
      <c r="H6" s="273">
        <f>F6/G6</f>
        <v>0.16666666666666666</v>
      </c>
      <c r="I6" s="274">
        <v>1</v>
      </c>
      <c r="K6" s="272"/>
      <c r="M6" s="266" t="s">
        <v>1454</v>
      </c>
      <c r="N6" s="266">
        <f>SUM(COUNTIF(ДЗ_1!M14,"ДА"))</f>
        <v>0</v>
      </c>
      <c r="O6" s="266">
        <v>1</v>
      </c>
      <c r="P6" s="273">
        <f>N6/O6</f>
        <v>0</v>
      </c>
      <c r="Q6" s="274">
        <v>1</v>
      </c>
    </row>
    <row r="7" spans="2:17" ht="17" thickBot="1">
      <c r="B7" s="237" t="s">
        <v>348</v>
      </c>
      <c r="C7" s="235">
        <f>F6/G6</f>
        <v>0.16666666666666666</v>
      </c>
      <c r="E7" s="266" t="s">
        <v>1449</v>
      </c>
      <c r="F7" s="266">
        <f t="array" ref="F7">SUM(COUNTIF('2.Спец_вставка'!N3,"ДА"),COUNTIF('2.1.найтиИвыд'!N2,"ДА"))</f>
        <v>0</v>
      </c>
      <c r="G7" s="266">
        <v>2</v>
      </c>
      <c r="H7" s="273">
        <f t="shared" ref="H7:H13" si="0">F7/G7</f>
        <v>0</v>
      </c>
      <c r="I7" s="274">
        <v>1</v>
      </c>
      <c r="J7" s="237" t="s">
        <v>1455</v>
      </c>
      <c r="K7" s="235">
        <f>N6/O6</f>
        <v>0</v>
      </c>
      <c r="M7" s="266" t="s">
        <v>1456</v>
      </c>
      <c r="N7" s="266">
        <f t="array" ref="N7">SUM(COUNTIF(ДЗ_2!I11,"ДА")+COUNTIF(ДЗ_2!I23,"ДА"))</f>
        <v>0</v>
      </c>
      <c r="O7" s="266">
        <v>2</v>
      </c>
      <c r="P7" s="273">
        <f t="shared" ref="P7:P13" si="1">N7/O7</f>
        <v>0</v>
      </c>
      <c r="Q7" s="274">
        <v>1</v>
      </c>
    </row>
    <row r="8" spans="2:17" ht="16">
      <c r="B8" s="236" t="s">
        <v>1420</v>
      </c>
      <c r="C8" s="238">
        <v>21</v>
      </c>
      <c r="E8" s="266" t="s">
        <v>442</v>
      </c>
      <c r="F8" s="266">
        <f t="array" ref="F8">SUM(COUNTIF('3.1.Провер_данных'!L11,"ДА"),COUNTIF('3.2.Списки'!L11,"ДА"))</f>
        <v>0</v>
      </c>
      <c r="G8" s="266">
        <v>2</v>
      </c>
      <c r="H8" s="273">
        <f t="shared" si="0"/>
        <v>0</v>
      </c>
      <c r="I8" s="274">
        <v>1</v>
      </c>
      <c r="J8" s="236" t="s">
        <v>1420</v>
      </c>
      <c r="K8" s="238">
        <v>5</v>
      </c>
      <c r="M8" s="266" t="s">
        <v>1457</v>
      </c>
      <c r="N8" s="266">
        <f>SUM(COUNTIF(ДЗ_3!Q32,"ДА"))</f>
        <v>0</v>
      </c>
      <c r="O8" s="266">
        <v>1</v>
      </c>
      <c r="P8" s="273">
        <f t="shared" si="1"/>
        <v>0</v>
      </c>
      <c r="Q8" s="274">
        <v>1</v>
      </c>
    </row>
    <row r="9" spans="2:17" ht="17" thickBot="1">
      <c r="B9" s="239"/>
      <c r="C9" s="240"/>
      <c r="E9" s="266" t="s">
        <v>1447</v>
      </c>
      <c r="F9" s="266">
        <f t="array" ref="F9">SUM(COUNTIF('3.3.Дубликаты'!S3,"ДА"),COUNTIF('3.4.Расш_фильтр'!G2,"ДА"))</f>
        <v>0</v>
      </c>
      <c r="G9" s="266">
        <v>2</v>
      </c>
      <c r="H9" s="273">
        <f t="shared" si="0"/>
        <v>0</v>
      </c>
      <c r="I9" s="274">
        <v>1</v>
      </c>
      <c r="J9" s="239"/>
      <c r="K9" s="240"/>
      <c r="M9" s="266" t="s">
        <v>1561</v>
      </c>
      <c r="N9" s="266">
        <f>SUM(COUNTIF(ДЗ_4_ОТВ!F1,"ДА"))</f>
        <v>0</v>
      </c>
      <c r="O9" s="266">
        <v>1</v>
      </c>
      <c r="P9" s="273">
        <f t="shared" si="1"/>
        <v>0</v>
      </c>
      <c r="Q9" s="274">
        <v>1</v>
      </c>
    </row>
    <row r="10" spans="2:17" ht="17" thickBot="1">
      <c r="B10" s="237" t="s">
        <v>1450</v>
      </c>
      <c r="C10" s="235">
        <f>F7/G7</f>
        <v>0</v>
      </c>
      <c r="E10" s="266" t="s">
        <v>1448</v>
      </c>
      <c r="F10" s="266">
        <f t="array" ref="F10">SUM(COUNTIF('3.5.1.Консолид(на_листе)'!N2,"ДА"),COUNTIF('3.5.3.Консолид(книги)'!L2,"ДА"))</f>
        <v>0</v>
      </c>
      <c r="G10" s="266">
        <v>2</v>
      </c>
      <c r="H10" s="273">
        <f t="shared" si="0"/>
        <v>0</v>
      </c>
      <c r="I10" s="274">
        <v>1</v>
      </c>
      <c r="J10" s="237" t="s">
        <v>1456</v>
      </c>
      <c r="K10" s="235">
        <f>N7/O7</f>
        <v>0</v>
      </c>
      <c r="M10" s="266" t="s">
        <v>1458</v>
      </c>
      <c r="N10" s="266">
        <f>SUM(COUNTIF(ДЗ_5_Рез!J2,"ДА"))</f>
        <v>0</v>
      </c>
      <c r="O10" s="266">
        <v>1</v>
      </c>
      <c r="P10" s="273">
        <f t="shared" si="1"/>
        <v>0</v>
      </c>
      <c r="Q10" s="274">
        <v>1</v>
      </c>
    </row>
    <row r="11" spans="2:17" ht="16">
      <c r="B11" s="236" t="s">
        <v>1420</v>
      </c>
      <c r="C11" s="238">
        <v>16</v>
      </c>
      <c r="E11" s="266" t="s">
        <v>1414</v>
      </c>
      <c r="F11" s="266">
        <f t="array" ref="F11">SUM(COUNTIF('4.Умные_табл'!N3,"ДА"))</f>
        <v>0</v>
      </c>
      <c r="G11" s="266">
        <v>1</v>
      </c>
      <c r="H11" s="273">
        <f t="shared" si="0"/>
        <v>0</v>
      </c>
      <c r="I11" s="274">
        <v>1</v>
      </c>
      <c r="J11" s="236" t="s">
        <v>1420</v>
      </c>
      <c r="K11" s="238">
        <v>5</v>
      </c>
      <c r="M11" s="266" t="s">
        <v>1482</v>
      </c>
      <c r="N11" s="266">
        <f>SUM(COUNTIF(ДЗ_6!L29,"ДА"))</f>
        <v>0</v>
      </c>
      <c r="O11" s="266">
        <v>1</v>
      </c>
      <c r="P11" s="273">
        <f t="shared" si="1"/>
        <v>0</v>
      </c>
      <c r="Q11" s="274">
        <v>1</v>
      </c>
    </row>
    <row r="12" spans="2:17" ht="17" thickBot="1">
      <c r="B12" s="239"/>
      <c r="C12" s="240"/>
      <c r="E12" s="266" t="s">
        <v>965</v>
      </c>
      <c r="F12" s="266">
        <f t="array" ref="F12">SUM(COUNTIF('5.1.Сводная1'!O22,"ДА"),COUNTIF('5.2.Сводная2'!M17,"ДА"),COUNTIF('5.3.Сводная3'!Q11,"ДА"))</f>
        <v>0</v>
      </c>
      <c r="G12" s="266">
        <v>3</v>
      </c>
      <c r="H12" s="273">
        <f t="shared" si="0"/>
        <v>0</v>
      </c>
      <c r="I12" s="274">
        <v>1</v>
      </c>
      <c r="J12" s="239"/>
      <c r="K12" s="240"/>
      <c r="M12" s="266" t="s">
        <v>1459</v>
      </c>
      <c r="N12" s="266">
        <f>SUM(COUNTIF(ДЗ_7!M22,"ДА")+COUNTIF(ДЗ_2!I23,"ДА"))</f>
        <v>0</v>
      </c>
      <c r="O12" s="266">
        <v>1</v>
      </c>
      <c r="P12" s="273">
        <f t="shared" si="1"/>
        <v>0</v>
      </c>
      <c r="Q12" s="274">
        <v>1</v>
      </c>
    </row>
    <row r="13" spans="2:17" ht="17" thickBot="1">
      <c r="B13" s="237" t="s">
        <v>442</v>
      </c>
      <c r="C13" s="235">
        <f>F8/G8</f>
        <v>0</v>
      </c>
      <c r="E13" s="266" t="s">
        <v>1332</v>
      </c>
      <c r="F13" s="266">
        <f>SUM(COUNTIF('6.1.Ячейки'!H30,"ДА"),COUNTIF('6.2.Диапазоны'!H30,"ДА"),COUNTIF('6.3.Листов_книги'!N6,"ДА"),COUNTIF('6.4.Самой_книги'!K17,"ДА"),COUNTIF('6.5.Общий доступ'!N10,"ДА"))</f>
        <v>0</v>
      </c>
      <c r="G13" s="266">
        <v>5</v>
      </c>
      <c r="H13" s="273">
        <f t="shared" si="0"/>
        <v>0</v>
      </c>
      <c r="I13" s="274">
        <v>1</v>
      </c>
      <c r="J13" s="237" t="s">
        <v>1457</v>
      </c>
      <c r="K13" s="235">
        <f>N8/O8</f>
        <v>0</v>
      </c>
      <c r="M13" s="266" t="s">
        <v>1460</v>
      </c>
      <c r="N13" s="266">
        <f>SUM(COUNTIF(ДЗ_8!M13,"ДА"))</f>
        <v>0</v>
      </c>
      <c r="O13" s="266">
        <v>1</v>
      </c>
      <c r="P13" s="273">
        <f t="shared" si="1"/>
        <v>0</v>
      </c>
      <c r="Q13" s="274">
        <v>1</v>
      </c>
    </row>
    <row r="14" spans="2:17" ht="16">
      <c r="B14" s="236" t="s">
        <v>1420</v>
      </c>
      <c r="C14" s="238">
        <v>11</v>
      </c>
      <c r="H14" s="241"/>
      <c r="J14" s="236" t="s">
        <v>1420</v>
      </c>
      <c r="K14" s="238">
        <v>5</v>
      </c>
      <c r="P14" s="241"/>
    </row>
    <row r="15" spans="2:17" ht="17" thickBot="1">
      <c r="B15" s="239"/>
      <c r="C15" s="240"/>
      <c r="H15" s="241"/>
      <c r="J15" s="239"/>
      <c r="K15" s="240"/>
      <c r="M15" s="273" t="str">
        <f>IF(AND(K4&gt;=50%,K4&lt;75%),K4,"")</f>
        <v/>
      </c>
      <c r="P15" s="241"/>
    </row>
    <row r="16" spans="2:17" ht="17" thickBot="1">
      <c r="B16" s="237" t="s">
        <v>1447</v>
      </c>
      <c r="C16" s="235">
        <f>F9/G9</f>
        <v>0</v>
      </c>
      <c r="H16" s="241"/>
      <c r="J16" s="237" t="s">
        <v>1561</v>
      </c>
      <c r="K16" s="235">
        <f>N9/O9</f>
        <v>0</v>
      </c>
      <c r="P16" s="241"/>
    </row>
    <row r="17" spans="2:16" ht="16">
      <c r="B17" s="236" t="s">
        <v>1420</v>
      </c>
      <c r="C17" s="238">
        <v>6</v>
      </c>
      <c r="H17" s="241"/>
      <c r="J17" s="236" t="s">
        <v>1420</v>
      </c>
      <c r="K17" s="238">
        <v>4</v>
      </c>
      <c r="P17" s="241"/>
    </row>
    <row r="18" spans="2:16" ht="17" thickBot="1">
      <c r="B18" s="239"/>
      <c r="C18" s="240"/>
      <c r="H18" s="241"/>
      <c r="J18" s="239"/>
      <c r="K18" s="240"/>
      <c r="P18" s="241"/>
    </row>
    <row r="19" spans="2:16" ht="17" thickBot="1">
      <c r="B19" s="237" t="s">
        <v>1448</v>
      </c>
      <c r="C19" s="235">
        <f>F10/G10</f>
        <v>0</v>
      </c>
      <c r="H19" s="241"/>
      <c r="J19" s="237" t="s">
        <v>1458</v>
      </c>
      <c r="K19" s="235">
        <f>N10/O10</f>
        <v>0</v>
      </c>
      <c r="P19" s="241"/>
    </row>
    <row r="20" spans="2:16" ht="16">
      <c r="B20" s="236" t="s">
        <v>1420</v>
      </c>
      <c r="C20" s="238">
        <v>4</v>
      </c>
      <c r="H20" s="241"/>
      <c r="J20" s="236" t="s">
        <v>1420</v>
      </c>
      <c r="K20" s="238">
        <v>3</v>
      </c>
      <c r="P20" s="241"/>
    </row>
    <row r="21" spans="2:16" ht="17" thickBot="1">
      <c r="B21" s="239"/>
      <c r="C21" s="240"/>
      <c r="H21" s="241"/>
      <c r="J21" s="239"/>
      <c r="K21" s="240"/>
      <c r="P21" s="241"/>
    </row>
    <row r="22" spans="2:16" ht="17" thickBot="1">
      <c r="B22" s="237" t="s">
        <v>1414</v>
      </c>
      <c r="C22" s="235">
        <f>F11/G11</f>
        <v>0</v>
      </c>
      <c r="H22" s="241"/>
      <c r="J22" s="237" t="s">
        <v>1482</v>
      </c>
      <c r="K22" s="235">
        <f>N11/O11</f>
        <v>0</v>
      </c>
      <c r="L22" s="266">
        <v>2</v>
      </c>
      <c r="P22" s="241"/>
    </row>
    <row r="23" spans="2:16" ht="16">
      <c r="B23" s="236" t="s">
        <v>1420</v>
      </c>
      <c r="C23" s="238">
        <v>10</v>
      </c>
      <c r="H23" s="241"/>
      <c r="J23" s="236" t="s">
        <v>1420</v>
      </c>
      <c r="K23" s="238">
        <v>4</v>
      </c>
      <c r="P23" s="241"/>
    </row>
    <row r="24" spans="2:16" ht="17" thickBot="1">
      <c r="C24" s="272"/>
      <c r="H24" s="241"/>
      <c r="K24" s="272"/>
      <c r="P24" s="241"/>
    </row>
    <row r="25" spans="2:16" ht="17" thickBot="1">
      <c r="B25" s="237" t="s">
        <v>965</v>
      </c>
      <c r="C25" s="235">
        <f>F12/G12</f>
        <v>0</v>
      </c>
      <c r="H25" s="241"/>
      <c r="J25" s="237" t="s">
        <v>1459</v>
      </c>
      <c r="K25" s="235">
        <f>N12/O12</f>
        <v>0</v>
      </c>
      <c r="P25" s="241"/>
    </row>
    <row r="26" spans="2:16" ht="16">
      <c r="B26" s="236" t="s">
        <v>1420</v>
      </c>
      <c r="C26" s="238">
        <v>40</v>
      </c>
      <c r="H26" s="241"/>
      <c r="J26" s="236" t="s">
        <v>1420</v>
      </c>
      <c r="K26" s="238">
        <v>7</v>
      </c>
      <c r="P26" s="241"/>
    </row>
    <row r="27" spans="2:16" ht="17" thickBot="1">
      <c r="C27" s="272"/>
      <c r="H27" s="241"/>
      <c r="K27" s="272"/>
      <c r="P27" s="241"/>
    </row>
    <row r="28" spans="2:16" ht="17" thickBot="1">
      <c r="B28" s="237" t="s">
        <v>1332</v>
      </c>
      <c r="C28" s="235">
        <f>F13/G13</f>
        <v>0</v>
      </c>
      <c r="H28" s="241"/>
      <c r="J28" s="237" t="s">
        <v>1460</v>
      </c>
      <c r="K28" s="235">
        <f>N13/O13</f>
        <v>0</v>
      </c>
      <c r="L28" s="266">
        <v>1</v>
      </c>
      <c r="P28" s="241"/>
    </row>
    <row r="29" spans="2:16" ht="16">
      <c r="B29" s="236" t="s">
        <v>1420</v>
      </c>
      <c r="C29" s="238">
        <v>9</v>
      </c>
      <c r="H29" s="241"/>
      <c r="J29" s="236" t="s">
        <v>1420</v>
      </c>
      <c r="K29" s="238">
        <v>3</v>
      </c>
      <c r="P29" s="241"/>
    </row>
    <row r="30" spans="2:16">
      <c r="D30" s="266" t="s">
        <v>1421</v>
      </c>
      <c r="E30" s="266" t="s">
        <v>1422</v>
      </c>
      <c r="F30" s="266" t="s">
        <v>1423</v>
      </c>
      <c r="L30" s="266" t="s">
        <v>1421</v>
      </c>
      <c r="M30" s="266" t="s">
        <v>1422</v>
      </c>
      <c r="N30" s="266" t="s">
        <v>1423</v>
      </c>
    </row>
    <row r="31" spans="2:16" ht="33" customHeight="1">
      <c r="D31" s="273">
        <f>IF(C4&lt;50%,C4,"")</f>
        <v>4.3478260869565216E-2</v>
      </c>
      <c r="E31" s="273" t="str">
        <f>IF(AND(C4&gt;=50%,C4&lt;75%),C4,"")</f>
        <v/>
      </c>
      <c r="F31" s="273" t="str">
        <f>IF(C4&gt;=75%,C4,"")</f>
        <v/>
      </c>
      <c r="G31" s="274">
        <v>1</v>
      </c>
      <c r="K31" s="266" t="s">
        <v>1419</v>
      </c>
      <c r="L31" s="273">
        <f>IF(K4&lt;50%,K4,"")</f>
        <v>0</v>
      </c>
      <c r="M31" s="273" t="str">
        <f>IF(AND(K4&gt;=50%,K4&lt;75%),K4,"")</f>
        <v/>
      </c>
      <c r="N31" s="273" t="str">
        <f>IF(K4&gt;=75%,K4,"")</f>
        <v/>
      </c>
      <c r="O31" s="274">
        <v>1</v>
      </c>
    </row>
    <row r="32" spans="2:16"/>
    <row r="33"/>
    <row r="34" hidden="1"/>
    <row r="35" hidden="1"/>
  </sheetData>
  <sheetProtection algorithmName="SHA-512" hashValue="cbuS19go/O3L/QFOHIsHKBPQ53P1i9N3/4BpT6+WdIMU5SIMvj++uBwmjAtFXwchAmMkq2OLdimHNraxFGDtVw==" saltValue="de7ZxUxEqcIdGj2BGFS3yw==" spinCount="100000" sheet="1" objects="1" scenarios="1" selectLockedCells="1"/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M33"/>
  <sheetViews>
    <sheetView showGridLines="0" zoomScale="110" zoomScaleNormal="110" workbookViewId="0">
      <selection activeCell="C6" sqref="C6"/>
    </sheetView>
  </sheetViews>
  <sheetFormatPr baseColWidth="10" defaultColWidth="0" defaultRowHeight="15" zeroHeight="1"/>
  <cols>
    <col min="1" max="1" width="2.83203125" customWidth="1"/>
    <col min="2" max="2" width="69" bestFit="1" customWidth="1"/>
    <col min="3" max="3" width="7.5" customWidth="1"/>
    <col min="4" max="4" width="5" bestFit="1" customWidth="1"/>
    <col min="5" max="5" width="6" customWidth="1"/>
    <col min="6" max="6" width="9.83203125" customWidth="1"/>
    <col min="7" max="8" width="10.5" bestFit="1" customWidth="1"/>
    <col min="9" max="9" width="9.1640625" customWidth="1"/>
    <col min="10" max="10" width="10.33203125" bestFit="1" customWidth="1"/>
    <col min="11" max="11" width="9.1640625" customWidth="1"/>
    <col min="12" max="13" width="0" hidden="1" customWidth="1"/>
    <col min="14" max="16384" width="9.1640625" hidden="1"/>
  </cols>
  <sheetData>
    <row r="1" spans="1:13" ht="5.25" customHeight="1">
      <c r="A1" s="241"/>
      <c r="B1" s="241"/>
      <c r="C1" s="241"/>
      <c r="D1" s="241"/>
      <c r="E1" s="241"/>
      <c r="F1" s="241"/>
      <c r="G1" s="241"/>
      <c r="H1" s="241"/>
      <c r="I1" s="241"/>
    </row>
    <row r="2" spans="1:13" ht="16">
      <c r="A2" s="241"/>
      <c r="B2" s="232" t="s">
        <v>1452</v>
      </c>
      <c r="C2" s="233"/>
      <c r="D2" s="234"/>
      <c r="E2" s="234"/>
      <c r="F2" s="234"/>
      <c r="G2" s="234"/>
      <c r="H2" s="234"/>
      <c r="I2" s="234"/>
      <c r="J2" s="234"/>
      <c r="K2" s="234"/>
    </row>
    <row r="3" spans="1:13" ht="17">
      <c r="A3" s="241"/>
      <c r="B3" s="242"/>
      <c r="C3" s="242"/>
      <c r="D3" s="241"/>
      <c r="E3" s="241"/>
      <c r="F3" s="243" t="s">
        <v>1424</v>
      </c>
      <c r="G3" t="s">
        <v>1425</v>
      </c>
      <c r="H3" t="s">
        <v>1426</v>
      </c>
      <c r="I3" t="s">
        <v>1427</v>
      </c>
      <c r="J3" s="243"/>
    </row>
    <row r="4" spans="1:13" ht="17">
      <c r="A4" s="241"/>
      <c r="B4" s="244" t="s">
        <v>1428</v>
      </c>
      <c r="C4" s="245">
        <f>SUM(C6:C9)/20/2.5</f>
        <v>0.36</v>
      </c>
      <c r="D4" s="246"/>
      <c r="E4" s="246">
        <v>1</v>
      </c>
      <c r="F4" s="247">
        <f>SUM(C6:C9)/10</f>
        <v>1.8</v>
      </c>
      <c r="G4" s="248">
        <f>IF(F4&gt;=1.8,F4,"")</f>
        <v>1.8</v>
      </c>
      <c r="H4" s="248" t="str">
        <f>IF(AND(F4&lt;1.8,F4&gt;=1.3),F4,"")</f>
        <v/>
      </c>
      <c r="I4" s="248" t="str">
        <f>IF(F4&lt;1.3,F4,"")</f>
        <v/>
      </c>
      <c r="J4" s="243"/>
    </row>
    <row r="5" spans="1:13" ht="17">
      <c r="A5" s="241"/>
      <c r="B5" s="242"/>
      <c r="C5" s="242"/>
      <c r="D5" s="246"/>
      <c r="E5" s="246">
        <v>2</v>
      </c>
      <c r="F5" s="243"/>
      <c r="G5" s="243"/>
      <c r="H5" s="243"/>
      <c r="I5" s="243"/>
      <c r="K5" t="s">
        <v>1425</v>
      </c>
      <c r="L5" t="s">
        <v>1426</v>
      </c>
      <c r="M5" t="s">
        <v>1427</v>
      </c>
    </row>
    <row r="6" spans="1:13" ht="17">
      <c r="A6" s="241"/>
      <c r="B6" s="249" t="s">
        <v>1429</v>
      </c>
      <c r="C6" s="250">
        <v>4</v>
      </c>
      <c r="D6" s="251">
        <v>2</v>
      </c>
      <c r="E6" s="246">
        <v>3</v>
      </c>
      <c r="G6" s="243"/>
      <c r="H6" s="243"/>
      <c r="I6" s="243"/>
      <c r="J6" s="248">
        <f>F4+F11+F19</f>
        <v>4.473333666666667</v>
      </c>
      <c r="K6" s="248">
        <f>IF(J6&gt;=4,J6,"")</f>
        <v>4.473333666666667</v>
      </c>
      <c r="L6" s="248" t="str">
        <f>IF(AND(J6&lt;4,J6&gt;=3),J6,"")</f>
        <v/>
      </c>
      <c r="M6" s="248" t="str">
        <f>IF(J6&lt;3,J6,"")</f>
        <v/>
      </c>
    </row>
    <row r="7" spans="1:13" ht="17">
      <c r="A7" s="241"/>
      <c r="B7" s="252" t="s">
        <v>1430</v>
      </c>
      <c r="C7" s="253">
        <v>5</v>
      </c>
      <c r="D7" s="251">
        <v>1.2000000000000002</v>
      </c>
      <c r="E7" s="246">
        <v>4</v>
      </c>
      <c r="F7" s="243"/>
      <c r="G7" s="243"/>
      <c r="H7" s="243"/>
      <c r="I7" s="243"/>
      <c r="J7" s="243"/>
    </row>
    <row r="8" spans="1:13" ht="17">
      <c r="A8" s="241"/>
      <c r="B8" s="252" t="s">
        <v>1431</v>
      </c>
      <c r="C8" s="253">
        <v>5</v>
      </c>
      <c r="D8" s="251">
        <v>1.6</v>
      </c>
      <c r="E8" s="246">
        <v>5</v>
      </c>
      <c r="F8" s="243"/>
      <c r="G8" s="243"/>
      <c r="H8" s="243"/>
      <c r="I8" s="243"/>
      <c r="J8" s="243"/>
    </row>
    <row r="9" spans="1:13" ht="17">
      <c r="A9" s="241"/>
      <c r="B9" s="252" t="s">
        <v>1432</v>
      </c>
      <c r="C9" s="253">
        <v>4</v>
      </c>
      <c r="D9" s="251">
        <v>2</v>
      </c>
      <c r="E9" s="246"/>
      <c r="F9" s="243"/>
      <c r="G9" s="243"/>
      <c r="H9" s="243"/>
      <c r="I9" s="243"/>
      <c r="J9" s="243"/>
    </row>
    <row r="10" spans="1:13" ht="17">
      <c r="A10" s="241"/>
      <c r="B10" s="242"/>
      <c r="C10" s="254"/>
      <c r="D10" s="251">
        <v>1.7000000000000002</v>
      </c>
      <c r="E10" s="246"/>
      <c r="F10" s="243"/>
      <c r="G10" t="s">
        <v>1425</v>
      </c>
      <c r="H10" t="s">
        <v>1426</v>
      </c>
      <c r="I10" t="s">
        <v>1427</v>
      </c>
      <c r="J10" s="243"/>
    </row>
    <row r="11" spans="1:13" ht="17">
      <c r="A11" s="241"/>
      <c r="B11" s="255" t="s">
        <v>1433</v>
      </c>
      <c r="C11" s="245">
        <f>SUM(C13:C17)/25/2.5</f>
        <v>0.36799999999999999</v>
      </c>
      <c r="D11" s="246"/>
      <c r="E11" s="246"/>
      <c r="F11" s="247">
        <f>SUM(C13:C17)/12-0.083333</f>
        <v>1.8333336666666666</v>
      </c>
      <c r="G11" s="248">
        <f>IF(F11&gt;=1.8,F11,"")</f>
        <v>1.8333336666666666</v>
      </c>
      <c r="H11" s="248" t="str">
        <f>IF(AND(F11&lt;1.8,F11&gt;=1.3),F11,"")</f>
        <v/>
      </c>
      <c r="I11" s="248" t="str">
        <f>IF(F11&lt;1.3,F11,"")</f>
        <v/>
      </c>
      <c r="J11" s="243"/>
    </row>
    <row r="12" spans="1:13" ht="17">
      <c r="A12" s="241"/>
      <c r="B12" s="242"/>
      <c r="C12" s="254"/>
      <c r="D12" s="246"/>
      <c r="E12" s="246"/>
      <c r="F12" s="243"/>
      <c r="G12" s="243"/>
      <c r="H12" s="243"/>
      <c r="I12" s="243"/>
      <c r="J12" s="243"/>
    </row>
    <row r="13" spans="1:13" ht="17">
      <c r="A13" s="241"/>
      <c r="B13" s="249" t="s">
        <v>1434</v>
      </c>
      <c r="C13" s="250">
        <v>5</v>
      </c>
      <c r="D13" s="251">
        <v>2</v>
      </c>
      <c r="E13" s="246"/>
      <c r="F13" s="243"/>
      <c r="G13" s="243"/>
      <c r="H13" s="243"/>
      <c r="I13" s="243"/>
      <c r="J13" s="243"/>
    </row>
    <row r="14" spans="1:13" ht="17">
      <c r="A14" s="241"/>
      <c r="B14" s="252" t="s">
        <v>1435</v>
      </c>
      <c r="C14" s="253">
        <v>4</v>
      </c>
      <c r="D14" s="251">
        <v>1.6</v>
      </c>
      <c r="E14" s="246"/>
      <c r="F14" s="243"/>
      <c r="G14" s="243"/>
      <c r="H14" s="243"/>
      <c r="I14" s="243"/>
      <c r="J14" s="243"/>
    </row>
    <row r="15" spans="1:13" ht="17">
      <c r="A15" s="241"/>
      <c r="B15" s="252" t="s">
        <v>1436</v>
      </c>
      <c r="C15" s="253">
        <v>5</v>
      </c>
      <c r="D15" s="251">
        <v>1.6</v>
      </c>
      <c r="E15" s="246"/>
      <c r="F15" s="243"/>
      <c r="G15" s="243"/>
      <c r="H15" s="243"/>
      <c r="I15" s="243"/>
      <c r="J15" s="243"/>
    </row>
    <row r="16" spans="1:13" ht="17">
      <c r="A16" s="241"/>
      <c r="B16" s="252" t="s">
        <v>1437</v>
      </c>
      <c r="C16" s="253">
        <v>4</v>
      </c>
      <c r="D16" s="251">
        <v>1.6</v>
      </c>
      <c r="E16" s="246"/>
      <c r="F16" s="243"/>
      <c r="G16" s="243"/>
      <c r="H16" s="243"/>
      <c r="I16" s="243"/>
      <c r="J16" s="243"/>
    </row>
    <row r="17" spans="1:10" ht="17">
      <c r="A17" s="241"/>
      <c r="B17" s="252" t="s">
        <v>1438</v>
      </c>
      <c r="C17" s="253">
        <v>5</v>
      </c>
      <c r="D17" s="251">
        <v>2</v>
      </c>
      <c r="E17" s="246"/>
      <c r="F17" s="243"/>
      <c r="G17" s="243"/>
      <c r="H17" s="243"/>
      <c r="I17" s="243"/>
      <c r="J17" s="243"/>
    </row>
    <row r="18" spans="1:10" ht="17">
      <c r="A18" s="241"/>
      <c r="B18" s="242"/>
      <c r="C18" s="254"/>
      <c r="D18" s="251">
        <v>1.7600000000000002</v>
      </c>
      <c r="E18" s="246"/>
      <c r="F18" s="243"/>
      <c r="G18" t="s">
        <v>1425</v>
      </c>
      <c r="H18" t="s">
        <v>1426</v>
      </c>
      <c r="I18" t="s">
        <v>1427</v>
      </c>
      <c r="J18" s="243"/>
    </row>
    <row r="19" spans="1:10" ht="17">
      <c r="A19" s="241"/>
      <c r="B19" s="256" t="s">
        <v>1439</v>
      </c>
      <c r="C19" s="245">
        <f>SUM(C21:C25)/25/5</f>
        <v>0.16799999999999998</v>
      </c>
      <c r="D19" s="246"/>
      <c r="E19" s="246"/>
      <c r="F19" s="247">
        <f>SUM(C21:C25)/25</f>
        <v>0.84</v>
      </c>
      <c r="G19" s="248">
        <f>IF(F19&gt;=0.8,F19,"")</f>
        <v>0.84</v>
      </c>
      <c r="H19" s="248" t="str">
        <f>IF(AND(F19&lt;0.8,F19&gt;=0.5),F19,"")</f>
        <v/>
      </c>
      <c r="I19" s="248" t="str">
        <f>IF(F19&lt;0.5,F19,"")</f>
        <v/>
      </c>
      <c r="J19" s="243"/>
    </row>
    <row r="20" spans="1:10" ht="17">
      <c r="A20" s="241"/>
      <c r="B20" s="242"/>
      <c r="C20" s="254"/>
      <c r="D20" s="246"/>
      <c r="E20" s="246"/>
      <c r="F20" s="246"/>
      <c r="G20" s="246"/>
      <c r="H20" s="246"/>
      <c r="I20" s="246"/>
    </row>
    <row r="21" spans="1:10" ht="17">
      <c r="A21" s="241"/>
      <c r="B21" s="249" t="s">
        <v>1440</v>
      </c>
      <c r="C21" s="250">
        <v>4</v>
      </c>
      <c r="D21" s="251">
        <v>1</v>
      </c>
      <c r="E21" s="246"/>
      <c r="F21" s="246"/>
      <c r="G21" s="246"/>
      <c r="H21" s="246"/>
      <c r="I21" s="246"/>
    </row>
    <row r="22" spans="1:10" ht="17">
      <c r="A22" s="241"/>
      <c r="B22" s="252" t="s">
        <v>1441</v>
      </c>
      <c r="C22" s="253">
        <v>4</v>
      </c>
      <c r="D22" s="251">
        <v>0.8</v>
      </c>
      <c r="E22" s="246"/>
      <c r="F22" s="246"/>
      <c r="G22" s="246"/>
      <c r="H22" s="246"/>
      <c r="I22" s="246"/>
    </row>
    <row r="23" spans="1:10" ht="17">
      <c r="A23" s="241"/>
      <c r="B23" s="252" t="s">
        <v>1442</v>
      </c>
      <c r="C23" s="253">
        <v>4</v>
      </c>
      <c r="D23" s="251">
        <v>1</v>
      </c>
      <c r="E23" s="246"/>
      <c r="F23" s="246"/>
      <c r="G23" s="246"/>
      <c r="H23" s="246"/>
      <c r="I23" s="246"/>
    </row>
    <row r="24" spans="1:10" ht="17">
      <c r="A24" s="241"/>
      <c r="B24" s="252" t="s">
        <v>1443</v>
      </c>
      <c r="C24" s="253">
        <v>5</v>
      </c>
      <c r="D24" s="251">
        <v>0.8</v>
      </c>
      <c r="E24" s="246"/>
      <c r="F24" s="246"/>
      <c r="G24" s="246"/>
      <c r="H24" s="246"/>
      <c r="I24" s="246"/>
    </row>
    <row r="25" spans="1:10" ht="17">
      <c r="A25" s="241"/>
      <c r="B25" s="252" t="s">
        <v>1444</v>
      </c>
      <c r="C25" s="253">
        <v>4</v>
      </c>
      <c r="D25" s="251">
        <v>1</v>
      </c>
      <c r="E25" s="246"/>
      <c r="F25" s="246">
        <v>0.5</v>
      </c>
      <c r="G25" s="246">
        <v>0.7</v>
      </c>
      <c r="H25" s="246">
        <v>1</v>
      </c>
      <c r="I25" s="246"/>
    </row>
    <row r="26" spans="1:10" ht="17">
      <c r="A26" s="241"/>
      <c r="B26" s="242"/>
      <c r="C26" s="242"/>
      <c r="D26" s="251">
        <v>0.91999999999999993</v>
      </c>
      <c r="E26" s="246"/>
      <c r="F26" s="246">
        <v>0</v>
      </c>
      <c r="G26" s="246">
        <v>0</v>
      </c>
      <c r="H26" s="246">
        <v>1</v>
      </c>
      <c r="I26" s="246"/>
    </row>
    <row r="27" spans="1:10" ht="17">
      <c r="A27" s="241"/>
      <c r="B27" s="257" t="s">
        <v>1451</v>
      </c>
      <c r="C27" s="258">
        <f>C4+C11+C19</f>
        <v>0.89599999999999991</v>
      </c>
      <c r="D27" s="246"/>
      <c r="E27" s="246"/>
      <c r="F27" s="246"/>
      <c r="G27" s="246"/>
      <c r="H27" s="246"/>
      <c r="I27" s="246"/>
    </row>
    <row r="28" spans="1:10" ht="17">
      <c r="A28" s="241"/>
      <c r="B28" s="259" t="s">
        <v>1445</v>
      </c>
      <c r="C28" s="260">
        <f>KPI_Слушателя!C4</f>
        <v>4.3478260869565216E-2</v>
      </c>
      <c r="D28" s="246"/>
      <c r="E28" s="246"/>
      <c r="F28" s="246"/>
      <c r="G28" s="246"/>
      <c r="H28" s="246"/>
      <c r="I28" s="246"/>
    </row>
    <row r="29" spans="1:10" ht="17">
      <c r="A29" s="241"/>
      <c r="B29" s="259" t="s">
        <v>1446</v>
      </c>
      <c r="C29" s="260">
        <f>KPI_Слушателя!K4</f>
        <v>0</v>
      </c>
      <c r="D29" s="246"/>
      <c r="E29" s="246"/>
      <c r="F29" s="246">
        <v>4</v>
      </c>
      <c r="G29" s="246">
        <v>4.5</v>
      </c>
      <c r="H29" s="246">
        <v>5</v>
      </c>
      <c r="I29" s="246"/>
    </row>
    <row r="30" spans="1:10">
      <c r="A30" s="241"/>
      <c r="B30" s="241"/>
      <c r="C30" s="241"/>
      <c r="D30" s="246">
        <v>4.3800000000000008</v>
      </c>
      <c r="E30" s="246"/>
      <c r="F30" s="246">
        <v>0</v>
      </c>
      <c r="G30" s="246">
        <v>1</v>
      </c>
      <c r="H30" s="246">
        <v>0</v>
      </c>
      <c r="I30" s="246"/>
    </row>
    <row r="31" spans="1:10" hidden="1">
      <c r="A31" s="241"/>
      <c r="B31" s="241"/>
      <c r="C31" s="241"/>
      <c r="D31" s="246"/>
      <c r="E31" s="246"/>
      <c r="F31" s="246"/>
      <c r="G31" s="246"/>
      <c r="H31" s="246"/>
      <c r="I31" s="246"/>
    </row>
    <row r="32" spans="1:10" hidden="1"/>
    <row r="33" hidden="1"/>
  </sheetData>
  <sheetProtection algorithmName="SHA-512" hashValue="SJMtx1VmX5N0bLa0kf7ApfAkYoSN/BGtG63FKGKQQFqTf7BoZ8qzkMk+e8zz6ndF4iLyGPcnB0KSjoptT6iDJQ==" saltValue="U8KjljI/KkK6AX2u99kxTg==" spinCount="100000" sheet="1" objects="1" scenarios="1" selectLockedCells="1"/>
  <conditionalFormatting sqref="C6:C10 C12:C18 C20:C25">
    <cfRule type="expression" dxfId="105" priority="1">
      <formula>OR(C6=5)</formula>
    </cfRule>
    <cfRule type="expression" dxfId="104" priority="2">
      <formula>OR(C6=3,C6=4)</formula>
    </cfRule>
    <cfRule type="expression" dxfId="103" priority="3">
      <formula>OR(C6=1,C6=2)</formula>
    </cfRule>
  </conditionalFormatting>
  <dataValidations count="1">
    <dataValidation type="list" allowBlank="1" showInputMessage="1" showErrorMessage="1" sqref="C6:C9 C13:C17 C21:C25" xr:uid="{00000000-0002-0000-0300-000000000000}">
      <formula1>$E$4:$E$8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39997558519241921"/>
  </sheetPr>
  <dimension ref="B8:N23"/>
  <sheetViews>
    <sheetView topLeftCell="A8" workbookViewId="0">
      <selection activeCell="J30" sqref="J30"/>
    </sheetView>
  </sheetViews>
  <sheetFormatPr baseColWidth="10" defaultColWidth="8.83203125" defaultRowHeight="15"/>
  <cols>
    <col min="10" max="10" width="11.5" customWidth="1"/>
  </cols>
  <sheetData>
    <row r="8" spans="2:14">
      <c r="F8" s="292"/>
      <c r="G8" s="292"/>
      <c r="H8" s="292"/>
      <c r="I8" s="292"/>
      <c r="J8" s="292"/>
      <c r="K8" s="292"/>
      <c r="L8" s="292"/>
      <c r="M8" s="292"/>
      <c r="N8" s="292"/>
    </row>
    <row r="9" spans="2:14">
      <c r="F9" s="292"/>
      <c r="G9" s="292"/>
      <c r="H9" s="292"/>
      <c r="I9" s="292"/>
      <c r="J9" s="292"/>
      <c r="K9" s="292"/>
      <c r="L9" s="292"/>
      <c r="M9" s="292"/>
      <c r="N9" s="292"/>
    </row>
    <row r="10" spans="2:14">
      <c r="B10" s="217"/>
      <c r="F10" s="292"/>
      <c r="G10" s="292"/>
      <c r="H10" s="292"/>
      <c r="I10" s="292"/>
      <c r="J10" s="292"/>
      <c r="K10" s="292"/>
      <c r="L10" s="292"/>
      <c r="M10" s="292"/>
      <c r="N10" s="292"/>
    </row>
    <row r="11" spans="2:14">
      <c r="F11" s="292"/>
      <c r="G11" s="292"/>
      <c r="H11" s="292"/>
      <c r="I11" s="292"/>
      <c r="J11" s="292"/>
      <c r="K11" s="292"/>
      <c r="L11" s="292"/>
      <c r="M11" s="292"/>
      <c r="N11" s="292"/>
    </row>
    <row r="12" spans="2:14">
      <c r="F12" s="292"/>
      <c r="G12" s="292"/>
      <c r="H12" s="292"/>
      <c r="I12" s="292"/>
      <c r="J12" s="292"/>
      <c r="K12" s="292"/>
      <c r="L12" s="292"/>
      <c r="M12" s="292"/>
      <c r="N12" s="292"/>
    </row>
    <row r="13" spans="2:14">
      <c r="F13" s="292"/>
      <c r="G13" s="292"/>
      <c r="H13" s="292"/>
      <c r="I13" s="292"/>
      <c r="J13" s="292"/>
      <c r="K13" s="292"/>
      <c r="L13" s="292"/>
      <c r="M13" s="292"/>
      <c r="N13" s="292"/>
    </row>
    <row r="14" spans="2:14">
      <c r="F14" s="292"/>
      <c r="G14" s="292"/>
      <c r="H14" s="292"/>
      <c r="I14" s="292"/>
      <c r="J14" s="292"/>
      <c r="K14" s="292"/>
      <c r="L14" s="292"/>
      <c r="M14" s="292"/>
      <c r="N14" s="292"/>
    </row>
    <row r="15" spans="2:14">
      <c r="F15" s="292"/>
      <c r="G15" s="292"/>
      <c r="H15" s="292"/>
      <c r="I15" s="292"/>
      <c r="J15" s="292"/>
      <c r="K15" s="292"/>
      <c r="L15" s="292"/>
      <c r="M15" s="292"/>
      <c r="N15" s="292"/>
    </row>
    <row r="16" spans="2:14">
      <c r="F16" s="292"/>
      <c r="G16" s="292"/>
      <c r="H16" s="292"/>
      <c r="I16" s="292"/>
      <c r="J16" s="292"/>
      <c r="K16" s="292"/>
      <c r="L16" s="292"/>
      <c r="M16" s="292"/>
      <c r="N16" s="292"/>
    </row>
    <row r="17" spans="6:14">
      <c r="F17" s="292"/>
      <c r="G17" s="292"/>
      <c r="H17" s="292"/>
      <c r="I17" s="292"/>
      <c r="J17" s="292"/>
      <c r="K17" s="292"/>
      <c r="L17" s="292"/>
      <c r="M17" s="292"/>
      <c r="N17" s="292"/>
    </row>
    <row r="18" spans="6:14">
      <c r="F18" s="292"/>
      <c r="G18" s="292"/>
      <c r="H18" s="292"/>
      <c r="I18" s="292"/>
      <c r="J18" s="292"/>
      <c r="K18" s="292"/>
      <c r="L18" s="292"/>
      <c r="M18" s="292"/>
      <c r="N18" s="292"/>
    </row>
    <row r="19" spans="6:14">
      <c r="F19" s="292"/>
      <c r="G19" s="292"/>
      <c r="H19" s="292"/>
      <c r="I19" s="292"/>
      <c r="J19" s="292"/>
      <c r="K19" s="292"/>
      <c r="L19" s="292"/>
      <c r="M19" s="292"/>
      <c r="N19" s="292"/>
    </row>
    <row r="20" spans="6:14" ht="20.25" customHeight="1">
      <c r="F20" s="292"/>
      <c r="G20" s="292"/>
      <c r="H20" s="292"/>
      <c r="I20" s="292"/>
      <c r="J20" s="292"/>
      <c r="K20" s="292"/>
      <c r="L20" s="292"/>
      <c r="M20" s="292"/>
      <c r="N20" s="292"/>
    </row>
    <row r="21" spans="6:14">
      <c r="I21" s="277" t="s">
        <v>1503</v>
      </c>
      <c r="J21" s="277"/>
    </row>
    <row r="23" spans="6:14" ht="16">
      <c r="G23" s="10" t="s">
        <v>348</v>
      </c>
      <c r="H23" s="11"/>
      <c r="I23" s="11"/>
      <c r="J23" s="11"/>
      <c r="K23" s="12" t="s">
        <v>42</v>
      </c>
      <c r="L23" s="13" t="str">
        <f>IF(COUNTA(УФ_ПравВыд!P7,УФ_ПравВыд_Отбора!N5,УФ_Удаление!M5,УФ_Приоритет!AM3,УФ_Графика!K3,УФ_СвоиПравила!J2)=COUNTIF(УФ_ПравВыд!P7,"ДА")+COUNTIF(УФ_ПравВыд_Отбора!N5,"ДА")+COUNTIF(УФ_Удаление!M5,"ДА")+COUNTIF(УФ_Приоритет!AM3,"ДА")+COUNTIF(УФ_Графика!K3,"ДА")+COUNTIF(УФ_СвоиПравила!J2,"ДА"),"ДА","НЕТ")</f>
        <v>НЕТ</v>
      </c>
    </row>
  </sheetData>
  <mergeCells count="1">
    <mergeCell ref="F8:N20"/>
  </mergeCells>
  <conditionalFormatting sqref="L23">
    <cfRule type="cellIs" dxfId="102" priority="1" operator="equal">
      <formula>"нет"</formula>
    </cfRule>
    <cfRule type="cellIs" dxfId="101" priority="2" operator="equal">
      <formula>"да"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Q58"/>
  <sheetViews>
    <sheetView tabSelected="1" topLeftCell="A28" zoomScale="75" zoomScaleNormal="130" workbookViewId="0">
      <selection activeCell="L26" sqref="L26"/>
    </sheetView>
  </sheetViews>
  <sheetFormatPr baseColWidth="10" defaultColWidth="8.83203125" defaultRowHeight="15"/>
  <cols>
    <col min="1" max="1" width="5.33203125" customWidth="1"/>
    <col min="2" max="3" width="11.5" bestFit="1" customWidth="1"/>
    <col min="4" max="4" width="12.83203125" bestFit="1" customWidth="1"/>
    <col min="5" max="5" width="6.5" customWidth="1"/>
    <col min="6" max="6" width="10.83203125" bestFit="1" customWidth="1"/>
    <col min="7" max="7" width="17.6640625" bestFit="1" customWidth="1"/>
    <col min="8" max="8" width="8.1640625" customWidth="1"/>
    <col min="9" max="9" width="10.1640625" customWidth="1"/>
    <col min="10" max="10" width="3" customWidth="1"/>
    <col min="11" max="11" width="10.1640625" bestFit="1" customWidth="1"/>
    <col min="14" max="14" width="12.83203125" customWidth="1"/>
  </cols>
  <sheetData>
    <row r="1" spans="1:16" ht="21">
      <c r="A1" s="1" t="s">
        <v>0</v>
      </c>
      <c r="K1" s="14" t="s">
        <v>1</v>
      </c>
    </row>
    <row r="2" spans="1:16" ht="32">
      <c r="A2" s="305" t="s">
        <v>2</v>
      </c>
      <c r="B2" s="306" t="s">
        <v>3</v>
      </c>
      <c r="C2" s="306" t="s">
        <v>4</v>
      </c>
      <c r="D2" s="306" t="s">
        <v>5</v>
      </c>
      <c r="E2" s="306" t="s">
        <v>6</v>
      </c>
      <c r="F2" s="306" t="s">
        <v>7</v>
      </c>
      <c r="G2" s="306" t="s">
        <v>8</v>
      </c>
      <c r="H2" s="306" t="s">
        <v>9</v>
      </c>
      <c r="I2" s="307" t="s">
        <v>10</v>
      </c>
      <c r="K2" s="14" t="s">
        <v>11</v>
      </c>
    </row>
    <row r="3" spans="1:16">
      <c r="A3" s="303">
        <v>1</v>
      </c>
      <c r="B3" s="3" t="s">
        <v>12</v>
      </c>
      <c r="C3" s="3" t="s">
        <v>13</v>
      </c>
      <c r="D3" s="3" t="s">
        <v>14</v>
      </c>
      <c r="E3" s="3" t="s">
        <v>15</v>
      </c>
      <c r="F3" s="4">
        <v>28011</v>
      </c>
      <c r="G3" s="5" t="s">
        <v>16</v>
      </c>
      <c r="H3" s="5" t="s">
        <v>17</v>
      </c>
      <c r="I3" s="304">
        <v>1510</v>
      </c>
      <c r="K3" s="15" t="s">
        <v>18</v>
      </c>
      <c r="L3" s="6"/>
      <c r="M3" s="6"/>
      <c r="N3" s="6"/>
      <c r="O3" s="6"/>
    </row>
    <row r="4" spans="1:16">
      <c r="A4" s="303">
        <v>2</v>
      </c>
      <c r="B4" s="3" t="s">
        <v>19</v>
      </c>
      <c r="C4" s="3" t="s">
        <v>20</v>
      </c>
      <c r="D4" s="3" t="s">
        <v>21</v>
      </c>
      <c r="E4" s="3" t="s">
        <v>22</v>
      </c>
      <c r="F4" s="4">
        <v>28995</v>
      </c>
      <c r="G4" s="5" t="s">
        <v>23</v>
      </c>
      <c r="H4" s="5" t="s">
        <v>24</v>
      </c>
      <c r="I4" s="304">
        <v>5440</v>
      </c>
      <c r="K4" s="15" t="s">
        <v>25</v>
      </c>
      <c r="L4" s="6"/>
      <c r="M4" s="6"/>
      <c r="N4" s="6"/>
      <c r="O4" s="6"/>
    </row>
    <row r="5" spans="1:16">
      <c r="A5" s="303">
        <v>3</v>
      </c>
      <c r="B5" s="3" t="s">
        <v>26</v>
      </c>
      <c r="C5" s="3" t="s">
        <v>27</v>
      </c>
      <c r="D5" s="3" t="s">
        <v>28</v>
      </c>
      <c r="E5" s="3" t="s">
        <v>15</v>
      </c>
      <c r="F5" s="4">
        <v>26453</v>
      </c>
      <c r="G5" s="5" t="s">
        <v>16</v>
      </c>
      <c r="H5" s="5" t="s">
        <v>29</v>
      </c>
      <c r="I5" s="304">
        <v>2050</v>
      </c>
      <c r="K5" s="14" t="s">
        <v>1483</v>
      </c>
    </row>
    <row r="6" spans="1:16" ht="16">
      <c r="A6" s="303">
        <v>4</v>
      </c>
      <c r="B6" s="3" t="s">
        <v>30</v>
      </c>
      <c r="C6" s="3" t="s">
        <v>31</v>
      </c>
      <c r="D6" s="3" t="s">
        <v>32</v>
      </c>
      <c r="E6" s="3" t="s">
        <v>22</v>
      </c>
      <c r="F6" s="4">
        <v>27600</v>
      </c>
      <c r="G6" s="5" t="s">
        <v>33</v>
      </c>
      <c r="H6" s="5" t="s">
        <v>29</v>
      </c>
      <c r="I6" s="304">
        <v>1800</v>
      </c>
      <c r="K6" s="7" t="s">
        <v>34</v>
      </c>
      <c r="L6" s="8"/>
      <c r="M6" s="9" t="s">
        <v>35</v>
      </c>
      <c r="N6" s="8">
        <v>5</v>
      </c>
    </row>
    <row r="7" spans="1:16" ht="16">
      <c r="A7" s="303">
        <v>5</v>
      </c>
      <c r="B7" s="3" t="s">
        <v>36</v>
      </c>
      <c r="C7" s="3" t="s">
        <v>37</v>
      </c>
      <c r="D7" s="3" t="s">
        <v>38</v>
      </c>
      <c r="E7" s="3" t="s">
        <v>22</v>
      </c>
      <c r="F7" s="4">
        <v>32512</v>
      </c>
      <c r="G7" s="5" t="s">
        <v>39</v>
      </c>
      <c r="H7" s="5" t="s">
        <v>40</v>
      </c>
      <c r="I7" s="304">
        <v>5750</v>
      </c>
      <c r="K7" s="10" t="s">
        <v>41</v>
      </c>
      <c r="L7" s="11"/>
      <c r="M7" s="11"/>
      <c r="N7" s="11"/>
      <c r="O7" s="12" t="s">
        <v>42</v>
      </c>
      <c r="P7" s="13" t="s">
        <v>1569</v>
      </c>
    </row>
    <row r="8" spans="1:16">
      <c r="A8" s="303">
        <v>6</v>
      </c>
      <c r="B8" s="3" t="s">
        <v>44</v>
      </c>
      <c r="C8" s="3" t="s">
        <v>45</v>
      </c>
      <c r="D8" s="3" t="s">
        <v>46</v>
      </c>
      <c r="E8" s="3" t="s">
        <v>15</v>
      </c>
      <c r="F8" s="4">
        <v>28623</v>
      </c>
      <c r="G8" s="5" t="s">
        <v>33</v>
      </c>
      <c r="H8" s="5" t="s">
        <v>40</v>
      </c>
      <c r="I8" s="304">
        <v>4000</v>
      </c>
    </row>
    <row r="9" spans="1:16">
      <c r="A9" s="303">
        <v>7</v>
      </c>
      <c r="B9" s="3" t="s">
        <v>47</v>
      </c>
      <c r="C9" s="3" t="s">
        <v>48</v>
      </c>
      <c r="D9" s="3" t="s">
        <v>49</v>
      </c>
      <c r="E9" s="3" t="s">
        <v>15</v>
      </c>
      <c r="F9" s="4">
        <v>25379</v>
      </c>
      <c r="G9" s="5" t="s">
        <v>16</v>
      </c>
      <c r="H9" s="5" t="s">
        <v>17</v>
      </c>
      <c r="I9" s="304">
        <v>3600</v>
      </c>
    </row>
    <row r="10" spans="1:16">
      <c r="A10" s="303">
        <v>8</v>
      </c>
      <c r="B10" s="3" t="s">
        <v>50</v>
      </c>
      <c r="C10" s="3" t="s">
        <v>51</v>
      </c>
      <c r="D10" s="3" t="s">
        <v>52</v>
      </c>
      <c r="E10" s="3" t="s">
        <v>15</v>
      </c>
      <c r="F10" s="4">
        <v>25081</v>
      </c>
      <c r="G10" s="5" t="s">
        <v>33</v>
      </c>
      <c r="H10" s="5" t="s">
        <v>24</v>
      </c>
      <c r="I10" s="304">
        <v>7360</v>
      </c>
    </row>
    <row r="11" spans="1:16">
      <c r="A11" s="303">
        <v>9</v>
      </c>
      <c r="B11" s="3" t="s">
        <v>53</v>
      </c>
      <c r="C11" s="3" t="s">
        <v>54</v>
      </c>
      <c r="D11" s="3" t="s">
        <v>55</v>
      </c>
      <c r="E11" s="3" t="s">
        <v>22</v>
      </c>
      <c r="F11" s="4">
        <v>31226</v>
      </c>
      <c r="G11" s="5" t="s">
        <v>56</v>
      </c>
      <c r="H11" s="5" t="s">
        <v>29</v>
      </c>
      <c r="I11" s="304">
        <v>1800</v>
      </c>
    </row>
    <row r="12" spans="1:16">
      <c r="A12" s="303">
        <v>10</v>
      </c>
      <c r="B12" s="3" t="s">
        <v>57</v>
      </c>
      <c r="C12" s="3" t="s">
        <v>58</v>
      </c>
      <c r="D12" s="3" t="s">
        <v>59</v>
      </c>
      <c r="E12" s="3" t="s">
        <v>15</v>
      </c>
      <c r="F12" s="4">
        <v>24631</v>
      </c>
      <c r="G12" s="5" t="s">
        <v>23</v>
      </c>
      <c r="H12" s="5" t="s">
        <v>17</v>
      </c>
      <c r="I12" s="304">
        <v>3000</v>
      </c>
    </row>
    <row r="13" spans="1:16">
      <c r="A13" s="303">
        <v>11</v>
      </c>
      <c r="B13" s="3" t="s">
        <v>57</v>
      </c>
      <c r="C13" s="3" t="s">
        <v>48</v>
      </c>
      <c r="D13" s="3" t="s">
        <v>49</v>
      </c>
      <c r="E13" s="3" t="s">
        <v>15</v>
      </c>
      <c r="F13" s="4">
        <v>27824</v>
      </c>
      <c r="G13" s="5" t="s">
        <v>56</v>
      </c>
      <c r="H13" s="5" t="s">
        <v>17</v>
      </c>
      <c r="I13" s="304">
        <v>3450</v>
      </c>
    </row>
    <row r="14" spans="1:16">
      <c r="A14" s="303">
        <v>12</v>
      </c>
      <c r="B14" s="3" t="s">
        <v>60</v>
      </c>
      <c r="C14" s="3" t="s">
        <v>61</v>
      </c>
      <c r="D14" s="3" t="s">
        <v>55</v>
      </c>
      <c r="E14" s="3" t="s">
        <v>22</v>
      </c>
      <c r="F14" s="4">
        <v>29408</v>
      </c>
      <c r="G14" s="5" t="s">
        <v>16</v>
      </c>
      <c r="H14" s="5" t="s">
        <v>29</v>
      </c>
      <c r="I14" s="304">
        <v>2700</v>
      </c>
    </row>
    <row r="15" spans="1:16">
      <c r="A15" s="303">
        <v>13</v>
      </c>
      <c r="B15" s="3" t="s">
        <v>62</v>
      </c>
      <c r="C15" s="3" t="s">
        <v>63</v>
      </c>
      <c r="D15" s="3" t="s">
        <v>64</v>
      </c>
      <c r="E15" s="3" t="s">
        <v>22</v>
      </c>
      <c r="F15" s="4">
        <v>25539</v>
      </c>
      <c r="G15" s="5" t="s">
        <v>56</v>
      </c>
      <c r="H15" s="5" t="s">
        <v>40</v>
      </c>
      <c r="I15" s="304">
        <v>8500</v>
      </c>
    </row>
    <row r="16" spans="1:16">
      <c r="A16" s="303">
        <v>14</v>
      </c>
      <c r="B16" s="3" t="s">
        <v>65</v>
      </c>
      <c r="C16" s="3" t="s">
        <v>66</v>
      </c>
      <c r="D16" s="3" t="s">
        <v>67</v>
      </c>
      <c r="E16" s="3" t="s">
        <v>15</v>
      </c>
      <c r="F16" s="4">
        <v>24241</v>
      </c>
      <c r="G16" s="5" t="s">
        <v>68</v>
      </c>
      <c r="H16" s="5" t="s">
        <v>17</v>
      </c>
      <c r="I16" s="304">
        <v>4650</v>
      </c>
    </row>
    <row r="17" spans="1:17">
      <c r="A17" s="303">
        <v>15</v>
      </c>
      <c r="B17" s="3" t="s">
        <v>69</v>
      </c>
      <c r="C17" s="3" t="s">
        <v>70</v>
      </c>
      <c r="D17" s="3" t="s">
        <v>71</v>
      </c>
      <c r="E17" s="3" t="s">
        <v>15</v>
      </c>
      <c r="F17" s="4">
        <v>33233</v>
      </c>
      <c r="G17" s="5" t="s">
        <v>33</v>
      </c>
      <c r="H17" s="5" t="s">
        <v>29</v>
      </c>
      <c r="I17" s="304">
        <v>2070</v>
      </c>
    </row>
    <row r="18" spans="1:17">
      <c r="A18" s="303">
        <v>16</v>
      </c>
      <c r="B18" s="3" t="s">
        <v>72</v>
      </c>
      <c r="C18" s="3" t="s">
        <v>73</v>
      </c>
      <c r="D18" s="3" t="s">
        <v>74</v>
      </c>
      <c r="E18" s="3" t="s">
        <v>15</v>
      </c>
      <c r="F18" s="4">
        <v>28230</v>
      </c>
      <c r="G18" s="5" t="s">
        <v>33</v>
      </c>
      <c r="H18" s="5" t="s">
        <v>24</v>
      </c>
      <c r="I18" s="304">
        <v>6400</v>
      </c>
    </row>
    <row r="19" spans="1:17">
      <c r="A19" s="303">
        <v>17</v>
      </c>
      <c r="B19" s="3" t="s">
        <v>75</v>
      </c>
      <c r="C19" s="3" t="s">
        <v>76</v>
      </c>
      <c r="D19" s="3" t="s">
        <v>77</v>
      </c>
      <c r="E19" s="3" t="s">
        <v>22</v>
      </c>
      <c r="F19" s="4">
        <v>29051</v>
      </c>
      <c r="G19" s="5" t="s">
        <v>16</v>
      </c>
      <c r="H19" s="5" t="s">
        <v>17</v>
      </c>
      <c r="I19" s="304">
        <v>2400</v>
      </c>
    </row>
    <row r="20" spans="1:17" ht="16">
      <c r="A20" s="303">
        <v>18</v>
      </c>
      <c r="B20" s="3" t="s">
        <v>78</v>
      </c>
      <c r="C20" s="3" t="s">
        <v>79</v>
      </c>
      <c r="D20" s="3" t="s">
        <v>80</v>
      </c>
      <c r="E20" s="3" t="s">
        <v>22</v>
      </c>
      <c r="F20" s="4">
        <v>30802</v>
      </c>
      <c r="G20" s="5" t="s">
        <v>16</v>
      </c>
      <c r="H20" s="5" t="s">
        <v>29</v>
      </c>
      <c r="I20" s="304">
        <v>3100</v>
      </c>
      <c r="K20" s="52"/>
      <c r="L20" s="52"/>
      <c r="M20" s="52"/>
      <c r="N20" s="52"/>
      <c r="O20" s="136"/>
      <c r="P20" s="196"/>
      <c r="Q20" s="44"/>
    </row>
    <row r="21" spans="1:17" ht="16">
      <c r="A21" s="303">
        <v>19</v>
      </c>
      <c r="B21" s="3" t="s">
        <v>81</v>
      </c>
      <c r="C21" s="3" t="s">
        <v>82</v>
      </c>
      <c r="D21" s="3" t="s">
        <v>83</v>
      </c>
      <c r="E21" s="3" t="s">
        <v>15</v>
      </c>
      <c r="F21" s="4">
        <v>23049</v>
      </c>
      <c r="G21" s="5" t="s">
        <v>84</v>
      </c>
      <c r="H21" s="5" t="s">
        <v>17</v>
      </c>
      <c r="I21" s="304">
        <v>3480</v>
      </c>
      <c r="K21" s="52"/>
      <c r="L21" s="52"/>
      <c r="M21" s="52"/>
      <c r="N21" s="52"/>
      <c r="O21" s="136"/>
      <c r="P21" s="52"/>
    </row>
    <row r="22" spans="1:17" ht="16">
      <c r="A22" s="303">
        <v>20</v>
      </c>
      <c r="B22" s="3" t="s">
        <v>85</v>
      </c>
      <c r="C22" s="3" t="s">
        <v>86</v>
      </c>
      <c r="D22" s="3" t="s">
        <v>87</v>
      </c>
      <c r="E22" s="3" t="s">
        <v>22</v>
      </c>
      <c r="F22" s="4">
        <v>27295</v>
      </c>
      <c r="G22" s="5" t="s">
        <v>23</v>
      </c>
      <c r="H22" s="5" t="s">
        <v>29</v>
      </c>
      <c r="I22" s="304">
        <v>900</v>
      </c>
      <c r="K22" s="52"/>
      <c r="L22" s="52"/>
      <c r="M22" s="52"/>
      <c r="N22" s="52"/>
      <c r="O22" s="136"/>
      <c r="P22" s="52"/>
    </row>
    <row r="23" spans="1:17" ht="21">
      <c r="A23" s="303">
        <v>21</v>
      </c>
      <c r="B23" s="3" t="s">
        <v>88</v>
      </c>
      <c r="C23" s="3" t="s">
        <v>89</v>
      </c>
      <c r="D23" s="3" t="s">
        <v>90</v>
      </c>
      <c r="E23" s="3" t="s">
        <v>15</v>
      </c>
      <c r="F23" s="4">
        <v>25495</v>
      </c>
      <c r="G23" s="5" t="s">
        <v>91</v>
      </c>
      <c r="H23" s="5" t="s">
        <v>29</v>
      </c>
      <c r="I23" s="304">
        <v>905</v>
      </c>
      <c r="K23" s="52"/>
      <c r="L23" s="52"/>
      <c r="M23" s="52"/>
      <c r="N23" s="52"/>
      <c r="O23" s="136"/>
      <c r="P23" s="197"/>
    </row>
    <row r="24" spans="1:17" ht="21">
      <c r="A24" s="303">
        <v>22</v>
      </c>
      <c r="B24" s="3" t="s">
        <v>92</v>
      </c>
      <c r="C24" s="3" t="s">
        <v>93</v>
      </c>
      <c r="D24" s="3" t="s">
        <v>94</v>
      </c>
      <c r="E24" s="3" t="s">
        <v>15</v>
      </c>
      <c r="F24" s="4">
        <v>34050</v>
      </c>
      <c r="G24" s="5" t="s">
        <v>16</v>
      </c>
      <c r="H24" s="5" t="s">
        <v>40</v>
      </c>
      <c r="I24" s="304">
        <v>5750</v>
      </c>
      <c r="K24" s="52"/>
      <c r="L24" s="52"/>
      <c r="M24" s="52"/>
      <c r="N24" s="52"/>
      <c r="O24" s="136"/>
      <c r="P24" s="52"/>
      <c r="Q24" s="47"/>
    </row>
    <row r="25" spans="1:17" ht="16">
      <c r="A25" s="303">
        <v>23</v>
      </c>
      <c r="B25" s="3" t="s">
        <v>95</v>
      </c>
      <c r="C25" s="3" t="s">
        <v>96</v>
      </c>
      <c r="D25" s="3" t="s">
        <v>97</v>
      </c>
      <c r="E25" s="3" t="s">
        <v>22</v>
      </c>
      <c r="F25" s="4">
        <v>34955</v>
      </c>
      <c r="G25" s="5" t="s">
        <v>91</v>
      </c>
      <c r="H25" s="5" t="s">
        <v>29</v>
      </c>
      <c r="I25" s="304">
        <v>1800</v>
      </c>
      <c r="O25" s="43"/>
      <c r="P25" s="44"/>
      <c r="Q25" s="44"/>
    </row>
    <row r="26" spans="1:17">
      <c r="A26" s="303">
        <v>24</v>
      </c>
      <c r="B26" s="3" t="s">
        <v>98</v>
      </c>
      <c r="C26" s="3" t="s">
        <v>99</v>
      </c>
      <c r="D26" s="3" t="s">
        <v>97</v>
      </c>
      <c r="E26" s="3" t="s">
        <v>22</v>
      </c>
      <c r="F26" s="4">
        <v>30254</v>
      </c>
      <c r="G26" s="5" t="s">
        <v>16</v>
      </c>
      <c r="H26" s="5" t="s">
        <v>17</v>
      </c>
      <c r="I26" s="304">
        <v>3000</v>
      </c>
    </row>
    <row r="27" spans="1:17">
      <c r="A27" s="303">
        <v>25</v>
      </c>
      <c r="B27" s="3" t="s">
        <v>100</v>
      </c>
      <c r="C27" s="3" t="s">
        <v>101</v>
      </c>
      <c r="D27" s="3" t="s">
        <v>102</v>
      </c>
      <c r="E27" s="3" t="s">
        <v>22</v>
      </c>
      <c r="F27" s="4">
        <v>32452</v>
      </c>
      <c r="G27" s="5" t="s">
        <v>103</v>
      </c>
      <c r="H27" s="5" t="s">
        <v>40</v>
      </c>
      <c r="I27" s="304">
        <v>4750</v>
      </c>
    </row>
    <row r="28" spans="1:17">
      <c r="A28" s="303">
        <v>26</v>
      </c>
      <c r="B28" s="3" t="s">
        <v>104</v>
      </c>
      <c r="C28" s="3" t="s">
        <v>105</v>
      </c>
      <c r="D28" s="3" t="s">
        <v>106</v>
      </c>
      <c r="E28" s="3" t="s">
        <v>15</v>
      </c>
      <c r="F28" s="4">
        <v>24173</v>
      </c>
      <c r="G28" s="5" t="s">
        <v>103</v>
      </c>
      <c r="H28" s="5" t="s">
        <v>29</v>
      </c>
      <c r="I28" s="304">
        <v>1800</v>
      </c>
    </row>
    <row r="29" spans="1:17">
      <c r="A29" s="303">
        <v>27</v>
      </c>
      <c r="B29" s="3" t="s">
        <v>107</v>
      </c>
      <c r="C29" s="3" t="s">
        <v>108</v>
      </c>
      <c r="D29" s="3" t="s">
        <v>109</v>
      </c>
      <c r="E29" s="3" t="s">
        <v>15</v>
      </c>
      <c r="F29" s="4">
        <v>28245</v>
      </c>
      <c r="G29" s="5" t="s">
        <v>16</v>
      </c>
      <c r="H29" s="5" t="s">
        <v>24</v>
      </c>
      <c r="I29" s="304">
        <v>10880</v>
      </c>
    </row>
    <row r="30" spans="1:17">
      <c r="A30" s="303">
        <v>28</v>
      </c>
      <c r="B30" s="3" t="s">
        <v>110</v>
      </c>
      <c r="C30" s="3" t="s">
        <v>101</v>
      </c>
      <c r="D30" s="3" t="s">
        <v>111</v>
      </c>
      <c r="E30" s="3" t="s">
        <v>22</v>
      </c>
      <c r="F30" s="4">
        <v>21930</v>
      </c>
      <c r="G30" s="5" t="s">
        <v>84</v>
      </c>
      <c r="H30" s="5" t="s">
        <v>40</v>
      </c>
      <c r="I30" s="304">
        <v>5000</v>
      </c>
    </row>
    <row r="31" spans="1:17">
      <c r="A31" s="303">
        <v>29</v>
      </c>
      <c r="B31" s="3" t="s">
        <v>112</v>
      </c>
      <c r="C31" s="3" t="s">
        <v>113</v>
      </c>
      <c r="D31" s="3" t="s">
        <v>102</v>
      </c>
      <c r="E31" s="3" t="s">
        <v>22</v>
      </c>
      <c r="F31" s="4">
        <v>22197</v>
      </c>
      <c r="G31" s="5" t="s">
        <v>84</v>
      </c>
      <c r="H31" s="5" t="s">
        <v>29</v>
      </c>
      <c r="I31" s="304">
        <v>1900</v>
      </c>
    </row>
    <row r="32" spans="1:17">
      <c r="A32" s="303">
        <v>30</v>
      </c>
      <c r="B32" s="3" t="s">
        <v>114</v>
      </c>
      <c r="C32" s="3" t="s">
        <v>115</v>
      </c>
      <c r="D32" s="3" t="s">
        <v>116</v>
      </c>
      <c r="E32" s="3" t="s">
        <v>15</v>
      </c>
      <c r="F32" s="4">
        <v>31968</v>
      </c>
      <c r="G32" s="5" t="s">
        <v>103</v>
      </c>
      <c r="H32" s="5" t="s">
        <v>17</v>
      </c>
      <c r="I32" s="304">
        <v>3450</v>
      </c>
    </row>
    <row r="33" spans="1:9">
      <c r="A33" s="303">
        <v>31</v>
      </c>
      <c r="B33" s="3" t="s">
        <v>117</v>
      </c>
      <c r="C33" s="3" t="s">
        <v>108</v>
      </c>
      <c r="D33" s="3" t="s">
        <v>106</v>
      </c>
      <c r="E33" s="3" t="s">
        <v>15</v>
      </c>
      <c r="F33" s="4">
        <v>22804</v>
      </c>
      <c r="G33" s="5" t="s">
        <v>16</v>
      </c>
      <c r="H33" s="5" t="s">
        <v>17</v>
      </c>
      <c r="I33" s="304">
        <v>2550</v>
      </c>
    </row>
    <row r="34" spans="1:9">
      <c r="A34" s="303">
        <v>32</v>
      </c>
      <c r="B34" s="3" t="s">
        <v>117</v>
      </c>
      <c r="C34" s="3" t="s">
        <v>105</v>
      </c>
      <c r="D34" s="3" t="s">
        <v>106</v>
      </c>
      <c r="E34" s="3" t="s">
        <v>15</v>
      </c>
      <c r="F34" s="4">
        <v>32941</v>
      </c>
      <c r="G34" s="5" t="s">
        <v>103</v>
      </c>
      <c r="H34" s="5" t="s">
        <v>24</v>
      </c>
      <c r="I34" s="304">
        <v>7360</v>
      </c>
    </row>
    <row r="35" spans="1:9">
      <c r="A35" s="303">
        <v>33</v>
      </c>
      <c r="B35" s="3" t="s">
        <v>118</v>
      </c>
      <c r="C35" s="3" t="s">
        <v>119</v>
      </c>
      <c r="D35" s="3" t="s">
        <v>120</v>
      </c>
      <c r="E35" s="3" t="s">
        <v>22</v>
      </c>
      <c r="F35" s="4">
        <v>30736</v>
      </c>
      <c r="G35" s="5" t="s">
        <v>84</v>
      </c>
      <c r="H35" s="5" t="s">
        <v>24</v>
      </c>
      <c r="I35" s="304">
        <v>3600</v>
      </c>
    </row>
    <row r="36" spans="1:9">
      <c r="A36" s="303">
        <v>34</v>
      </c>
      <c r="B36" s="3" t="s">
        <v>121</v>
      </c>
      <c r="C36" s="3" t="s">
        <v>122</v>
      </c>
      <c r="D36" s="3" t="s">
        <v>123</v>
      </c>
      <c r="E36" s="3" t="s">
        <v>22</v>
      </c>
      <c r="F36" s="4">
        <v>27438</v>
      </c>
      <c r="G36" s="5" t="s">
        <v>23</v>
      </c>
      <c r="H36" s="5" t="s">
        <v>40</v>
      </c>
      <c r="I36" s="304">
        <v>8500</v>
      </c>
    </row>
    <row r="37" spans="1:9">
      <c r="A37" s="303">
        <v>35</v>
      </c>
      <c r="B37" s="3" t="s">
        <v>124</v>
      </c>
      <c r="C37" s="3" t="s">
        <v>125</v>
      </c>
      <c r="D37" s="3" t="s">
        <v>126</v>
      </c>
      <c r="E37" s="3" t="s">
        <v>15</v>
      </c>
      <c r="F37" s="4">
        <v>30484</v>
      </c>
      <c r="G37" s="5" t="s">
        <v>84</v>
      </c>
      <c r="H37" s="5" t="s">
        <v>17</v>
      </c>
      <c r="I37" s="304">
        <v>3400</v>
      </c>
    </row>
    <row r="38" spans="1:9">
      <c r="A38" s="303">
        <v>36</v>
      </c>
      <c r="B38" s="3" t="s">
        <v>127</v>
      </c>
      <c r="C38" s="3" t="s">
        <v>128</v>
      </c>
      <c r="D38" s="3" t="s">
        <v>129</v>
      </c>
      <c r="E38" s="3" t="s">
        <v>15</v>
      </c>
      <c r="F38" s="4">
        <v>25531</v>
      </c>
      <c r="G38" s="5" t="s">
        <v>16</v>
      </c>
      <c r="H38" s="5" t="s">
        <v>29</v>
      </c>
      <c r="I38" s="304">
        <v>2070</v>
      </c>
    </row>
    <row r="39" spans="1:9">
      <c r="A39" s="303">
        <v>37</v>
      </c>
      <c r="B39" s="3" t="s">
        <v>130</v>
      </c>
      <c r="C39" s="3" t="s">
        <v>128</v>
      </c>
      <c r="D39" s="3" t="s">
        <v>129</v>
      </c>
      <c r="E39" s="3" t="s">
        <v>15</v>
      </c>
      <c r="F39" s="4">
        <v>28445</v>
      </c>
      <c r="G39" s="5" t="s">
        <v>68</v>
      </c>
      <c r="H39" s="5" t="s">
        <v>17</v>
      </c>
      <c r="I39" s="304">
        <v>4650</v>
      </c>
    </row>
    <row r="40" spans="1:9">
      <c r="A40" s="303">
        <v>38</v>
      </c>
      <c r="B40" s="3" t="s">
        <v>131</v>
      </c>
      <c r="C40" s="3" t="s">
        <v>132</v>
      </c>
      <c r="D40" s="3" t="s">
        <v>133</v>
      </c>
      <c r="E40" s="3" t="s">
        <v>15</v>
      </c>
      <c r="F40" s="4">
        <v>23589</v>
      </c>
      <c r="G40" s="5" t="s">
        <v>68</v>
      </c>
      <c r="H40" s="5" t="s">
        <v>40</v>
      </c>
      <c r="I40" s="304">
        <v>2515</v>
      </c>
    </row>
    <row r="41" spans="1:9">
      <c r="A41" s="303">
        <v>39</v>
      </c>
      <c r="B41" s="3" t="s">
        <v>131</v>
      </c>
      <c r="C41" s="3" t="s">
        <v>134</v>
      </c>
      <c r="D41" s="3" t="s">
        <v>133</v>
      </c>
      <c r="E41" s="3" t="s">
        <v>15</v>
      </c>
      <c r="F41" s="4">
        <v>25024</v>
      </c>
      <c r="G41" s="5" t="s">
        <v>103</v>
      </c>
      <c r="H41" s="5" t="s">
        <v>17</v>
      </c>
      <c r="I41" s="304">
        <v>3450</v>
      </c>
    </row>
    <row r="42" spans="1:9">
      <c r="A42" s="303">
        <v>40</v>
      </c>
      <c r="B42" s="3" t="s">
        <v>135</v>
      </c>
      <c r="C42" s="3" t="s">
        <v>136</v>
      </c>
      <c r="D42" s="3" t="s">
        <v>137</v>
      </c>
      <c r="E42" s="3" t="s">
        <v>22</v>
      </c>
      <c r="F42" s="4">
        <v>27821</v>
      </c>
      <c r="G42" s="5" t="s">
        <v>16</v>
      </c>
      <c r="H42" s="5" t="s">
        <v>29</v>
      </c>
      <c r="I42" s="304">
        <v>2100</v>
      </c>
    </row>
    <row r="43" spans="1:9">
      <c r="A43" s="303">
        <v>41</v>
      </c>
      <c r="B43" s="3" t="s">
        <v>138</v>
      </c>
      <c r="C43" s="3" t="s">
        <v>139</v>
      </c>
      <c r="D43" s="3" t="s">
        <v>140</v>
      </c>
      <c r="E43" s="3" t="s">
        <v>22</v>
      </c>
      <c r="F43" s="4">
        <v>32253</v>
      </c>
      <c r="G43" s="5" t="s">
        <v>103</v>
      </c>
      <c r="H43" s="5" t="s">
        <v>17</v>
      </c>
      <c r="I43" s="304">
        <v>2550</v>
      </c>
    </row>
    <row r="44" spans="1:9">
      <c r="A44" s="303">
        <v>42</v>
      </c>
      <c r="B44" s="3" t="s">
        <v>141</v>
      </c>
      <c r="C44" s="3" t="s">
        <v>142</v>
      </c>
      <c r="D44" s="3" t="s">
        <v>143</v>
      </c>
      <c r="E44" s="3" t="s">
        <v>15</v>
      </c>
      <c r="F44" s="4">
        <v>31275</v>
      </c>
      <c r="G44" s="5" t="s">
        <v>84</v>
      </c>
      <c r="H44" s="5" t="s">
        <v>24</v>
      </c>
      <c r="I44" s="304">
        <v>5100</v>
      </c>
    </row>
    <row r="45" spans="1:9">
      <c r="A45" s="303">
        <v>43</v>
      </c>
      <c r="B45" s="3" t="s">
        <v>144</v>
      </c>
      <c r="C45" s="3" t="s">
        <v>145</v>
      </c>
      <c r="D45" s="3" t="s">
        <v>146</v>
      </c>
      <c r="E45" s="3" t="s">
        <v>15</v>
      </c>
      <c r="F45" s="4">
        <v>28782</v>
      </c>
      <c r="G45" s="5" t="s">
        <v>16</v>
      </c>
      <c r="H45" s="5" t="s">
        <v>29</v>
      </c>
      <c r="I45" s="304">
        <v>3060</v>
      </c>
    </row>
    <row r="46" spans="1:9">
      <c r="A46" s="303">
        <v>44</v>
      </c>
      <c r="B46" s="3" t="s">
        <v>147</v>
      </c>
      <c r="C46" s="3" t="s">
        <v>148</v>
      </c>
      <c r="D46" s="3" t="s">
        <v>149</v>
      </c>
      <c r="E46" s="3" t="s">
        <v>22</v>
      </c>
      <c r="F46" s="4">
        <v>29305</v>
      </c>
      <c r="G46" s="5" t="s">
        <v>23</v>
      </c>
      <c r="H46" s="5" t="s">
        <v>29</v>
      </c>
      <c r="I46" s="304">
        <v>2080</v>
      </c>
    </row>
    <row r="47" spans="1:9">
      <c r="A47" s="303">
        <v>45</v>
      </c>
      <c r="B47" s="3" t="s">
        <v>150</v>
      </c>
      <c r="C47" s="3" t="s">
        <v>151</v>
      </c>
      <c r="D47" s="3" t="s">
        <v>152</v>
      </c>
      <c r="E47" s="3" t="s">
        <v>15</v>
      </c>
      <c r="F47" s="4">
        <v>33035</v>
      </c>
      <c r="G47" s="5" t="s">
        <v>68</v>
      </c>
      <c r="H47" s="5" t="s">
        <v>29</v>
      </c>
      <c r="I47" s="304">
        <v>3060</v>
      </c>
    </row>
    <row r="48" spans="1:9">
      <c r="A48" s="303">
        <v>46</v>
      </c>
      <c r="B48" s="3" t="s">
        <v>153</v>
      </c>
      <c r="C48" s="3" t="s">
        <v>154</v>
      </c>
      <c r="D48" s="3" t="s">
        <v>155</v>
      </c>
      <c r="E48" s="3" t="s">
        <v>22</v>
      </c>
      <c r="F48" s="4">
        <v>26349</v>
      </c>
      <c r="G48" s="5" t="s">
        <v>23</v>
      </c>
      <c r="H48" s="5" t="s">
        <v>24</v>
      </c>
      <c r="I48" s="304">
        <v>7360</v>
      </c>
    </row>
    <row r="49" spans="1:9">
      <c r="A49" s="303">
        <v>47</v>
      </c>
      <c r="B49" s="3" t="s">
        <v>156</v>
      </c>
      <c r="C49" s="3" t="s">
        <v>157</v>
      </c>
      <c r="D49" s="3" t="s">
        <v>158</v>
      </c>
      <c r="E49" s="3" t="s">
        <v>22</v>
      </c>
      <c r="F49" s="4">
        <v>23628</v>
      </c>
      <c r="G49" s="5" t="s">
        <v>23</v>
      </c>
      <c r="H49" s="5" t="s">
        <v>40</v>
      </c>
      <c r="I49" s="304">
        <v>8500</v>
      </c>
    </row>
    <row r="50" spans="1:9">
      <c r="A50" s="303">
        <v>48</v>
      </c>
      <c r="B50" s="3" t="s">
        <v>159</v>
      </c>
      <c r="C50" s="3" t="s">
        <v>160</v>
      </c>
      <c r="D50" s="3" t="s">
        <v>161</v>
      </c>
      <c r="E50" s="3" t="s">
        <v>15</v>
      </c>
      <c r="F50" s="4">
        <v>27890</v>
      </c>
      <c r="G50" s="5" t="s">
        <v>16</v>
      </c>
      <c r="H50" s="5" t="s">
        <v>24</v>
      </c>
      <c r="I50" s="304">
        <v>10880</v>
      </c>
    </row>
    <row r="51" spans="1:9">
      <c r="A51" s="303">
        <v>49</v>
      </c>
      <c r="B51" s="3" t="s">
        <v>162</v>
      </c>
      <c r="C51" s="3" t="s">
        <v>163</v>
      </c>
      <c r="D51" s="3" t="s">
        <v>164</v>
      </c>
      <c r="E51" s="3" t="s">
        <v>15</v>
      </c>
      <c r="F51" s="4">
        <v>28649</v>
      </c>
      <c r="G51" s="5" t="s">
        <v>23</v>
      </c>
      <c r="H51" s="5" t="s">
        <v>40</v>
      </c>
      <c r="I51" s="304">
        <v>5000</v>
      </c>
    </row>
    <row r="52" spans="1:9">
      <c r="A52" s="303">
        <v>50</v>
      </c>
      <c r="B52" s="3" t="s">
        <v>165</v>
      </c>
      <c r="C52" s="3" t="s">
        <v>166</v>
      </c>
      <c r="D52" s="3" t="s">
        <v>167</v>
      </c>
      <c r="E52" s="3" t="s">
        <v>22</v>
      </c>
      <c r="F52" s="4">
        <v>29003</v>
      </c>
      <c r="G52" s="5" t="s">
        <v>16</v>
      </c>
      <c r="H52" s="5" t="s">
        <v>29</v>
      </c>
      <c r="I52" s="304">
        <v>1800</v>
      </c>
    </row>
    <row r="53" spans="1:9">
      <c r="A53" s="303">
        <v>51</v>
      </c>
      <c r="B53" s="3" t="s">
        <v>168</v>
      </c>
      <c r="C53" s="3" t="s">
        <v>169</v>
      </c>
      <c r="D53" s="3" t="s">
        <v>170</v>
      </c>
      <c r="E53" s="3" t="s">
        <v>15</v>
      </c>
      <c r="F53" s="4">
        <v>30828</v>
      </c>
      <c r="G53" s="5" t="s">
        <v>23</v>
      </c>
      <c r="H53" s="5" t="s">
        <v>24</v>
      </c>
      <c r="I53" s="304">
        <v>3650</v>
      </c>
    </row>
    <row r="54" spans="1:9">
      <c r="A54" s="303">
        <v>52</v>
      </c>
      <c r="B54" s="3" t="s">
        <v>171</v>
      </c>
      <c r="C54" s="3" t="s">
        <v>172</v>
      </c>
      <c r="D54" s="3" t="s">
        <v>173</v>
      </c>
      <c r="E54" s="3" t="s">
        <v>22</v>
      </c>
      <c r="F54" s="4">
        <v>33071</v>
      </c>
      <c r="G54" s="5" t="s">
        <v>16</v>
      </c>
      <c r="H54" s="5" t="s">
        <v>29</v>
      </c>
      <c r="I54" s="304">
        <v>2520</v>
      </c>
    </row>
    <row r="55" spans="1:9">
      <c r="A55" s="303">
        <v>53</v>
      </c>
      <c r="B55" s="3" t="s">
        <v>174</v>
      </c>
      <c r="C55" s="3" t="s">
        <v>175</v>
      </c>
      <c r="D55" s="3" t="s">
        <v>176</v>
      </c>
      <c r="E55" s="3" t="s">
        <v>22</v>
      </c>
      <c r="F55" s="4">
        <v>25452</v>
      </c>
      <c r="G55" s="5" t="s">
        <v>23</v>
      </c>
      <c r="H55" s="5" t="s">
        <v>24</v>
      </c>
      <c r="I55" s="304">
        <v>2100</v>
      </c>
    </row>
    <row r="56" spans="1:9">
      <c r="A56" s="303">
        <v>54</v>
      </c>
      <c r="B56" s="3" t="s">
        <v>177</v>
      </c>
      <c r="C56" s="3" t="s">
        <v>178</v>
      </c>
      <c r="D56" s="3" t="s">
        <v>179</v>
      </c>
      <c r="E56" s="3" t="s">
        <v>15</v>
      </c>
      <c r="F56" s="4">
        <v>29907</v>
      </c>
      <c r="G56" s="5" t="s">
        <v>16</v>
      </c>
      <c r="H56" s="5" t="s">
        <v>29</v>
      </c>
      <c r="I56" s="304">
        <v>1960</v>
      </c>
    </row>
    <row r="57" spans="1:9">
      <c r="A57" s="303">
        <v>55</v>
      </c>
      <c r="B57" s="3" t="s">
        <v>180</v>
      </c>
      <c r="C57" s="3" t="s">
        <v>115</v>
      </c>
      <c r="D57" s="3" t="s">
        <v>106</v>
      </c>
      <c r="E57" s="3" t="s">
        <v>15</v>
      </c>
      <c r="F57" s="4">
        <v>32974</v>
      </c>
      <c r="G57" s="5" t="s">
        <v>16</v>
      </c>
      <c r="H57" s="5" t="s">
        <v>24</v>
      </c>
      <c r="I57" s="304">
        <v>7060</v>
      </c>
    </row>
    <row r="58" spans="1:9">
      <c r="A58" s="308">
        <v>56</v>
      </c>
      <c r="B58" s="309" t="s">
        <v>181</v>
      </c>
      <c r="C58" s="309" t="s">
        <v>132</v>
      </c>
      <c r="D58" s="309" t="s">
        <v>28</v>
      </c>
      <c r="E58" s="309" t="s">
        <v>15</v>
      </c>
      <c r="F58" s="310">
        <v>26735</v>
      </c>
      <c r="G58" s="311" t="s">
        <v>84</v>
      </c>
      <c r="H58" s="311" t="s">
        <v>40</v>
      </c>
      <c r="I58" s="312">
        <v>4400</v>
      </c>
    </row>
  </sheetData>
  <conditionalFormatting sqref="P7">
    <cfRule type="cellIs" dxfId="100" priority="9" operator="equal">
      <formula>"нет"</formula>
    </cfRule>
    <cfRule type="cellIs" dxfId="99" priority="10" operator="equal">
      <formula>"да"</formula>
    </cfRule>
  </conditionalFormatting>
  <conditionalFormatting sqref="I3:I56">
    <cfRule type="cellIs" dxfId="98" priority="7" operator="between">
      <formula>3000</formula>
      <formula>5000</formula>
    </cfRule>
    <cfRule type="cellIs" dxfId="97" priority="8" operator="between">
      <formula>3</formula>
      <formula>5</formula>
    </cfRule>
  </conditionalFormatting>
  <conditionalFormatting sqref="F3:F56">
    <cfRule type="cellIs" dxfId="96" priority="6" operator="greaterThanOrEqual">
      <formula>27395</formula>
    </cfRule>
  </conditionalFormatting>
  <conditionalFormatting sqref="H3:H56">
    <cfRule type="cellIs" dxfId="95" priority="5" operator="equal">
      <formula>"ЛОГ"</formula>
    </cfRule>
  </conditionalFormatting>
  <conditionalFormatting sqref="F3:F58">
    <cfRule type="cellIs" dxfId="94" priority="1" operator="greaterThan">
      <formula>27394</formula>
    </cfRule>
    <cfRule type="cellIs" dxfId="93" priority="4" operator="greaterThanOrEqual">
      <formula>27395</formula>
    </cfRule>
  </conditionalFormatting>
  <conditionalFormatting sqref="H3:H58">
    <cfRule type="cellIs" dxfId="92" priority="3" operator="equal">
      <formula>"ЛОГ"</formula>
    </cfRule>
  </conditionalFormatting>
  <conditionalFormatting sqref="I3:I58">
    <cfRule type="cellIs" dxfId="91" priority="2" operator="between">
      <formula>3000</formula>
      <formula>5000</formula>
    </cfRule>
  </conditionalFormatting>
  <dataValidations count="1">
    <dataValidation type="list" allowBlank="1" showInputMessage="1" showErrorMessage="1" sqref="P7" xr:uid="{00000000-0002-0000-0500-000000000000}">
      <formula1>"ДА,НЕТ"</formula1>
    </dataValidation>
  </dataValidations>
  <pageMargins left="0.7" right="0.7" top="0.75" bottom="0.75" header="0.3" footer="0.3"/>
  <pageSetup paperSize="9" orientation="portrait" horizontalDpi="360" verticalDpi="36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O24"/>
  <sheetViews>
    <sheetView zoomScaleNormal="100" workbookViewId="0">
      <selection activeCell="D2" sqref="D2:D22"/>
    </sheetView>
  </sheetViews>
  <sheetFormatPr baseColWidth="10" defaultColWidth="9.1640625" defaultRowHeight="15"/>
  <cols>
    <col min="1" max="1" width="6.83203125" style="19" customWidth="1"/>
    <col min="2" max="2" width="12.83203125" style="19" customWidth="1"/>
    <col min="3" max="4" width="14.5" style="19" customWidth="1"/>
    <col min="5" max="5" width="16.5" style="25" customWidth="1"/>
    <col min="6" max="6" width="31.6640625" style="25" customWidth="1"/>
    <col min="7" max="7" width="10.5" style="25" customWidth="1"/>
    <col min="8" max="8" width="3.1640625" style="25" customWidth="1"/>
    <col min="9" max="10" width="7" style="25" customWidth="1"/>
    <col min="11" max="11" width="10.1640625" style="25" customWidth="1"/>
    <col min="12" max="12" width="20.5" style="19" customWidth="1"/>
    <col min="13" max="13" width="10" style="25" customWidth="1"/>
    <col min="14" max="15" width="7" style="25" customWidth="1"/>
    <col min="16" max="23" width="7" style="19" customWidth="1"/>
    <col min="24" max="16384" width="9.1640625" style="19"/>
  </cols>
  <sheetData>
    <row r="1" spans="1:15">
      <c r="A1" s="16" t="s">
        <v>182</v>
      </c>
      <c r="B1" s="16" t="s">
        <v>183</v>
      </c>
      <c r="C1" s="17" t="s">
        <v>184</v>
      </c>
      <c r="D1" s="17" t="s">
        <v>185</v>
      </c>
      <c r="E1" s="16" t="s">
        <v>186</v>
      </c>
      <c r="F1" s="18" t="s">
        <v>187</v>
      </c>
      <c r="G1" s="16" t="s">
        <v>188</v>
      </c>
      <c r="H1" s="19"/>
      <c r="I1" s="14" t="s">
        <v>1367</v>
      </c>
      <c r="J1"/>
      <c r="K1"/>
      <c r="L1"/>
      <c r="M1"/>
      <c r="N1"/>
      <c r="O1"/>
    </row>
    <row r="2" spans="1:15">
      <c r="A2" s="20">
        <v>1</v>
      </c>
      <c r="B2" s="21" t="s">
        <v>189</v>
      </c>
      <c r="C2" s="22">
        <f ca="1">TODAY()+RANDBETWEEN(1,3)</f>
        <v>44488</v>
      </c>
      <c r="D2" s="22">
        <f ca="1">TODAY()+RANDBETWEEN(9,31)</f>
        <v>44505</v>
      </c>
      <c r="E2" s="21" t="s">
        <v>190</v>
      </c>
      <c r="F2" s="23" t="s">
        <v>191</v>
      </c>
      <c r="G2" s="24">
        <v>1510</v>
      </c>
      <c r="H2" s="19"/>
      <c r="I2" s="14" t="s">
        <v>1366</v>
      </c>
      <c r="J2"/>
      <c r="K2"/>
      <c r="L2"/>
      <c r="M2"/>
      <c r="N2"/>
      <c r="O2"/>
    </row>
    <row r="3" spans="1:15">
      <c r="A3" s="20">
        <v>2</v>
      </c>
      <c r="B3" s="21" t="s">
        <v>192</v>
      </c>
      <c r="C3" s="22">
        <f t="shared" ref="C3:C22" ca="1" si="0">TODAY()+RANDBETWEEN(1,3)</f>
        <v>44488</v>
      </c>
      <c r="D3" s="22">
        <f t="shared" ref="D3:D22" ca="1" si="1">TODAY()+RANDBETWEEN(9,31)</f>
        <v>44494</v>
      </c>
      <c r="E3" s="21" t="s">
        <v>193</v>
      </c>
      <c r="F3" s="23" t="s">
        <v>194</v>
      </c>
      <c r="G3" s="24">
        <v>5440</v>
      </c>
      <c r="H3" s="19"/>
      <c r="I3" s="14" t="s">
        <v>217</v>
      </c>
      <c r="J3"/>
      <c r="K3" s="14"/>
      <c r="L3" s="14"/>
      <c r="M3" s="14"/>
      <c r="N3"/>
      <c r="O3"/>
    </row>
    <row r="4" spans="1:15" ht="16">
      <c r="A4" s="20">
        <v>3</v>
      </c>
      <c r="B4" s="21" t="s">
        <v>195</v>
      </c>
      <c r="C4" s="22">
        <f t="shared" ca="1" si="0"/>
        <v>44488</v>
      </c>
      <c r="D4" s="22">
        <f t="shared" ca="1" si="1"/>
        <v>44500</v>
      </c>
      <c r="E4" s="21" t="s">
        <v>196</v>
      </c>
      <c r="F4" s="23" t="s">
        <v>197</v>
      </c>
      <c r="G4" s="24">
        <v>2050</v>
      </c>
      <c r="H4" s="19"/>
      <c r="I4" s="7" t="s">
        <v>34</v>
      </c>
      <c r="J4" s="8"/>
      <c r="K4" s="9" t="s">
        <v>35</v>
      </c>
      <c r="L4" s="8">
        <v>3</v>
      </c>
      <c r="N4"/>
      <c r="O4"/>
    </row>
    <row r="5" spans="1:15" ht="16">
      <c r="A5" s="20">
        <v>4</v>
      </c>
      <c r="B5" s="21" t="s">
        <v>198</v>
      </c>
      <c r="C5" s="22">
        <f t="shared" ca="1" si="0"/>
        <v>44488</v>
      </c>
      <c r="D5" s="22">
        <f t="shared" ca="1" si="1"/>
        <v>44495</v>
      </c>
      <c r="E5" s="21" t="s">
        <v>199</v>
      </c>
      <c r="F5" s="23" t="s">
        <v>200</v>
      </c>
      <c r="G5" s="24">
        <v>1800</v>
      </c>
      <c r="H5" s="19"/>
      <c r="I5" s="10" t="s">
        <v>663</v>
      </c>
      <c r="J5" s="11"/>
      <c r="K5" s="11"/>
      <c r="L5" s="11"/>
      <c r="M5" s="12" t="s">
        <v>42</v>
      </c>
      <c r="N5" s="13" t="s">
        <v>43</v>
      </c>
      <c r="O5"/>
    </row>
    <row r="6" spans="1:15">
      <c r="A6" s="20">
        <v>5</v>
      </c>
      <c r="B6" s="21" t="s">
        <v>198</v>
      </c>
      <c r="C6" s="22">
        <f t="shared" ca="1" si="0"/>
        <v>44488</v>
      </c>
      <c r="D6" s="22">
        <f t="shared" ca="1" si="1"/>
        <v>44496</v>
      </c>
      <c r="E6" s="21" t="s">
        <v>199</v>
      </c>
      <c r="F6" s="23" t="s">
        <v>200</v>
      </c>
      <c r="G6" s="24">
        <v>5750</v>
      </c>
      <c r="H6" s="19"/>
      <c r="N6"/>
      <c r="O6"/>
    </row>
    <row r="7" spans="1:15">
      <c r="A7" s="20">
        <v>6</v>
      </c>
      <c r="B7" s="21" t="s">
        <v>201</v>
      </c>
      <c r="C7" s="22">
        <f t="shared" ca="1" si="0"/>
        <v>44488</v>
      </c>
      <c r="D7" s="22">
        <f t="shared" ca="1" si="1"/>
        <v>44514</v>
      </c>
      <c r="E7" s="21" t="s">
        <v>202</v>
      </c>
      <c r="F7" s="23" t="s">
        <v>203</v>
      </c>
      <c r="G7" s="24">
        <v>4000</v>
      </c>
      <c r="H7" s="19"/>
      <c r="O7"/>
    </row>
    <row r="8" spans="1:15">
      <c r="A8" s="20">
        <v>7</v>
      </c>
      <c r="B8" s="21" t="s">
        <v>198</v>
      </c>
      <c r="C8" s="22">
        <f t="shared" ca="1" si="0"/>
        <v>44486</v>
      </c>
      <c r="D8" s="22">
        <f t="shared" ca="1" si="1"/>
        <v>44513</v>
      </c>
      <c r="E8" s="21">
        <v>79948332</v>
      </c>
      <c r="F8" s="23" t="s">
        <v>204</v>
      </c>
      <c r="G8" s="24">
        <v>3600</v>
      </c>
      <c r="H8" s="19"/>
    </row>
    <row r="9" spans="1:15">
      <c r="A9" s="20">
        <v>8</v>
      </c>
      <c r="B9" s="21" t="s">
        <v>192</v>
      </c>
      <c r="C9" s="22">
        <f t="shared" ca="1" si="0"/>
        <v>44488</v>
      </c>
      <c r="D9" s="22">
        <f t="shared" ca="1" si="1"/>
        <v>44498</v>
      </c>
      <c r="E9" s="21" t="s">
        <v>205</v>
      </c>
      <c r="F9" s="23" t="s">
        <v>206</v>
      </c>
      <c r="G9" s="24">
        <v>7360</v>
      </c>
      <c r="H9" s="19"/>
    </row>
    <row r="10" spans="1:15">
      <c r="A10" s="20">
        <v>9</v>
      </c>
      <c r="B10" s="21" t="s">
        <v>189</v>
      </c>
      <c r="C10" s="22">
        <f t="shared" ca="1" si="0"/>
        <v>44486</v>
      </c>
      <c r="D10" s="22">
        <f t="shared" ca="1" si="1"/>
        <v>44510</v>
      </c>
      <c r="E10" s="21" t="s">
        <v>207</v>
      </c>
      <c r="F10" s="23" t="s">
        <v>197</v>
      </c>
      <c r="G10" s="24">
        <v>4650</v>
      </c>
      <c r="H10" s="19"/>
    </row>
    <row r="11" spans="1:15">
      <c r="A11" s="20">
        <v>10</v>
      </c>
      <c r="B11" s="21" t="s">
        <v>198</v>
      </c>
      <c r="C11" s="22">
        <f t="shared" ca="1" si="0"/>
        <v>44488</v>
      </c>
      <c r="D11" s="22">
        <f t="shared" ca="1" si="1"/>
        <v>44505</v>
      </c>
      <c r="E11" s="21">
        <v>3387536</v>
      </c>
      <c r="F11" s="23" t="s">
        <v>208</v>
      </c>
      <c r="G11" s="24">
        <v>2070</v>
      </c>
      <c r="H11" s="19"/>
    </row>
    <row r="12" spans="1:15">
      <c r="A12" s="20">
        <v>11</v>
      </c>
      <c r="B12" s="21" t="s">
        <v>192</v>
      </c>
      <c r="C12" s="22">
        <f t="shared" ca="1" si="0"/>
        <v>44488</v>
      </c>
      <c r="D12" s="22">
        <f t="shared" ca="1" si="1"/>
        <v>44502</v>
      </c>
      <c r="E12" s="21">
        <v>395937</v>
      </c>
      <c r="F12" s="23" t="s">
        <v>209</v>
      </c>
      <c r="G12" s="24">
        <v>6400</v>
      </c>
      <c r="H12" s="19"/>
    </row>
    <row r="13" spans="1:15">
      <c r="A13" s="20">
        <v>12</v>
      </c>
      <c r="B13" s="21" t="s">
        <v>210</v>
      </c>
      <c r="C13" s="22">
        <f t="shared" ca="1" si="0"/>
        <v>44487</v>
      </c>
      <c r="D13" s="22">
        <f t="shared" ca="1" si="1"/>
        <v>44503</v>
      </c>
      <c r="E13" s="21">
        <v>4459399384</v>
      </c>
      <c r="F13" s="23" t="s">
        <v>211</v>
      </c>
      <c r="G13" s="24">
        <v>1900</v>
      </c>
      <c r="H13" s="19"/>
    </row>
    <row r="14" spans="1:15">
      <c r="A14" s="20">
        <v>13</v>
      </c>
      <c r="B14" s="21" t="s">
        <v>210</v>
      </c>
      <c r="C14" s="22">
        <f t="shared" ca="1" si="0"/>
        <v>44488</v>
      </c>
      <c r="D14" s="22">
        <f t="shared" ca="1" si="1"/>
        <v>44512</v>
      </c>
      <c r="E14" s="21">
        <v>4459399384</v>
      </c>
      <c r="F14" s="23" t="s">
        <v>211</v>
      </c>
      <c r="G14" s="24">
        <v>3450</v>
      </c>
      <c r="H14" s="19"/>
    </row>
    <row r="15" spans="1:15">
      <c r="A15" s="20">
        <v>14</v>
      </c>
      <c r="B15" s="21" t="s">
        <v>189</v>
      </c>
      <c r="C15" s="22">
        <f t="shared" ca="1" si="0"/>
        <v>44486</v>
      </c>
      <c r="D15" s="22">
        <f t="shared" ca="1" si="1"/>
        <v>44502</v>
      </c>
      <c r="E15" s="21" t="s">
        <v>212</v>
      </c>
      <c r="F15" s="23" t="s">
        <v>203</v>
      </c>
      <c r="G15" s="24">
        <v>2550</v>
      </c>
      <c r="H15" s="19"/>
    </row>
    <row r="16" spans="1:15">
      <c r="A16" s="20">
        <v>15</v>
      </c>
      <c r="B16" s="21" t="s">
        <v>189</v>
      </c>
      <c r="C16" s="22">
        <f t="shared" ca="1" si="0"/>
        <v>44487</v>
      </c>
      <c r="D16" s="22">
        <f t="shared" ca="1" si="1"/>
        <v>44512</v>
      </c>
      <c r="E16" s="21" t="s">
        <v>212</v>
      </c>
      <c r="F16" s="23" t="s">
        <v>203</v>
      </c>
      <c r="G16" s="24">
        <v>7360</v>
      </c>
      <c r="H16" s="19"/>
    </row>
    <row r="17" spans="1:8">
      <c r="A17" s="20">
        <v>16</v>
      </c>
      <c r="B17" s="21" t="s">
        <v>201</v>
      </c>
      <c r="C17" s="22">
        <f t="shared" ca="1" si="0"/>
        <v>44488</v>
      </c>
      <c r="D17" s="22">
        <f t="shared" ca="1" si="1"/>
        <v>44511</v>
      </c>
      <c r="E17" s="21" t="s">
        <v>213</v>
      </c>
      <c r="F17" s="23" t="s">
        <v>209</v>
      </c>
      <c r="G17" s="24">
        <v>3600</v>
      </c>
      <c r="H17" s="19"/>
    </row>
    <row r="18" spans="1:8">
      <c r="A18" s="20">
        <v>17</v>
      </c>
      <c r="B18" s="21" t="s">
        <v>201</v>
      </c>
      <c r="C18" s="22">
        <f t="shared" ca="1" si="0"/>
        <v>44488</v>
      </c>
      <c r="D18" s="22">
        <f t="shared" ca="1" si="1"/>
        <v>44495</v>
      </c>
      <c r="E18" s="21" t="s">
        <v>213</v>
      </c>
      <c r="F18" s="23" t="s">
        <v>209</v>
      </c>
      <c r="G18" s="24">
        <v>8500</v>
      </c>
      <c r="H18" s="19"/>
    </row>
    <row r="19" spans="1:8">
      <c r="A19" s="20">
        <v>18</v>
      </c>
      <c r="B19" s="21" t="s">
        <v>214</v>
      </c>
      <c r="C19" s="22">
        <f t="shared" ca="1" si="0"/>
        <v>44486</v>
      </c>
      <c r="D19" s="22">
        <f t="shared" ca="1" si="1"/>
        <v>44516</v>
      </c>
      <c r="E19" s="21">
        <v>4439399397</v>
      </c>
      <c r="F19" s="23" t="s">
        <v>200</v>
      </c>
      <c r="G19" s="24">
        <v>3400</v>
      </c>
      <c r="H19" s="19"/>
    </row>
    <row r="20" spans="1:8">
      <c r="A20" s="20">
        <v>19</v>
      </c>
      <c r="B20" s="21" t="s">
        <v>214</v>
      </c>
      <c r="C20" s="22">
        <f t="shared" ca="1" si="0"/>
        <v>44486</v>
      </c>
      <c r="D20" s="22">
        <f t="shared" ca="1" si="1"/>
        <v>44494</v>
      </c>
      <c r="E20" s="21">
        <v>4439399397</v>
      </c>
      <c r="F20" s="23" t="s">
        <v>200</v>
      </c>
      <c r="G20" s="24">
        <v>2070</v>
      </c>
      <c r="H20" s="19"/>
    </row>
    <row r="21" spans="1:8">
      <c r="A21" s="20">
        <v>20</v>
      </c>
      <c r="B21" s="21" t="s">
        <v>201</v>
      </c>
      <c r="C21" s="22">
        <f t="shared" ca="1" si="0"/>
        <v>44488</v>
      </c>
      <c r="D21" s="22">
        <f t="shared" ca="1" si="1"/>
        <v>44509</v>
      </c>
      <c r="E21" s="21" t="s">
        <v>215</v>
      </c>
      <c r="F21" s="23" t="s">
        <v>216</v>
      </c>
      <c r="G21" s="24">
        <v>4650</v>
      </c>
      <c r="H21" s="19"/>
    </row>
    <row r="22" spans="1:8">
      <c r="A22" s="20">
        <v>21</v>
      </c>
      <c r="B22" s="21" t="s">
        <v>201</v>
      </c>
      <c r="C22" s="22">
        <f t="shared" ca="1" si="0"/>
        <v>44486</v>
      </c>
      <c r="D22" s="22">
        <f t="shared" ca="1" si="1"/>
        <v>44516</v>
      </c>
      <c r="E22" s="21" t="s">
        <v>215</v>
      </c>
      <c r="F22" s="23" t="s">
        <v>216</v>
      </c>
      <c r="G22" s="24">
        <v>2515</v>
      </c>
      <c r="H22" s="19"/>
    </row>
    <row r="24" spans="1:8">
      <c r="G24" s="286">
        <f>AVERAGE(G2:G22)</f>
        <v>4029.7619047619046</v>
      </c>
    </row>
  </sheetData>
  <conditionalFormatting sqref="N5">
    <cfRule type="cellIs" dxfId="90" priority="6" operator="equal">
      <formula>"нет"</formula>
    </cfRule>
    <cfRule type="cellIs" dxfId="89" priority="7" operator="equal">
      <formula>"да"</formula>
    </cfRule>
  </conditionalFormatting>
  <conditionalFormatting sqref="G2:G22">
    <cfRule type="cellIs" dxfId="88" priority="4" operator="lessThan">
      <formula>$G$24</formula>
    </cfRule>
  </conditionalFormatting>
  <conditionalFormatting sqref="C2:C22">
    <cfRule type="cellIs" dxfId="87" priority="2" operator="equal">
      <formula>TODAY()+1</formula>
    </cfRule>
    <cfRule type="cellIs" dxfId="86" priority="3" operator="equal">
      <formula>TODAY()</formula>
    </cfRule>
  </conditionalFormatting>
  <conditionalFormatting sqref="D2:D22">
    <cfRule type="cellIs" dxfId="85" priority="1" operator="equal">
      <formula>MONTH(TODAY())</formula>
    </cfRule>
  </conditionalFormatting>
  <dataValidations count="1">
    <dataValidation type="list" allowBlank="1" showInputMessage="1" showErrorMessage="1" sqref="N5" xr:uid="{00000000-0002-0000-0600-000000000000}">
      <formula1>"ДА,НЕТ"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O38"/>
  <sheetViews>
    <sheetView showGridLines="0" topLeftCell="A2" workbookViewId="0">
      <selection activeCell="C14" sqref="C14"/>
    </sheetView>
  </sheetViews>
  <sheetFormatPr baseColWidth="10" defaultColWidth="9.1640625" defaultRowHeight="14"/>
  <cols>
    <col min="1" max="1" width="12.5" style="26" bestFit="1" customWidth="1"/>
    <col min="2" max="2" width="24.1640625" style="26" bestFit="1" customWidth="1"/>
    <col min="3" max="3" width="28.5" style="26" bestFit="1" customWidth="1"/>
    <col min="4" max="4" width="13.1640625" style="26" customWidth="1"/>
    <col min="5" max="6" width="16.6640625" style="26" bestFit="1" customWidth="1"/>
    <col min="7" max="7" width="3" style="26" customWidth="1"/>
    <col min="8" max="16384" width="9.1640625" style="26"/>
  </cols>
  <sheetData>
    <row r="1" spans="1:13" ht="21">
      <c r="A1" s="1" t="s">
        <v>218</v>
      </c>
      <c r="H1" s="14" t="s">
        <v>325</v>
      </c>
      <c r="I1"/>
    </row>
    <row r="2" spans="1:13" ht="34.5" customHeight="1">
      <c r="A2" s="27" t="s">
        <v>219</v>
      </c>
      <c r="B2" s="27" t="s">
        <v>220</v>
      </c>
      <c r="C2" s="27" t="s">
        <v>221</v>
      </c>
      <c r="D2" s="27" t="s">
        <v>222</v>
      </c>
      <c r="E2" s="27" t="s">
        <v>223</v>
      </c>
      <c r="F2" s="27" t="s">
        <v>224</v>
      </c>
      <c r="H2" s="14" t="s">
        <v>347</v>
      </c>
      <c r="I2"/>
    </row>
    <row r="3" spans="1:13" ht="15">
      <c r="A3" s="3" t="s">
        <v>225</v>
      </c>
      <c r="B3" s="3" t="s">
        <v>226</v>
      </c>
      <c r="C3" s="3" t="s">
        <v>227</v>
      </c>
      <c r="D3" s="3">
        <v>50</v>
      </c>
      <c r="E3" s="3">
        <v>40</v>
      </c>
      <c r="F3" s="3"/>
      <c r="H3" s="14" t="s">
        <v>326</v>
      </c>
    </row>
    <row r="4" spans="1:13" ht="16">
      <c r="A4" s="3" t="s">
        <v>228</v>
      </c>
      <c r="B4" s="3" t="s">
        <v>229</v>
      </c>
      <c r="C4" s="3" t="s">
        <v>230</v>
      </c>
      <c r="D4" s="3">
        <v>25</v>
      </c>
      <c r="E4" s="3">
        <v>25</v>
      </c>
      <c r="F4" s="3"/>
      <c r="H4" s="7" t="s">
        <v>34</v>
      </c>
      <c r="I4" s="8"/>
      <c r="J4" s="9" t="s">
        <v>35</v>
      </c>
      <c r="K4" s="8">
        <v>3</v>
      </c>
      <c r="L4" s="25"/>
      <c r="M4"/>
    </row>
    <row r="5" spans="1:13" ht="16">
      <c r="A5" s="3" t="s">
        <v>231</v>
      </c>
      <c r="B5" s="3" t="s">
        <v>232</v>
      </c>
      <c r="C5" s="3" t="s">
        <v>233</v>
      </c>
      <c r="D5" s="3">
        <v>30</v>
      </c>
      <c r="E5" s="3">
        <v>50</v>
      </c>
      <c r="F5" s="3"/>
      <c r="H5" s="10" t="s">
        <v>324</v>
      </c>
      <c r="I5" s="11"/>
      <c r="J5" s="11"/>
      <c r="K5" s="11"/>
      <c r="L5" s="12" t="s">
        <v>42</v>
      </c>
      <c r="M5" s="13" t="s">
        <v>43</v>
      </c>
    </row>
    <row r="6" spans="1:13" ht="15">
      <c r="A6" s="3" t="s">
        <v>234</v>
      </c>
      <c r="B6" s="3" t="s">
        <v>235</v>
      </c>
      <c r="C6" s="3" t="s">
        <v>236</v>
      </c>
      <c r="D6" s="3">
        <v>12</v>
      </c>
      <c r="E6" s="3">
        <v>10</v>
      </c>
      <c r="F6" s="3"/>
    </row>
    <row r="7" spans="1:13" ht="15">
      <c r="A7" s="3" t="s">
        <v>237</v>
      </c>
      <c r="B7" s="3" t="s">
        <v>238</v>
      </c>
      <c r="C7" s="3" t="s">
        <v>239</v>
      </c>
      <c r="D7" s="3">
        <v>30</v>
      </c>
      <c r="E7" s="3">
        <v>20</v>
      </c>
      <c r="F7" s="3"/>
    </row>
    <row r="8" spans="1:13" ht="15">
      <c r="A8" s="3" t="s">
        <v>240</v>
      </c>
      <c r="B8" s="3" t="s">
        <v>241</v>
      </c>
      <c r="C8" s="3" t="s">
        <v>242</v>
      </c>
      <c r="D8" s="3">
        <v>40</v>
      </c>
      <c r="E8" s="3">
        <v>40</v>
      </c>
      <c r="F8" s="3"/>
    </row>
    <row r="9" spans="1:13" ht="15">
      <c r="A9" s="3" t="s">
        <v>243</v>
      </c>
      <c r="B9" s="3" t="s">
        <v>244</v>
      </c>
      <c r="C9" s="3" t="s">
        <v>245</v>
      </c>
      <c r="D9" s="3">
        <v>10</v>
      </c>
      <c r="E9" s="3">
        <v>15</v>
      </c>
      <c r="F9" s="3"/>
    </row>
    <row r="10" spans="1:13" ht="15">
      <c r="A10" s="3" t="s">
        <v>246</v>
      </c>
      <c r="B10" s="3" t="s">
        <v>247</v>
      </c>
      <c r="C10" s="3" t="s">
        <v>248</v>
      </c>
      <c r="D10" s="3">
        <v>10</v>
      </c>
      <c r="E10" s="3">
        <v>40</v>
      </c>
      <c r="F10" s="3"/>
    </row>
    <row r="11" spans="1:13" ht="15">
      <c r="A11" s="3" t="s">
        <v>249</v>
      </c>
      <c r="B11" s="3" t="s">
        <v>250</v>
      </c>
      <c r="C11" s="3" t="s">
        <v>251</v>
      </c>
      <c r="D11" s="3">
        <v>100</v>
      </c>
      <c r="E11" s="3">
        <v>80</v>
      </c>
      <c r="F11" s="3"/>
    </row>
    <row r="12" spans="1:13" ht="15">
      <c r="A12" s="3" t="s">
        <v>252</v>
      </c>
      <c r="B12" s="3" t="s">
        <v>253</v>
      </c>
      <c r="C12" s="3" t="s">
        <v>254</v>
      </c>
      <c r="D12" s="3">
        <v>25</v>
      </c>
      <c r="E12" s="3">
        <v>20</v>
      </c>
      <c r="F12" s="3"/>
    </row>
    <row r="13" spans="1:13" ht="15">
      <c r="A13" s="3" t="s">
        <v>255</v>
      </c>
      <c r="B13" s="3" t="s">
        <v>256</v>
      </c>
      <c r="C13" s="3" t="s">
        <v>257</v>
      </c>
      <c r="D13" s="3">
        <v>20</v>
      </c>
      <c r="E13" s="3">
        <v>80</v>
      </c>
      <c r="F13" s="3"/>
    </row>
    <row r="14" spans="1:13" ht="15">
      <c r="A14" s="3" t="s">
        <v>258</v>
      </c>
      <c r="B14" s="3" t="s">
        <v>259</v>
      </c>
      <c r="C14" s="3" t="s">
        <v>257</v>
      </c>
      <c r="D14" s="3">
        <v>30</v>
      </c>
      <c r="E14" s="3">
        <v>120</v>
      </c>
      <c r="F14" s="3"/>
    </row>
    <row r="15" spans="1:13" ht="15">
      <c r="A15" s="3" t="s">
        <v>260</v>
      </c>
      <c r="B15" s="3" t="s">
        <v>261</v>
      </c>
      <c r="C15" s="3" t="s">
        <v>262</v>
      </c>
      <c r="D15" s="3">
        <v>50</v>
      </c>
      <c r="E15" s="3">
        <v>40</v>
      </c>
      <c r="F15" s="3"/>
    </row>
    <row r="16" spans="1:13" ht="15">
      <c r="A16" s="3" t="s">
        <v>263</v>
      </c>
      <c r="B16" s="3" t="s">
        <v>264</v>
      </c>
      <c r="C16" s="3" t="s">
        <v>265</v>
      </c>
      <c r="D16" s="3">
        <v>125</v>
      </c>
      <c r="E16" s="3">
        <v>100</v>
      </c>
      <c r="F16" s="3"/>
    </row>
    <row r="17" spans="1:15" ht="15">
      <c r="A17" s="3" t="s">
        <v>266</v>
      </c>
      <c r="B17" s="3" t="s">
        <v>267</v>
      </c>
      <c r="C17" s="3" t="s">
        <v>268</v>
      </c>
      <c r="D17" s="3">
        <v>70</v>
      </c>
      <c r="E17" s="3">
        <v>80</v>
      </c>
      <c r="F17" s="3"/>
    </row>
    <row r="18" spans="1:15" ht="15">
      <c r="A18" s="3" t="s">
        <v>269</v>
      </c>
      <c r="B18" s="3" t="s">
        <v>270</v>
      </c>
      <c r="C18" s="3" t="s">
        <v>271</v>
      </c>
      <c r="D18" s="3">
        <v>30</v>
      </c>
      <c r="E18" s="3">
        <v>120</v>
      </c>
      <c r="F18" s="3"/>
    </row>
    <row r="19" spans="1:15" ht="15">
      <c r="A19" s="3" t="s">
        <v>272</v>
      </c>
      <c r="B19" s="3" t="s">
        <v>273</v>
      </c>
      <c r="C19" s="3" t="s">
        <v>274</v>
      </c>
      <c r="D19" s="3">
        <v>130</v>
      </c>
      <c r="E19" s="3">
        <v>125</v>
      </c>
      <c r="F19" s="3"/>
    </row>
    <row r="20" spans="1:15" ht="15">
      <c r="A20" s="3" t="s">
        <v>275</v>
      </c>
      <c r="B20" s="3" t="s">
        <v>276</v>
      </c>
      <c r="C20" s="3" t="s">
        <v>277</v>
      </c>
      <c r="D20" s="3">
        <v>120</v>
      </c>
      <c r="E20" s="3">
        <v>120</v>
      </c>
      <c r="F20" s="3"/>
    </row>
    <row r="21" spans="1:15" ht="15">
      <c r="A21" s="3" t="s">
        <v>278</v>
      </c>
      <c r="B21" s="3" t="s">
        <v>279</v>
      </c>
      <c r="C21" s="3" t="s">
        <v>280</v>
      </c>
      <c r="D21" s="3">
        <v>127</v>
      </c>
      <c r="E21" s="3">
        <v>100</v>
      </c>
      <c r="F21" s="3"/>
    </row>
    <row r="22" spans="1:15" ht="15">
      <c r="A22" s="3" t="s">
        <v>281</v>
      </c>
      <c r="B22" s="3" t="s">
        <v>282</v>
      </c>
      <c r="C22" s="3" t="s">
        <v>283</v>
      </c>
      <c r="D22" s="3">
        <v>40</v>
      </c>
      <c r="E22" s="3">
        <v>50</v>
      </c>
      <c r="F22" s="3"/>
    </row>
    <row r="23" spans="1:15" ht="15">
      <c r="A23" s="3" t="s">
        <v>284</v>
      </c>
      <c r="B23" s="3" t="s">
        <v>285</v>
      </c>
      <c r="C23" s="3" t="s">
        <v>283</v>
      </c>
      <c r="D23" s="3">
        <v>30</v>
      </c>
      <c r="E23" s="3">
        <v>20</v>
      </c>
      <c r="F23" s="3"/>
    </row>
    <row r="24" spans="1:15" ht="15">
      <c r="A24" s="3" t="s">
        <v>286</v>
      </c>
      <c r="B24" s="3" t="s">
        <v>287</v>
      </c>
      <c r="C24" s="3" t="s">
        <v>283</v>
      </c>
      <c r="D24" s="3">
        <v>10</v>
      </c>
      <c r="E24" s="3">
        <v>20</v>
      </c>
      <c r="F24" s="3"/>
    </row>
    <row r="25" spans="1:15" ht="15">
      <c r="A25" s="3" t="s">
        <v>288</v>
      </c>
      <c r="B25" s="3" t="s">
        <v>289</v>
      </c>
      <c r="C25" s="3" t="s">
        <v>283</v>
      </c>
      <c r="D25" s="3">
        <v>25</v>
      </c>
      <c r="E25" s="3">
        <v>40</v>
      </c>
      <c r="F25" s="3"/>
    </row>
    <row r="26" spans="1:15" ht="15">
      <c r="A26" s="3" t="s">
        <v>290</v>
      </c>
      <c r="B26" s="3" t="s">
        <v>291</v>
      </c>
      <c r="C26" s="3" t="s">
        <v>283</v>
      </c>
      <c r="D26" s="3">
        <v>10</v>
      </c>
      <c r="E26" s="3">
        <v>10</v>
      </c>
      <c r="F26" s="3"/>
    </row>
    <row r="27" spans="1:15" ht="15">
      <c r="A27" s="3" t="s">
        <v>292</v>
      </c>
      <c r="B27" s="3" t="s">
        <v>293</v>
      </c>
      <c r="C27" s="3" t="s">
        <v>294</v>
      </c>
      <c r="D27" s="3">
        <v>10</v>
      </c>
      <c r="E27" s="3">
        <v>10</v>
      </c>
      <c r="F27" s="3"/>
    </row>
    <row r="28" spans="1:15" ht="15">
      <c r="A28" s="3" t="s">
        <v>295</v>
      </c>
      <c r="B28" s="3" t="s">
        <v>296</v>
      </c>
      <c r="C28" s="3" t="s">
        <v>294</v>
      </c>
      <c r="D28" s="3">
        <v>20</v>
      </c>
      <c r="E28" s="3">
        <v>15</v>
      </c>
      <c r="F28" s="3"/>
      <c r="H28"/>
      <c r="I28"/>
      <c r="J28"/>
      <c r="K28"/>
      <c r="L28"/>
      <c r="M28"/>
      <c r="N28"/>
      <c r="O28"/>
    </row>
    <row r="29" spans="1:15" ht="16">
      <c r="A29" s="3" t="s">
        <v>297</v>
      </c>
      <c r="B29" s="3" t="s">
        <v>298</v>
      </c>
      <c r="C29" s="3" t="s">
        <v>294</v>
      </c>
      <c r="D29" s="3">
        <v>50</v>
      </c>
      <c r="E29" s="3">
        <v>40</v>
      </c>
      <c r="F29" s="3"/>
      <c r="H29"/>
      <c r="I29" s="52"/>
      <c r="J29" s="52"/>
      <c r="K29" s="52"/>
      <c r="L29" s="52"/>
      <c r="M29" s="136"/>
      <c r="N29" s="196"/>
      <c r="O29" s="44"/>
    </row>
    <row r="30" spans="1:15" ht="16">
      <c r="A30" s="3" t="s">
        <v>299</v>
      </c>
      <c r="B30" s="3" t="s">
        <v>300</v>
      </c>
      <c r="C30" s="3" t="s">
        <v>301</v>
      </c>
      <c r="D30" s="3">
        <v>3</v>
      </c>
      <c r="E30" s="3">
        <v>5</v>
      </c>
      <c r="F30" s="3"/>
      <c r="H30"/>
      <c r="I30" s="52"/>
      <c r="J30" s="52"/>
      <c r="K30" s="52"/>
      <c r="L30" s="52"/>
      <c r="M30" s="136"/>
      <c r="N30" s="52"/>
      <c r="O30"/>
    </row>
    <row r="31" spans="1:15" ht="16">
      <c r="A31" s="3" t="s">
        <v>302</v>
      </c>
      <c r="B31" s="3" t="s">
        <v>303</v>
      </c>
      <c r="C31" s="3" t="s">
        <v>304</v>
      </c>
      <c r="D31" s="3">
        <v>25</v>
      </c>
      <c r="E31" s="3">
        <v>20</v>
      </c>
      <c r="F31" s="3"/>
      <c r="H31"/>
      <c r="I31" s="52"/>
      <c r="J31" s="52"/>
      <c r="K31" s="52"/>
      <c r="L31" s="52"/>
      <c r="M31" s="136"/>
      <c r="N31" s="52"/>
      <c r="O31"/>
    </row>
    <row r="32" spans="1:15" ht="21">
      <c r="A32" s="3" t="s">
        <v>305</v>
      </c>
      <c r="B32" s="3" t="s">
        <v>306</v>
      </c>
      <c r="C32" s="3" t="s">
        <v>307</v>
      </c>
      <c r="D32" s="3">
        <v>25</v>
      </c>
      <c r="E32" s="3">
        <v>30</v>
      </c>
      <c r="F32" s="3"/>
      <c r="H32"/>
      <c r="I32" s="52"/>
      <c r="J32" s="52"/>
      <c r="K32" s="52"/>
      <c r="L32" s="52"/>
      <c r="M32" s="136"/>
      <c r="N32" s="197"/>
      <c r="O32"/>
    </row>
    <row r="33" spans="1:15" ht="21">
      <c r="A33" s="3" t="s">
        <v>308</v>
      </c>
      <c r="B33" s="3" t="s">
        <v>309</v>
      </c>
      <c r="C33" s="3" t="s">
        <v>307</v>
      </c>
      <c r="D33" s="3">
        <v>10</v>
      </c>
      <c r="E33" s="3">
        <v>8</v>
      </c>
      <c r="F33" s="3"/>
      <c r="H33"/>
      <c r="I33" s="52"/>
      <c r="J33" s="52"/>
      <c r="K33" s="52"/>
      <c r="L33" s="52"/>
      <c r="M33" s="136"/>
      <c r="N33" s="52"/>
      <c r="O33" s="47"/>
    </row>
    <row r="34" spans="1:15" ht="15">
      <c r="A34" s="3" t="s">
        <v>310</v>
      </c>
      <c r="B34" s="3" t="s">
        <v>311</v>
      </c>
      <c r="C34" s="3" t="s">
        <v>312</v>
      </c>
      <c r="D34" s="3">
        <v>70</v>
      </c>
      <c r="E34" s="3">
        <v>70</v>
      </c>
      <c r="F34" s="3"/>
    </row>
    <row r="35" spans="1:15" ht="15">
      <c r="A35" s="3" t="s">
        <v>313</v>
      </c>
      <c r="B35" s="3" t="s">
        <v>314</v>
      </c>
      <c r="C35" s="3" t="s">
        <v>315</v>
      </c>
      <c r="D35" s="3">
        <v>100</v>
      </c>
      <c r="E35" s="3">
        <v>50</v>
      </c>
      <c r="F35" s="3"/>
    </row>
    <row r="36" spans="1:15" ht="15">
      <c r="A36" s="3" t="s">
        <v>316</v>
      </c>
      <c r="B36" s="3" t="s">
        <v>317</v>
      </c>
      <c r="C36" s="3" t="s">
        <v>318</v>
      </c>
      <c r="D36" s="3">
        <v>125</v>
      </c>
      <c r="E36" s="3">
        <v>100</v>
      </c>
      <c r="F36" s="3"/>
    </row>
    <row r="37" spans="1:15" ht="15">
      <c r="A37" s="3" t="s">
        <v>319</v>
      </c>
      <c r="B37" s="3" t="s">
        <v>320</v>
      </c>
      <c r="C37" s="3" t="s">
        <v>251</v>
      </c>
      <c r="D37" s="3">
        <v>50</v>
      </c>
      <c r="E37" s="3">
        <v>40</v>
      </c>
      <c r="F37" s="3"/>
    </row>
    <row r="38" spans="1:15" ht="15">
      <c r="A38" s="3" t="s">
        <v>321</v>
      </c>
      <c r="B38" s="3" t="s">
        <v>322</v>
      </c>
      <c r="C38" s="3" t="s">
        <v>323</v>
      </c>
      <c r="D38" s="3">
        <v>30</v>
      </c>
      <c r="E38" s="3">
        <v>40</v>
      </c>
      <c r="F38" s="3"/>
    </row>
  </sheetData>
  <conditionalFormatting sqref="C3:C38">
    <cfRule type="containsText" dxfId="84" priority="5" operator="containsText" text="бан">
      <formula>NOT(ISERROR(SEARCH("бан",C3)))</formula>
    </cfRule>
    <cfRule type="containsText" dxfId="83" priority="6" operator="containsText" text="короб">
      <formula>NOT(ISERROR(SEARCH("короб",C3)))</formula>
    </cfRule>
  </conditionalFormatting>
  <conditionalFormatting sqref="D3:D38">
    <cfRule type="cellIs" dxfId="82" priority="2" operator="equal">
      <formula>50</formula>
    </cfRule>
    <cfRule type="cellIs" dxfId="81" priority="3" operator="lessThan">
      <formula>50</formula>
    </cfRule>
    <cfRule type="cellIs" dxfId="80" priority="4" operator="greaterThan">
      <formula>50</formula>
    </cfRule>
  </conditionalFormatting>
  <conditionalFormatting sqref="E3:E38">
    <cfRule type="cellIs" dxfId="79" priority="1" operator="between">
      <formula>40</formula>
      <formula>120</formula>
    </cfRule>
  </conditionalFormatting>
  <conditionalFormatting sqref="M5">
    <cfRule type="cellIs" dxfId="78" priority="7" operator="equal">
      <formula>"да"</formula>
    </cfRule>
    <cfRule type="cellIs" dxfId="77" priority="8" operator="equal">
      <formula>"нет"</formula>
    </cfRule>
  </conditionalFormatting>
  <dataValidations count="1">
    <dataValidation type="list" allowBlank="1" showInputMessage="1" showErrorMessage="1" sqref="M5" xr:uid="{00000000-0002-0000-0700-000000000000}">
      <formula1>"ДА,НЕТ"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/>
  </sheetPr>
  <dimension ref="A1:AM23"/>
  <sheetViews>
    <sheetView showGridLines="0" zoomScaleNormal="100" workbookViewId="0">
      <selection activeCell="V23" sqref="V23"/>
    </sheetView>
  </sheetViews>
  <sheetFormatPr baseColWidth="10" defaultColWidth="16.6640625" defaultRowHeight="14"/>
  <cols>
    <col min="1" max="1" width="5.1640625" style="28" customWidth="1"/>
    <col min="2" max="32" width="3.6640625" style="28" customWidth="1"/>
    <col min="33" max="33" width="1.5" style="28" customWidth="1"/>
    <col min="34" max="34" width="11.5" style="28" customWidth="1"/>
    <col min="35" max="35" width="1.6640625" style="28" customWidth="1"/>
    <col min="36" max="36" width="4.6640625" style="28" customWidth="1"/>
    <col min="37" max="37" width="4.1640625" style="28" customWidth="1"/>
    <col min="38" max="38" width="14.6640625" style="28" bestFit="1" customWidth="1"/>
    <col min="39" max="39" width="9.83203125" style="28" customWidth="1"/>
    <col min="40" max="16384" width="16.6640625" style="28"/>
  </cols>
  <sheetData>
    <row r="1" spans="1:39" ht="22" thickBot="1">
      <c r="B1" s="29" t="s">
        <v>327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1"/>
      <c r="AE1" s="31"/>
      <c r="AF1" s="32"/>
    </row>
    <row r="2" spans="1:39" ht="62" thickBot="1">
      <c r="A2" s="33"/>
      <c r="B2" s="34">
        <v>42917</v>
      </c>
      <c r="C2" s="35">
        <v>42918</v>
      </c>
      <c r="D2" s="35">
        <v>42919</v>
      </c>
      <c r="E2" s="35">
        <v>42920</v>
      </c>
      <c r="F2" s="35">
        <v>42921</v>
      </c>
      <c r="G2" s="35">
        <v>42922</v>
      </c>
      <c r="H2" s="35">
        <v>42923</v>
      </c>
      <c r="I2" s="35">
        <v>42924</v>
      </c>
      <c r="J2" s="35">
        <v>42925</v>
      </c>
      <c r="K2" s="35">
        <v>42926</v>
      </c>
      <c r="L2" s="35">
        <v>42927</v>
      </c>
      <c r="M2" s="35">
        <v>42928</v>
      </c>
      <c r="N2" s="35">
        <v>42929</v>
      </c>
      <c r="O2" s="35">
        <v>42930</v>
      </c>
      <c r="P2" s="35">
        <v>42931</v>
      </c>
      <c r="Q2" s="35">
        <v>42932</v>
      </c>
      <c r="R2" s="35">
        <v>42933</v>
      </c>
      <c r="S2" s="35">
        <v>42934</v>
      </c>
      <c r="T2" s="35">
        <v>42935</v>
      </c>
      <c r="U2" s="35">
        <v>42936</v>
      </c>
      <c r="V2" s="35">
        <v>42937</v>
      </c>
      <c r="W2" s="35">
        <v>42938</v>
      </c>
      <c r="X2" s="35">
        <v>42939</v>
      </c>
      <c r="Y2" s="35">
        <v>42940</v>
      </c>
      <c r="Z2" s="35">
        <v>42941</v>
      </c>
      <c r="AA2" s="35">
        <v>42942</v>
      </c>
      <c r="AB2" s="35">
        <v>42943</v>
      </c>
      <c r="AC2" s="35">
        <v>42944</v>
      </c>
      <c r="AD2" s="35">
        <v>42945</v>
      </c>
      <c r="AE2" s="35">
        <v>42946</v>
      </c>
      <c r="AF2" s="36">
        <v>42947</v>
      </c>
      <c r="AH2" s="41" t="s">
        <v>34</v>
      </c>
      <c r="AI2" s="8"/>
      <c r="AJ2" s="9" t="s">
        <v>666</v>
      </c>
      <c r="AK2" s="8">
        <v>2</v>
      </c>
      <c r="AL2" s="25"/>
      <c r="AM2"/>
    </row>
    <row r="3" spans="1:39" ht="17" thickBot="1">
      <c r="A3" s="37" t="s">
        <v>665</v>
      </c>
      <c r="B3" s="38">
        <v>19</v>
      </c>
      <c r="C3" s="39">
        <v>20</v>
      </c>
      <c r="D3" s="39">
        <v>21</v>
      </c>
      <c r="E3" s="39">
        <v>22</v>
      </c>
      <c r="F3" s="39">
        <v>18</v>
      </c>
      <c r="G3" s="39">
        <v>21</v>
      </c>
      <c r="H3" s="39">
        <v>23</v>
      </c>
      <c r="I3" s="39">
        <v>25</v>
      </c>
      <c r="J3" s="39">
        <v>24</v>
      </c>
      <c r="K3" s="39">
        <v>23</v>
      </c>
      <c r="L3" s="39">
        <v>22</v>
      </c>
      <c r="M3" s="39">
        <v>23</v>
      </c>
      <c r="N3" s="39">
        <v>24</v>
      </c>
      <c r="O3" s="39">
        <v>24</v>
      </c>
      <c r="P3" s="39">
        <v>25</v>
      </c>
      <c r="Q3" s="39">
        <v>26</v>
      </c>
      <c r="R3" s="39">
        <v>25</v>
      </c>
      <c r="S3" s="39">
        <v>25</v>
      </c>
      <c r="T3" s="39">
        <v>24</v>
      </c>
      <c r="U3" s="39">
        <v>25</v>
      </c>
      <c r="V3" s="39">
        <v>26</v>
      </c>
      <c r="W3" s="39">
        <v>27</v>
      </c>
      <c r="X3" s="39">
        <v>24</v>
      </c>
      <c r="Y3" s="39">
        <v>25</v>
      </c>
      <c r="Z3" s="39">
        <v>26</v>
      </c>
      <c r="AA3" s="39">
        <v>27</v>
      </c>
      <c r="AB3" s="39">
        <v>25</v>
      </c>
      <c r="AC3" s="39">
        <v>28</v>
      </c>
      <c r="AD3" s="39">
        <v>29</v>
      </c>
      <c r="AE3" s="39">
        <v>27</v>
      </c>
      <c r="AF3" s="40">
        <v>26</v>
      </c>
      <c r="AH3" s="10" t="s">
        <v>664</v>
      </c>
      <c r="AI3" s="11"/>
      <c r="AJ3" s="11"/>
      <c r="AK3" s="11"/>
      <c r="AL3" s="12" t="s">
        <v>42</v>
      </c>
      <c r="AM3" s="13" t="s">
        <v>43</v>
      </c>
    </row>
    <row r="5" spans="1:39" ht="15">
      <c r="Y5" s="26"/>
      <c r="AH5" s="14" t="s">
        <v>329</v>
      </c>
      <c r="AI5"/>
      <c r="AJ5" s="26"/>
      <c r="AK5" s="26"/>
      <c r="AL5" s="26"/>
    </row>
    <row r="6" spans="1:39" ht="15">
      <c r="Y6" s="26"/>
      <c r="AH6" s="14" t="s">
        <v>328</v>
      </c>
      <c r="AI6"/>
      <c r="AJ6" s="26"/>
      <c r="AK6" s="26"/>
      <c r="AL6" s="26"/>
    </row>
    <row r="7" spans="1:39" ht="15">
      <c r="Y7" s="26"/>
      <c r="AH7" s="14"/>
      <c r="AI7"/>
      <c r="AJ7" s="26"/>
      <c r="AK7" s="26"/>
      <c r="AL7" s="26"/>
    </row>
    <row r="16" spans="1:39" ht="15">
      <c r="B16" s="26"/>
      <c r="C16" s="26"/>
      <c r="D16" s="26"/>
      <c r="E16" s="26"/>
      <c r="F16" s="26"/>
      <c r="G16" s="26"/>
    </row>
    <row r="17" spans="2:7" ht="15">
      <c r="B17" s="26"/>
      <c r="C17" s="26"/>
      <c r="D17" s="26"/>
      <c r="E17" s="26"/>
      <c r="F17" s="26"/>
      <c r="G17" s="26"/>
    </row>
    <row r="18" spans="2:7" ht="15">
      <c r="B18" s="26"/>
      <c r="C18" s="26"/>
      <c r="D18" s="26"/>
      <c r="E18" s="26"/>
      <c r="F18" s="26"/>
      <c r="G18" s="26"/>
    </row>
    <row r="19" spans="2:7" ht="15">
      <c r="B19"/>
      <c r="C19"/>
      <c r="D19"/>
      <c r="E19"/>
      <c r="F19"/>
      <c r="G19"/>
    </row>
    <row r="20" spans="2:7" ht="16">
      <c r="B20"/>
      <c r="C20" s="52"/>
      <c r="D20" s="52"/>
      <c r="E20" s="52"/>
      <c r="F20" s="52"/>
      <c r="G20" s="136"/>
    </row>
    <row r="21" spans="2:7" ht="16">
      <c r="B21"/>
      <c r="C21" s="52"/>
      <c r="D21" s="52"/>
      <c r="E21" s="52"/>
      <c r="F21" s="52"/>
      <c r="G21" s="136"/>
    </row>
    <row r="22" spans="2:7" ht="16">
      <c r="B22"/>
      <c r="C22" s="52"/>
      <c r="D22" s="52"/>
      <c r="E22" s="52"/>
      <c r="F22" s="52"/>
      <c r="G22" s="136"/>
    </row>
    <row r="23" spans="2:7" ht="16">
      <c r="B23"/>
      <c r="C23" s="52"/>
      <c r="D23" s="52"/>
      <c r="E23" s="52"/>
      <c r="F23" s="52"/>
      <c r="G23" s="136"/>
    </row>
  </sheetData>
  <conditionalFormatting sqref="AM3">
    <cfRule type="cellIs" dxfId="76" priority="4" operator="equal">
      <formula>"да"</formula>
    </cfRule>
    <cfRule type="cellIs" dxfId="75" priority="5" operator="equal">
      <formula>"нет"</formula>
    </cfRule>
  </conditionalFormatting>
  <dataValidations count="1">
    <dataValidation type="list" allowBlank="1" showInputMessage="1" showErrorMessage="1" sqref="AM3" xr:uid="{00000000-0002-0000-0800-000000000000}">
      <formula1>"ДА,НЕТ"</formula1>
    </dataValidation>
  </dataValidations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/>
  </sheetPr>
  <dimension ref="A1:M20"/>
  <sheetViews>
    <sheetView showGridLines="0" zoomScale="130" zoomScaleNormal="130" workbookViewId="0">
      <selection activeCell="K27" sqref="K27"/>
    </sheetView>
  </sheetViews>
  <sheetFormatPr baseColWidth="10" defaultColWidth="9.1640625" defaultRowHeight="15"/>
  <cols>
    <col min="1" max="1" width="19.83203125" style="28" customWidth="1"/>
    <col min="2" max="2" width="15.83203125" style="28" customWidth="1"/>
    <col min="3" max="3" width="22.33203125" style="28" customWidth="1"/>
    <col min="4" max="4" width="18.5" style="28" customWidth="1"/>
    <col min="5" max="5" width="2.6640625" style="19" customWidth="1"/>
    <col min="6" max="6" width="9.1640625" style="19"/>
    <col min="7" max="7" width="9.1640625" style="28"/>
    <col min="8" max="8" width="7.83203125" style="28" customWidth="1"/>
    <col min="9" max="9" width="3" style="28" customWidth="1"/>
    <col min="10" max="16384" width="9.1640625" style="28"/>
  </cols>
  <sheetData>
    <row r="1" spans="1:13" ht="21">
      <c r="A1" s="29" t="s">
        <v>330</v>
      </c>
      <c r="F1" s="28"/>
    </row>
    <row r="2" spans="1:13" ht="16">
      <c r="A2" s="16" t="s">
        <v>8</v>
      </c>
      <c r="B2" s="16" t="s">
        <v>331</v>
      </c>
      <c r="C2" s="16" t="s">
        <v>332</v>
      </c>
      <c r="D2" s="16" t="s">
        <v>333</v>
      </c>
      <c r="E2" s="28"/>
      <c r="F2" s="41" t="s">
        <v>34</v>
      </c>
      <c r="G2" s="8"/>
      <c r="H2" s="9" t="s">
        <v>35</v>
      </c>
      <c r="I2" s="8">
        <v>4</v>
      </c>
      <c r="J2" s="25"/>
      <c r="K2"/>
    </row>
    <row r="3" spans="1:13" ht="16">
      <c r="A3" s="42" t="s">
        <v>334</v>
      </c>
      <c r="B3" s="42">
        <v>780</v>
      </c>
      <c r="C3" s="42">
        <v>8997</v>
      </c>
      <c r="D3" s="42">
        <v>75</v>
      </c>
      <c r="E3" s="28"/>
      <c r="F3" s="10" t="s">
        <v>342</v>
      </c>
      <c r="G3" s="11"/>
      <c r="H3" s="11"/>
      <c r="I3" s="11"/>
      <c r="J3" s="12" t="s">
        <v>42</v>
      </c>
      <c r="K3" s="13" t="s">
        <v>43</v>
      </c>
    </row>
    <row r="4" spans="1:13" ht="14">
      <c r="A4" s="42" t="s">
        <v>335</v>
      </c>
      <c r="B4" s="42">
        <v>2137</v>
      </c>
      <c r="C4" s="42">
        <v>8749</v>
      </c>
      <c r="D4" s="42">
        <v>230</v>
      </c>
      <c r="E4" s="28"/>
      <c r="F4" s="28"/>
    </row>
    <row r="5" spans="1:13">
      <c r="A5" s="42" t="s">
        <v>336</v>
      </c>
      <c r="B5" s="42">
        <v>848</v>
      </c>
      <c r="C5" s="42">
        <v>6965</v>
      </c>
      <c r="D5" s="42">
        <v>121</v>
      </c>
      <c r="E5" s="28"/>
      <c r="F5" s="14" t="s">
        <v>343</v>
      </c>
      <c r="G5"/>
      <c r="H5" s="26"/>
      <c r="I5" s="26"/>
      <c r="J5" s="26"/>
    </row>
    <row r="6" spans="1:13">
      <c r="A6" s="42" t="s">
        <v>337</v>
      </c>
      <c r="B6" s="42">
        <v>2795</v>
      </c>
      <c r="C6" s="42">
        <v>11658</v>
      </c>
      <c r="D6" s="42">
        <v>305</v>
      </c>
      <c r="E6" s="28"/>
      <c r="F6" s="14" t="s">
        <v>344</v>
      </c>
      <c r="G6"/>
      <c r="H6" s="26"/>
      <c r="I6" s="26"/>
      <c r="J6" s="26"/>
    </row>
    <row r="7" spans="1:13">
      <c r="A7" s="42" t="s">
        <v>338</v>
      </c>
      <c r="B7" s="42">
        <v>3465</v>
      </c>
      <c r="C7" s="42">
        <v>12397</v>
      </c>
      <c r="D7" s="42">
        <v>318</v>
      </c>
      <c r="E7" s="28"/>
      <c r="F7" s="14" t="s">
        <v>345</v>
      </c>
    </row>
    <row r="8" spans="1:13">
      <c r="A8" s="42" t="s">
        <v>339</v>
      </c>
      <c r="B8" s="42">
        <v>2033</v>
      </c>
      <c r="C8" s="42">
        <v>6884</v>
      </c>
      <c r="D8" s="42">
        <v>183</v>
      </c>
      <c r="E8" s="28"/>
      <c r="F8" s="14" t="s">
        <v>346</v>
      </c>
    </row>
    <row r="9" spans="1:13" ht="14">
      <c r="A9" s="42" t="s">
        <v>340</v>
      </c>
      <c r="B9" s="42">
        <v>800</v>
      </c>
      <c r="C9" s="42">
        <v>5569</v>
      </c>
      <c r="D9" s="42">
        <v>84</v>
      </c>
      <c r="E9" s="28"/>
      <c r="F9" s="28"/>
    </row>
    <row r="10" spans="1:13" ht="14">
      <c r="A10" s="42" t="s">
        <v>341</v>
      </c>
      <c r="B10" s="42">
        <v>1025</v>
      </c>
      <c r="C10" s="42">
        <v>14150</v>
      </c>
      <c r="D10" s="42">
        <v>127</v>
      </c>
      <c r="E10" s="28"/>
      <c r="F10" s="28"/>
    </row>
    <row r="13" spans="1:13">
      <c r="H13" s="26"/>
      <c r="I13" s="26"/>
      <c r="J13" s="26"/>
      <c r="K13" s="26"/>
      <c r="L13" s="26"/>
      <c r="M13" s="26"/>
    </row>
    <row r="14" spans="1:13">
      <c r="H14" s="26"/>
      <c r="I14" s="26"/>
      <c r="J14" s="26"/>
      <c r="K14" s="26"/>
      <c r="L14" s="26"/>
      <c r="M14" s="26"/>
    </row>
    <row r="15" spans="1:13">
      <c r="H15" s="26"/>
      <c r="I15" s="26"/>
      <c r="J15" s="26"/>
      <c r="K15" s="26"/>
      <c r="L15" s="26"/>
      <c r="M15" s="26"/>
    </row>
    <row r="16" spans="1:13">
      <c r="H16"/>
      <c r="I16"/>
      <c r="J16"/>
      <c r="K16"/>
      <c r="L16"/>
      <c r="M16"/>
    </row>
    <row r="17" spans="8:13" ht="16">
      <c r="H17"/>
      <c r="I17" s="52"/>
      <c r="J17" s="52"/>
      <c r="K17" s="52"/>
      <c r="L17" s="52"/>
      <c r="M17" s="136"/>
    </row>
    <row r="18" spans="8:13" ht="16">
      <c r="H18"/>
      <c r="I18" s="52"/>
      <c r="J18" s="52"/>
      <c r="K18" s="52"/>
      <c r="L18" s="52"/>
      <c r="M18" s="136"/>
    </row>
    <row r="19" spans="8:13" ht="16">
      <c r="H19"/>
      <c r="I19" s="52"/>
      <c r="J19" s="52"/>
      <c r="K19" s="52"/>
      <c r="L19" s="52"/>
      <c r="M19" s="136"/>
    </row>
    <row r="20" spans="8:13" ht="16">
      <c r="H20"/>
      <c r="I20" s="52"/>
      <c r="J20" s="52"/>
      <c r="K20" s="52"/>
      <c r="L20" s="52"/>
      <c r="M20" s="136"/>
    </row>
  </sheetData>
  <conditionalFormatting sqref="K3">
    <cfRule type="cellIs" dxfId="74" priority="3" operator="equal">
      <formula>"да"</formula>
    </cfRule>
    <cfRule type="cellIs" dxfId="73" priority="4" operator="equal">
      <formula>"нет"</formula>
    </cfRule>
  </conditionalFormatting>
  <dataValidations count="1">
    <dataValidation type="list" allowBlank="1" showInputMessage="1" showErrorMessage="1" sqref="K3" xr:uid="{00000000-0002-0000-0900-000000000000}">
      <formula1>"ДА,НЕТ"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/>
  </sheetPr>
  <dimension ref="A1:T34"/>
  <sheetViews>
    <sheetView showGridLines="0" zoomScale="130" zoomScaleNormal="130" workbookViewId="0">
      <selection activeCell="O22" sqref="O22"/>
    </sheetView>
  </sheetViews>
  <sheetFormatPr baseColWidth="10" defaultColWidth="8.83203125" defaultRowHeight="15"/>
  <cols>
    <col min="2" max="2" width="14.5" bestFit="1" customWidth="1"/>
    <col min="3" max="3" width="6.83203125" bestFit="1" customWidth="1"/>
    <col min="5" max="5" width="14.5" bestFit="1" customWidth="1"/>
    <col min="6" max="6" width="6.83203125" bestFit="1" customWidth="1"/>
  </cols>
  <sheetData>
    <row r="1" spans="2:13" ht="16">
      <c r="B1" s="27" t="s">
        <v>349</v>
      </c>
      <c r="C1" s="2" t="s">
        <v>350</v>
      </c>
      <c r="E1" s="41" t="s">
        <v>34</v>
      </c>
      <c r="F1" s="8"/>
      <c r="G1" s="9" t="s">
        <v>35</v>
      </c>
      <c r="H1" s="8">
        <v>5</v>
      </c>
      <c r="I1" s="25"/>
    </row>
    <row r="2" spans="2:13" ht="16">
      <c r="B2" s="3" t="s">
        <v>351</v>
      </c>
      <c r="C2" s="5">
        <v>6400</v>
      </c>
      <c r="E2" s="10" t="s">
        <v>667</v>
      </c>
      <c r="F2" s="11"/>
      <c r="G2" s="11"/>
      <c r="H2" s="11"/>
      <c r="I2" s="12" t="s">
        <v>42</v>
      </c>
      <c r="J2" s="13" t="s">
        <v>43</v>
      </c>
    </row>
    <row r="3" spans="2:13">
      <c r="B3" s="3" t="s">
        <v>352</v>
      </c>
      <c r="C3" s="5">
        <v>1800</v>
      </c>
      <c r="E3" s="28"/>
      <c r="F3" s="28"/>
      <c r="G3" s="28"/>
      <c r="H3" s="28"/>
      <c r="I3" s="28"/>
      <c r="J3" s="28"/>
    </row>
    <row r="4" spans="2:13">
      <c r="B4" s="3" t="s">
        <v>354</v>
      </c>
      <c r="C4" s="5">
        <v>4440</v>
      </c>
      <c r="E4" s="195" t="s">
        <v>360</v>
      </c>
      <c r="F4" s="195"/>
      <c r="G4" s="195"/>
      <c r="H4" s="195"/>
      <c r="I4" s="195"/>
      <c r="J4" s="195"/>
      <c r="K4" s="133" t="s">
        <v>1365</v>
      </c>
    </row>
    <row r="5" spans="2:13">
      <c r="B5" s="3" t="s">
        <v>355</v>
      </c>
      <c r="C5" s="5">
        <v>10800</v>
      </c>
      <c r="E5" s="195" t="s">
        <v>353</v>
      </c>
      <c r="F5" s="195"/>
      <c r="G5" s="195"/>
      <c r="H5" s="195"/>
      <c r="I5" s="195"/>
      <c r="J5" s="195"/>
      <c r="K5" s="133"/>
    </row>
    <row r="6" spans="2:13">
      <c r="B6" s="3" t="s">
        <v>668</v>
      </c>
      <c r="C6" s="5">
        <v>7700</v>
      </c>
      <c r="E6" s="195" t="s">
        <v>1512</v>
      </c>
      <c r="F6" s="195"/>
      <c r="G6" s="195"/>
      <c r="H6" s="195"/>
      <c r="I6" s="195"/>
      <c r="J6" s="195"/>
      <c r="K6" s="195"/>
    </row>
    <row r="7" spans="2:13">
      <c r="B7" s="3" t="s">
        <v>357</v>
      </c>
      <c r="C7" s="5">
        <v>2550</v>
      </c>
      <c r="E7" s="195" t="s">
        <v>361</v>
      </c>
      <c r="K7" s="195"/>
    </row>
    <row r="8" spans="2:13">
      <c r="B8" s="49" t="s">
        <v>358</v>
      </c>
      <c r="C8" s="50">
        <f>SUM(C2:C7)</f>
        <v>33690</v>
      </c>
      <c r="E8" s="195" t="s">
        <v>356</v>
      </c>
      <c r="F8" s="195"/>
      <c r="G8" s="195"/>
      <c r="H8" s="195"/>
      <c r="I8" s="195"/>
      <c r="J8" s="195"/>
      <c r="K8" s="195"/>
    </row>
    <row r="9" spans="2:13" ht="16">
      <c r="B9" s="51"/>
      <c r="C9" s="52"/>
      <c r="H9" s="43"/>
      <c r="I9" s="44"/>
      <c r="J9" s="44"/>
      <c r="K9" s="45"/>
      <c r="L9" s="43"/>
      <c r="M9" s="43"/>
    </row>
    <row r="10" spans="2:13" ht="16">
      <c r="B10" s="53" t="s">
        <v>359</v>
      </c>
      <c r="C10" s="54">
        <v>20000</v>
      </c>
      <c r="H10" s="43"/>
      <c r="M10" s="43"/>
    </row>
    <row r="11" spans="2:13" ht="16">
      <c r="H11" s="43"/>
      <c r="M11" s="43"/>
    </row>
    <row r="12" spans="2:13" ht="21">
      <c r="H12" s="43"/>
      <c r="I12" s="46"/>
      <c r="M12" s="43"/>
    </row>
    <row r="13" spans="2:13" ht="21">
      <c r="H13" s="43"/>
      <c r="J13" s="47"/>
      <c r="K13" s="47"/>
      <c r="L13" s="47"/>
      <c r="M13" s="43"/>
    </row>
    <row r="14" spans="2:13" ht="16">
      <c r="H14" s="43"/>
      <c r="I14" s="44"/>
      <c r="J14" s="44"/>
      <c r="K14" s="45"/>
      <c r="L14" s="43"/>
    </row>
    <row r="15" spans="2:13" ht="16">
      <c r="H15" s="43"/>
      <c r="I15" s="44"/>
      <c r="J15" s="44"/>
      <c r="K15" s="45"/>
      <c r="L15" s="43"/>
    </row>
    <row r="16" spans="2:13" ht="16">
      <c r="D16" s="44"/>
      <c r="E16" s="44"/>
      <c r="F16" s="45"/>
      <c r="G16" s="43"/>
      <c r="H16" s="43"/>
      <c r="I16" s="43"/>
      <c r="J16" s="43"/>
      <c r="K16" s="48"/>
      <c r="L16" s="43"/>
    </row>
    <row r="17" spans="1:20" ht="16">
      <c r="C17" s="43"/>
      <c r="H17" s="43"/>
    </row>
    <row r="18" spans="1:20" ht="16">
      <c r="C18" s="43"/>
      <c r="H18" s="43"/>
    </row>
    <row r="19" spans="1:20" ht="21">
      <c r="C19" s="43"/>
      <c r="D19" s="46"/>
      <c r="H19" s="43"/>
    </row>
    <row r="20" spans="1:20" ht="21">
      <c r="C20" s="43"/>
      <c r="E20" s="47"/>
      <c r="F20" s="47"/>
      <c r="G20" s="47"/>
      <c r="H20" s="43"/>
    </row>
    <row r="21" spans="1:20" ht="16">
      <c r="A21" s="195"/>
      <c r="B21" s="195"/>
      <c r="C21" s="195"/>
      <c r="D21" s="195"/>
      <c r="E21" s="195"/>
      <c r="F21" s="45"/>
      <c r="G21" s="43"/>
    </row>
    <row r="22" spans="1:20" ht="16">
      <c r="C22" s="43"/>
      <c r="D22" s="44"/>
      <c r="E22" s="44"/>
      <c r="F22" s="45"/>
      <c r="G22" s="43"/>
    </row>
    <row r="23" spans="1:20" ht="16">
      <c r="C23" s="43"/>
      <c r="D23" s="43"/>
      <c r="E23" s="43"/>
      <c r="F23" s="48"/>
      <c r="G23" s="43"/>
    </row>
    <row r="24" spans="1:20" ht="16">
      <c r="C24" s="43"/>
      <c r="D24" s="43"/>
      <c r="E24" s="43"/>
      <c r="F24" s="48"/>
      <c r="G24" s="43"/>
    </row>
    <row r="25" spans="1:20" ht="16">
      <c r="C25" s="43"/>
      <c r="D25" s="43"/>
      <c r="E25" s="43"/>
      <c r="F25" s="48"/>
      <c r="G25" s="43"/>
    </row>
    <row r="26" spans="1:20" ht="16">
      <c r="C26" s="43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</row>
    <row r="27" spans="1:20" ht="16">
      <c r="C27" s="43"/>
      <c r="D27" s="28"/>
      <c r="E27" s="26"/>
      <c r="F27" s="26"/>
      <c r="G27" s="26"/>
      <c r="H27" s="26"/>
      <c r="I27" s="26"/>
      <c r="J27" s="26"/>
      <c r="K27" s="28"/>
      <c r="L27" s="28"/>
      <c r="M27" s="28"/>
      <c r="N27" s="28"/>
      <c r="O27" s="28"/>
      <c r="P27" s="28"/>
      <c r="Q27" s="28"/>
      <c r="R27" s="28"/>
      <c r="S27" s="28"/>
      <c r="T27" s="28"/>
    </row>
    <row r="28" spans="1:20">
      <c r="D28" s="28"/>
      <c r="E28" s="26"/>
      <c r="F28" s="26"/>
      <c r="G28" s="26"/>
      <c r="H28" s="26"/>
      <c r="I28" s="26"/>
      <c r="J28" s="26"/>
      <c r="K28" s="28"/>
      <c r="L28" s="28"/>
      <c r="M28" s="28"/>
      <c r="N28" s="28"/>
      <c r="O28" s="28"/>
      <c r="P28" s="28"/>
      <c r="Q28" s="28"/>
      <c r="R28" s="28"/>
      <c r="S28" s="28"/>
      <c r="T28" s="28"/>
    </row>
    <row r="29" spans="1:20">
      <c r="D29" s="28"/>
      <c r="E29" s="26"/>
      <c r="F29" s="26"/>
      <c r="G29" s="26"/>
      <c r="H29" s="26"/>
      <c r="I29" s="26"/>
      <c r="J29" s="26"/>
      <c r="K29" s="28"/>
      <c r="L29" s="28"/>
      <c r="M29" s="28"/>
      <c r="N29" s="28"/>
      <c r="O29" s="28"/>
      <c r="P29" s="28"/>
      <c r="Q29" s="28"/>
      <c r="R29" s="28"/>
      <c r="S29" s="28"/>
      <c r="T29" s="28"/>
    </row>
    <row r="30" spans="1:20">
      <c r="D30" s="28"/>
      <c r="K30" s="28"/>
      <c r="L30" s="28"/>
      <c r="M30" s="28"/>
      <c r="N30" s="28"/>
      <c r="O30" s="28"/>
      <c r="P30" s="28"/>
      <c r="Q30" s="28"/>
      <c r="R30" s="28"/>
      <c r="S30" s="28"/>
      <c r="T30" s="28"/>
    </row>
    <row r="31" spans="1:20" ht="16">
      <c r="D31" s="28"/>
      <c r="F31" s="52"/>
      <c r="G31" s="52"/>
      <c r="H31" s="52"/>
      <c r="I31" s="52"/>
      <c r="J31" s="136"/>
      <c r="K31" s="28"/>
      <c r="L31" s="28"/>
      <c r="M31" s="28"/>
      <c r="N31" s="28"/>
      <c r="O31" s="28"/>
      <c r="P31" s="28"/>
      <c r="Q31" s="28"/>
      <c r="R31" s="28"/>
      <c r="S31" s="28"/>
      <c r="T31" s="28"/>
    </row>
    <row r="32" spans="1:20" ht="16">
      <c r="D32" s="28"/>
      <c r="F32" s="52"/>
      <c r="G32" s="52"/>
      <c r="H32" s="52"/>
      <c r="I32" s="52"/>
      <c r="J32" s="136"/>
      <c r="K32" s="28"/>
      <c r="L32" s="28"/>
      <c r="M32" s="28"/>
      <c r="N32" s="28"/>
      <c r="O32" s="28"/>
      <c r="P32" s="28"/>
      <c r="Q32" s="28"/>
      <c r="R32" s="28"/>
      <c r="S32" s="28"/>
      <c r="T32" s="28"/>
    </row>
    <row r="33" spans="4:20" ht="16">
      <c r="D33" s="28"/>
      <c r="F33" s="52"/>
      <c r="G33" s="52"/>
      <c r="H33" s="52"/>
      <c r="I33" s="52"/>
      <c r="J33" s="136"/>
      <c r="K33" s="28"/>
      <c r="L33" s="28"/>
      <c r="M33" s="28"/>
      <c r="N33" s="28"/>
      <c r="O33" s="28"/>
      <c r="P33" s="28"/>
      <c r="Q33" s="28"/>
      <c r="R33" s="28"/>
      <c r="S33" s="28"/>
      <c r="T33" s="28"/>
    </row>
    <row r="34" spans="4:20" ht="16">
      <c r="D34" s="28"/>
      <c r="F34" s="52"/>
      <c r="G34" s="52"/>
      <c r="H34" s="52"/>
      <c r="I34" s="52"/>
      <c r="J34" s="136"/>
      <c r="K34" s="28"/>
      <c r="L34" s="28"/>
      <c r="M34" s="28"/>
      <c r="N34" s="28"/>
      <c r="O34" s="28"/>
      <c r="P34" s="28"/>
      <c r="Q34" s="28"/>
      <c r="R34" s="28"/>
      <c r="S34" s="28"/>
      <c r="T34" s="28"/>
    </row>
  </sheetData>
  <conditionalFormatting sqref="J2">
    <cfRule type="cellIs" dxfId="72" priority="6" operator="equal">
      <formula>"да"</formula>
    </cfRule>
    <cfRule type="cellIs" dxfId="71" priority="7" operator="equal">
      <formula>"нет"</formula>
    </cfRule>
  </conditionalFormatting>
  <dataValidations count="1">
    <dataValidation type="list" allowBlank="1" showInputMessage="1" showErrorMessage="1" sqref="J2" xr:uid="{00000000-0002-0000-0A00-000000000000}">
      <formula1>"ДА,НЕТ"</formula1>
    </dataValidation>
  </dataValidations>
  <pageMargins left="0.7" right="0.7" top="0.75" bottom="0.75" header="0.3" footer="0.3"/>
  <pageSetup paperSize="9"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Q30"/>
  <sheetViews>
    <sheetView showGridLines="0" zoomScaleNormal="100" workbookViewId="0">
      <selection activeCell="J16" sqref="J16"/>
    </sheetView>
  </sheetViews>
  <sheetFormatPr baseColWidth="10" defaultColWidth="8.83203125" defaultRowHeight="15"/>
  <cols>
    <col min="1" max="1" width="20.1640625" bestFit="1" customWidth="1"/>
    <col min="2" max="6" width="10.83203125" customWidth="1"/>
  </cols>
  <sheetData>
    <row r="1" spans="1:13" ht="30">
      <c r="A1" s="57" t="s">
        <v>362</v>
      </c>
      <c r="B1" s="57" t="s">
        <v>363</v>
      </c>
      <c r="C1" s="57" t="s">
        <v>364</v>
      </c>
      <c r="D1" s="57" t="s">
        <v>365</v>
      </c>
      <c r="E1" s="57" t="s">
        <v>366</v>
      </c>
      <c r="F1" s="57" t="s">
        <v>367</v>
      </c>
      <c r="G1" s="58"/>
      <c r="H1" s="58"/>
    </row>
    <row r="2" spans="1:13">
      <c r="A2" s="59" t="s">
        <v>368</v>
      </c>
      <c r="B2" s="59">
        <v>110</v>
      </c>
      <c r="C2" s="59">
        <v>120</v>
      </c>
      <c r="D2" s="59">
        <v>150</v>
      </c>
      <c r="E2" s="59">
        <v>100</v>
      </c>
      <c r="F2" s="59">
        <f t="shared" ref="F2:F10" si="0">SUM(B2:E2)</f>
        <v>480</v>
      </c>
      <c r="G2" s="58"/>
      <c r="H2" s="58"/>
    </row>
    <row r="3" spans="1:13">
      <c r="A3" s="59" t="s">
        <v>369</v>
      </c>
      <c r="B3" s="59">
        <v>90</v>
      </c>
      <c r="C3" s="59">
        <v>80</v>
      </c>
      <c r="D3" s="59">
        <v>100</v>
      </c>
      <c r="E3" s="59">
        <v>105</v>
      </c>
      <c r="F3" s="59">
        <f t="shared" si="0"/>
        <v>375</v>
      </c>
      <c r="G3" s="58"/>
      <c r="H3" s="58"/>
    </row>
    <row r="4" spans="1:13">
      <c r="A4" s="59" t="s">
        <v>370</v>
      </c>
      <c r="B4" s="59">
        <v>80</v>
      </c>
      <c r="C4" s="59">
        <v>65</v>
      </c>
      <c r="D4" s="59">
        <v>130</v>
      </c>
      <c r="E4" s="59">
        <v>120</v>
      </c>
      <c r="F4" s="59">
        <f t="shared" si="0"/>
        <v>395</v>
      </c>
      <c r="G4" s="58"/>
      <c r="H4" s="58"/>
    </row>
    <row r="5" spans="1:13">
      <c r="A5" s="59" t="s">
        <v>371</v>
      </c>
      <c r="B5" s="59">
        <v>75</v>
      </c>
      <c r="C5" s="59">
        <v>100</v>
      </c>
      <c r="D5" s="59">
        <v>120</v>
      </c>
      <c r="E5" s="59">
        <v>80</v>
      </c>
      <c r="F5" s="59">
        <f t="shared" si="0"/>
        <v>375</v>
      </c>
      <c r="G5" s="58"/>
      <c r="H5" s="58"/>
    </row>
    <row r="6" spans="1:13">
      <c r="A6" s="59" t="s">
        <v>372</v>
      </c>
      <c r="B6" s="59">
        <v>85</v>
      </c>
      <c r="C6" s="59">
        <v>110</v>
      </c>
      <c r="D6" s="59">
        <v>100</v>
      </c>
      <c r="E6" s="59">
        <v>75</v>
      </c>
      <c r="F6" s="59">
        <f t="shared" si="0"/>
        <v>370</v>
      </c>
      <c r="G6" s="58"/>
      <c r="H6" s="58"/>
    </row>
    <row r="7" spans="1:13">
      <c r="A7" s="59" t="s">
        <v>168</v>
      </c>
      <c r="B7" s="59">
        <v>100</v>
      </c>
      <c r="C7" s="59">
        <v>120</v>
      </c>
      <c r="D7" s="59">
        <v>95</v>
      </c>
      <c r="E7" s="59">
        <v>110</v>
      </c>
      <c r="F7" s="59">
        <f t="shared" si="0"/>
        <v>425</v>
      </c>
      <c r="G7" s="58"/>
      <c r="H7" s="58"/>
    </row>
    <row r="8" spans="1:13">
      <c r="A8" s="59" t="s">
        <v>373</v>
      </c>
      <c r="B8" s="59">
        <v>60</v>
      </c>
      <c r="C8" s="59">
        <v>90</v>
      </c>
      <c r="D8" s="59">
        <v>100</v>
      </c>
      <c r="E8" s="59">
        <v>130</v>
      </c>
      <c r="F8" s="59">
        <f t="shared" si="0"/>
        <v>380</v>
      </c>
      <c r="G8" s="58"/>
      <c r="H8" s="58"/>
    </row>
    <row r="9" spans="1:13">
      <c r="A9" s="59" t="s">
        <v>374</v>
      </c>
      <c r="B9" s="59">
        <v>90</v>
      </c>
      <c r="C9" s="59">
        <v>120</v>
      </c>
      <c r="D9" s="59">
        <v>110</v>
      </c>
      <c r="E9" s="59">
        <v>80</v>
      </c>
      <c r="F9" s="59">
        <f t="shared" si="0"/>
        <v>400</v>
      </c>
      <c r="G9" s="58"/>
      <c r="H9" s="58"/>
    </row>
    <row r="10" spans="1:13">
      <c r="A10" s="59" t="s">
        <v>375</v>
      </c>
      <c r="B10" s="59">
        <v>80</v>
      </c>
      <c r="C10" s="59">
        <v>90</v>
      </c>
      <c r="D10" s="59">
        <v>105</v>
      </c>
      <c r="E10" s="59">
        <v>100</v>
      </c>
      <c r="F10" s="59">
        <f t="shared" si="0"/>
        <v>375</v>
      </c>
      <c r="G10" s="58"/>
      <c r="H10" s="58"/>
    </row>
    <row r="11" spans="1:13">
      <c r="A11" s="58"/>
      <c r="B11" s="58"/>
      <c r="C11" s="58"/>
      <c r="D11" s="58"/>
      <c r="E11" s="58"/>
      <c r="F11" s="58"/>
      <c r="G11" s="58"/>
      <c r="H11" s="58"/>
    </row>
    <row r="12" spans="1:13">
      <c r="A12" s="58"/>
      <c r="B12" s="58"/>
      <c r="C12" s="58"/>
      <c r="D12" s="58"/>
      <c r="E12" s="58"/>
      <c r="F12" s="58"/>
      <c r="G12" s="58"/>
      <c r="H12" s="58"/>
    </row>
    <row r="13" spans="1:13" ht="16">
      <c r="A13" s="58"/>
      <c r="B13" s="58"/>
      <c r="C13" s="58"/>
      <c r="D13" s="58"/>
      <c r="E13" s="58"/>
      <c r="F13" s="58"/>
      <c r="G13" s="58"/>
      <c r="H13" s="41" t="s">
        <v>34</v>
      </c>
      <c r="I13" s="8"/>
      <c r="J13" s="9" t="s">
        <v>35</v>
      </c>
      <c r="K13" s="8">
        <v>5</v>
      </c>
      <c r="L13" s="25"/>
    </row>
    <row r="14" spans="1:13" ht="16">
      <c r="A14" s="58"/>
      <c r="B14" s="58"/>
      <c r="C14" s="58"/>
      <c r="D14" s="58"/>
      <c r="E14" s="58"/>
      <c r="F14" s="58"/>
      <c r="G14" s="58"/>
      <c r="H14" s="10" t="s">
        <v>1453</v>
      </c>
      <c r="I14" s="11"/>
      <c r="J14" s="11"/>
      <c r="K14" s="11"/>
      <c r="L14" s="12" t="s">
        <v>42</v>
      </c>
      <c r="M14" s="13" t="s">
        <v>43</v>
      </c>
    </row>
    <row r="15" spans="1:13">
      <c r="A15" s="58"/>
      <c r="B15" s="58"/>
      <c r="C15" s="58"/>
      <c r="D15" s="58"/>
      <c r="E15" s="58"/>
      <c r="F15" s="58"/>
      <c r="G15" s="58"/>
    </row>
    <row r="16" spans="1:13">
      <c r="A16" s="58"/>
      <c r="B16" s="58"/>
      <c r="C16" s="58"/>
      <c r="D16" s="58"/>
      <c r="E16" s="58"/>
      <c r="F16" s="58"/>
      <c r="G16" s="58"/>
      <c r="H16" s="58"/>
    </row>
    <row r="17" spans="1:17" ht="19">
      <c r="A17" s="58"/>
      <c r="B17" s="58"/>
      <c r="C17" s="58"/>
      <c r="D17" s="58"/>
      <c r="E17" s="58"/>
      <c r="F17" s="58"/>
      <c r="G17" s="58"/>
      <c r="H17" s="82" t="s">
        <v>1533</v>
      </c>
    </row>
    <row r="18" spans="1:17" ht="19">
      <c r="A18" s="58"/>
      <c r="B18" s="58"/>
      <c r="C18" s="58"/>
      <c r="D18" s="58"/>
      <c r="E18" s="58"/>
      <c r="F18" s="58"/>
      <c r="G18" s="58"/>
      <c r="H18" s="85" t="s">
        <v>1556</v>
      </c>
    </row>
    <row r="19" spans="1:17" ht="19">
      <c r="A19" s="58"/>
      <c r="B19" s="58"/>
      <c r="C19" s="58"/>
      <c r="D19" s="58"/>
      <c r="E19" s="58"/>
      <c r="F19" s="58"/>
      <c r="G19" s="58"/>
      <c r="H19" s="85" t="s">
        <v>1557</v>
      </c>
    </row>
    <row r="20" spans="1:17" ht="19">
      <c r="A20" s="58"/>
      <c r="B20" s="58"/>
      <c r="C20" s="58"/>
      <c r="D20" s="58"/>
      <c r="E20" s="58"/>
      <c r="F20" s="58"/>
      <c r="G20" s="58"/>
      <c r="H20" s="85" t="s">
        <v>1558</v>
      </c>
    </row>
    <row r="21" spans="1:17" ht="19">
      <c r="A21" s="58"/>
      <c r="B21" s="58"/>
      <c r="C21" s="58"/>
      <c r="D21" s="58"/>
      <c r="E21" s="58"/>
      <c r="F21" s="58"/>
      <c r="G21" s="58"/>
      <c r="H21" s="85" t="s">
        <v>1559</v>
      </c>
    </row>
    <row r="22" spans="1:17" ht="19">
      <c r="A22" s="58"/>
      <c r="B22" s="58"/>
      <c r="C22" s="58"/>
      <c r="D22" s="58"/>
      <c r="E22" s="58"/>
      <c r="F22" s="58"/>
      <c r="G22" s="58"/>
      <c r="H22" s="85" t="s">
        <v>1560</v>
      </c>
    </row>
    <row r="23" spans="1:17">
      <c r="H23" s="58"/>
    </row>
    <row r="24" spans="1:17" ht="34.5" customHeight="1">
      <c r="H24" s="60" t="s">
        <v>1368</v>
      </c>
      <c r="I24" s="55"/>
      <c r="J24" s="61"/>
      <c r="K24" s="61"/>
      <c r="L24" s="61"/>
      <c r="M24" s="61"/>
      <c r="N24" s="61"/>
      <c r="O24" s="61"/>
      <c r="P24" s="61"/>
      <c r="Q24" s="61"/>
    </row>
    <row r="26" spans="1:17">
      <c r="B26" s="75"/>
      <c r="C26" s="75"/>
      <c r="D26" s="75"/>
      <c r="E26" s="75"/>
      <c r="F26" s="75"/>
      <c r="G26" s="75"/>
    </row>
    <row r="27" spans="1:17">
      <c r="B27" s="75"/>
      <c r="C27" s="74"/>
      <c r="D27" s="75"/>
      <c r="E27" s="75"/>
      <c r="F27" s="75"/>
      <c r="G27" s="75"/>
    </row>
    <row r="28" spans="1:17">
      <c r="B28" s="75"/>
      <c r="C28" s="75"/>
      <c r="D28" s="75"/>
      <c r="E28" s="75"/>
      <c r="F28" s="75"/>
      <c r="G28" s="75"/>
    </row>
    <row r="29" spans="1:17">
      <c r="B29" s="75"/>
      <c r="C29" s="75"/>
      <c r="D29" s="75"/>
      <c r="E29" s="75"/>
      <c r="F29" s="75"/>
      <c r="G29" s="75"/>
    </row>
    <row r="30" spans="1:17">
      <c r="B30" s="75"/>
      <c r="C30" s="75"/>
      <c r="D30" s="75"/>
      <c r="E30" s="75"/>
      <c r="F30" s="75"/>
      <c r="G30" s="75"/>
    </row>
  </sheetData>
  <conditionalFormatting sqref="M14">
    <cfRule type="cellIs" dxfId="70" priority="5" operator="equal">
      <formula>"да"</formula>
    </cfRule>
    <cfRule type="cellIs" dxfId="69" priority="6" operator="equal">
      <formula>"нет"</formula>
    </cfRule>
  </conditionalFormatting>
  <dataValidations count="1">
    <dataValidation type="list" allowBlank="1" showInputMessage="1" showErrorMessage="1" sqref="M14" xr:uid="{00000000-0002-0000-0B00-000000000000}">
      <formula1>"ДА,НЕТ"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 tint="0.39997558519241921"/>
  </sheetPr>
  <dimension ref="B1:O27"/>
  <sheetViews>
    <sheetView showGridLines="0" zoomScale="130" zoomScaleNormal="130" workbookViewId="0">
      <selection activeCell="B2" sqref="B2"/>
    </sheetView>
  </sheetViews>
  <sheetFormatPr baseColWidth="10" defaultColWidth="8.83203125" defaultRowHeight="15"/>
  <cols>
    <col min="2" max="2" width="14.1640625" bestFit="1" customWidth="1"/>
    <col min="3" max="3" width="10.83203125" bestFit="1" customWidth="1"/>
    <col min="4" max="4" width="14.5" customWidth="1"/>
    <col min="5" max="5" width="15.1640625" bestFit="1" customWidth="1"/>
    <col min="7" max="7" width="3.33203125" customWidth="1"/>
    <col min="10" max="10" width="4" customWidth="1"/>
    <col min="11" max="11" width="5" customWidth="1"/>
  </cols>
  <sheetData>
    <row r="1" spans="2:14" ht="21">
      <c r="B1" s="46" t="s">
        <v>444</v>
      </c>
      <c r="F1" s="6">
        <v>5000</v>
      </c>
      <c r="M1" t="s">
        <v>1503</v>
      </c>
    </row>
    <row r="2" spans="2:14" ht="35.25" customHeight="1">
      <c r="B2" s="76" t="s">
        <v>349</v>
      </c>
      <c r="C2" s="76" t="s">
        <v>350</v>
      </c>
      <c r="D2" s="76" t="s">
        <v>445</v>
      </c>
      <c r="E2" s="76" t="s">
        <v>446</v>
      </c>
      <c r="F2" s="279" t="s">
        <v>1373</v>
      </c>
      <c r="H2" s="41" t="s">
        <v>34</v>
      </c>
      <c r="I2" s="8"/>
      <c r="J2" s="9" t="s">
        <v>35</v>
      </c>
      <c r="K2" s="8">
        <v>10</v>
      </c>
    </row>
    <row r="3" spans="2:14" ht="16">
      <c r="B3" s="80" t="s">
        <v>447</v>
      </c>
      <c r="C3" s="86">
        <v>15100</v>
      </c>
      <c r="D3" s="77">
        <v>0.8</v>
      </c>
      <c r="E3" s="77">
        <v>1.1000000000000001</v>
      </c>
      <c r="F3" s="280">
        <v>0.8</v>
      </c>
      <c r="G3" s="208"/>
      <c r="H3" s="10" t="s">
        <v>458</v>
      </c>
      <c r="I3" s="11"/>
      <c r="J3" s="11"/>
      <c r="K3" s="11"/>
      <c r="L3" s="11"/>
      <c r="M3" s="12" t="s">
        <v>42</v>
      </c>
      <c r="N3" s="13" t="s">
        <v>43</v>
      </c>
    </row>
    <row r="4" spans="2:14">
      <c r="B4" s="80" t="s">
        <v>351</v>
      </c>
      <c r="C4" s="86">
        <v>54400</v>
      </c>
      <c r="D4" s="77">
        <v>0.7</v>
      </c>
      <c r="E4" s="77"/>
      <c r="F4" s="280">
        <v>0.7</v>
      </c>
      <c r="G4" s="208"/>
      <c r="H4" s="28"/>
      <c r="I4" s="28"/>
      <c r="J4" s="28"/>
      <c r="K4" s="28"/>
    </row>
    <row r="5" spans="2:14" ht="19">
      <c r="B5" s="80" t="s">
        <v>448</v>
      </c>
      <c r="C5" s="86">
        <v>20500</v>
      </c>
      <c r="D5" s="77">
        <v>1.2</v>
      </c>
      <c r="E5" s="77"/>
      <c r="F5" s="280">
        <v>1.2</v>
      </c>
      <c r="G5" s="208"/>
      <c r="H5" s="85" t="s">
        <v>454</v>
      </c>
      <c r="I5" s="28"/>
      <c r="J5" s="28"/>
      <c r="K5" s="28"/>
    </row>
    <row r="6" spans="2:14" ht="19">
      <c r="B6" s="80" t="s">
        <v>449</v>
      </c>
      <c r="C6" s="86">
        <v>18000</v>
      </c>
      <c r="D6" s="77">
        <v>0.5</v>
      </c>
      <c r="E6" s="77">
        <v>0.7</v>
      </c>
      <c r="F6" s="280">
        <v>0.5</v>
      </c>
      <c r="G6" s="208"/>
      <c r="H6" s="85" t="s">
        <v>455</v>
      </c>
      <c r="I6" s="28"/>
      <c r="J6" s="28"/>
      <c r="K6" s="28"/>
    </row>
    <row r="7" spans="2:14" ht="19">
      <c r="B7" s="80" t="s">
        <v>450</v>
      </c>
      <c r="C7" s="86">
        <v>57500</v>
      </c>
      <c r="D7" s="77">
        <v>0.3</v>
      </c>
      <c r="E7" s="77"/>
      <c r="F7" s="280">
        <v>0.3</v>
      </c>
      <c r="G7" s="208"/>
      <c r="H7" s="85" t="s">
        <v>456</v>
      </c>
      <c r="I7" s="28"/>
      <c r="J7" s="28"/>
      <c r="K7" s="28"/>
    </row>
    <row r="8" spans="2:14" ht="19">
      <c r="B8" s="80" t="s">
        <v>451</v>
      </c>
      <c r="C8" s="86">
        <v>40000</v>
      </c>
      <c r="D8" s="77">
        <v>0.3</v>
      </c>
      <c r="E8" s="77">
        <v>0.5</v>
      </c>
      <c r="F8" s="280">
        <v>0.3</v>
      </c>
      <c r="G8" s="208"/>
      <c r="H8" s="85" t="s">
        <v>1369</v>
      </c>
    </row>
    <row r="9" spans="2:14" ht="19">
      <c r="B9" s="80" t="s">
        <v>452</v>
      </c>
      <c r="C9" s="86">
        <v>36000</v>
      </c>
      <c r="D9" s="77">
        <v>0.9</v>
      </c>
      <c r="E9" s="77"/>
      <c r="F9" s="280">
        <v>0.9</v>
      </c>
      <c r="G9" s="208"/>
      <c r="H9" s="85" t="s">
        <v>440</v>
      </c>
    </row>
    <row r="10" spans="2:14" ht="19">
      <c r="B10" s="80" t="s">
        <v>453</v>
      </c>
      <c r="C10" s="86">
        <v>73600</v>
      </c>
      <c r="D10" s="77">
        <v>1</v>
      </c>
      <c r="E10" s="77"/>
      <c r="F10" s="280">
        <v>1</v>
      </c>
      <c r="G10" s="208"/>
      <c r="H10" s="85" t="s">
        <v>1520</v>
      </c>
    </row>
    <row r="11" spans="2:14" ht="19">
      <c r="H11" s="85" t="s">
        <v>1519</v>
      </c>
    </row>
    <row r="12" spans="2:14" ht="19">
      <c r="C12" s="98"/>
      <c r="H12" s="85" t="s">
        <v>457</v>
      </c>
    </row>
    <row r="13" spans="2:14" ht="19">
      <c r="B13" s="87"/>
      <c r="C13" s="98"/>
      <c r="H13" s="85"/>
    </row>
    <row r="14" spans="2:14" ht="19">
      <c r="C14" s="98"/>
      <c r="H14" s="85" t="s">
        <v>474</v>
      </c>
    </row>
    <row r="15" spans="2:14" ht="19">
      <c r="B15" s="75"/>
      <c r="C15" s="75"/>
      <c r="D15" s="75"/>
      <c r="E15" s="75"/>
      <c r="F15" s="75"/>
      <c r="G15" s="75"/>
      <c r="H15" s="85" t="s">
        <v>475</v>
      </c>
    </row>
    <row r="16" spans="2:14">
      <c r="B16" s="75"/>
      <c r="C16" s="74"/>
      <c r="D16" s="75"/>
      <c r="E16" s="75"/>
      <c r="F16" s="75"/>
      <c r="G16" s="75"/>
    </row>
    <row r="17" spans="2:15">
      <c r="B17" s="75"/>
      <c r="C17" s="75"/>
      <c r="D17" s="75"/>
      <c r="E17" s="75"/>
      <c r="F17" s="75"/>
      <c r="G17" s="75"/>
    </row>
    <row r="18" spans="2:15">
      <c r="B18" s="75"/>
      <c r="C18" s="75"/>
      <c r="D18" s="75"/>
      <c r="E18" s="75"/>
      <c r="F18" s="75"/>
      <c r="G18" s="75"/>
      <c r="J18" s="75"/>
      <c r="K18" s="75"/>
      <c r="L18" s="75"/>
      <c r="M18" s="75"/>
      <c r="N18" s="75"/>
      <c r="O18" s="75"/>
    </row>
    <row r="19" spans="2:15">
      <c r="B19" s="75"/>
      <c r="C19" s="75"/>
      <c r="D19" s="75"/>
      <c r="E19" s="75"/>
      <c r="F19" s="75"/>
      <c r="G19" s="75"/>
      <c r="J19" s="75"/>
      <c r="K19" s="74"/>
      <c r="L19" s="75"/>
      <c r="M19" s="75"/>
      <c r="N19" s="75"/>
      <c r="O19" s="75"/>
    </row>
    <row r="20" spans="2:15">
      <c r="B20" s="75"/>
      <c r="C20" s="75"/>
      <c r="D20" s="75"/>
      <c r="E20" s="75"/>
      <c r="F20" s="75"/>
      <c r="G20" s="75"/>
      <c r="J20" s="75"/>
      <c r="K20" s="75"/>
      <c r="L20" s="75"/>
      <c r="M20" s="75"/>
      <c r="N20" s="75"/>
      <c r="O20" s="75"/>
    </row>
    <row r="21" spans="2:15">
      <c r="B21" s="75"/>
      <c r="C21" s="75"/>
      <c r="D21" s="75"/>
      <c r="E21" s="75"/>
      <c r="F21" s="75"/>
      <c r="G21" s="75"/>
      <c r="J21" s="75"/>
      <c r="K21" s="75"/>
      <c r="L21" s="75"/>
      <c r="M21" s="75"/>
      <c r="N21" s="75"/>
      <c r="O21" s="75"/>
    </row>
    <row r="22" spans="2:15">
      <c r="B22" s="75"/>
      <c r="C22" s="75"/>
      <c r="D22" s="75"/>
      <c r="E22" s="75"/>
      <c r="F22" s="75"/>
      <c r="G22" s="75"/>
      <c r="J22" s="75"/>
      <c r="K22" s="75"/>
      <c r="L22" s="75"/>
      <c r="M22" s="75"/>
      <c r="N22" s="75"/>
      <c r="O22" s="75"/>
    </row>
    <row r="23" spans="2:15">
      <c r="B23" s="75"/>
      <c r="C23" s="75"/>
      <c r="D23" s="75"/>
      <c r="E23" s="75"/>
      <c r="F23" s="75"/>
      <c r="G23" s="75"/>
      <c r="J23" s="75"/>
      <c r="K23" s="75"/>
      <c r="L23" s="75"/>
      <c r="M23" s="75"/>
      <c r="N23" s="75"/>
      <c r="O23" s="75"/>
    </row>
    <row r="24" spans="2:15">
      <c r="B24" s="75"/>
      <c r="C24" s="75"/>
      <c r="D24" s="75"/>
      <c r="E24" s="75"/>
      <c r="F24" s="75"/>
      <c r="G24" s="75"/>
      <c r="J24" s="75"/>
      <c r="K24" s="75"/>
      <c r="L24" s="75"/>
      <c r="M24" s="75"/>
      <c r="N24" s="75"/>
      <c r="O24" s="75"/>
    </row>
    <row r="25" spans="2:15">
      <c r="J25" s="75"/>
      <c r="K25" s="75"/>
      <c r="L25" s="75"/>
      <c r="M25" s="75"/>
      <c r="N25" s="75"/>
      <c r="O25" s="75"/>
    </row>
    <row r="26" spans="2:15">
      <c r="J26" s="75"/>
      <c r="K26" s="75"/>
      <c r="L26" s="75"/>
      <c r="M26" s="75"/>
      <c r="N26" s="75"/>
      <c r="O26" s="75"/>
    </row>
    <row r="27" spans="2:15">
      <c r="J27" s="75"/>
      <c r="K27" s="75"/>
      <c r="L27" s="75"/>
      <c r="M27" s="75"/>
      <c r="N27" s="75"/>
      <c r="O27" s="75"/>
    </row>
  </sheetData>
  <conditionalFormatting sqref="N3">
    <cfRule type="cellIs" dxfId="68" priority="1" operator="equal">
      <formula>"да"</formula>
    </cfRule>
    <cfRule type="cellIs" dxfId="67" priority="2" operator="equal">
      <formula>"нет"</formula>
    </cfRule>
  </conditionalFormatting>
  <dataValidations count="1">
    <dataValidation type="list" allowBlank="1" showInputMessage="1" showErrorMessage="1" sqref="N3" xr:uid="{00000000-0002-0000-0C00-000000000000}">
      <formula1>"ДА,НЕТ"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2" tint="-0.249977111117893"/>
  </sheetPr>
  <dimension ref="A1:Q43"/>
  <sheetViews>
    <sheetView workbookViewId="0">
      <selection activeCell="F16" sqref="F16"/>
    </sheetView>
  </sheetViews>
  <sheetFormatPr baseColWidth="10" defaultColWidth="8.83203125" defaultRowHeight="15"/>
  <cols>
    <col min="1" max="1" width="14.1640625" bestFit="1" customWidth="1"/>
    <col min="2" max="2" width="11.6640625" customWidth="1"/>
    <col min="3" max="3" width="14.5" customWidth="1"/>
    <col min="4" max="4" width="15.1640625" bestFit="1" customWidth="1"/>
    <col min="5" max="5" width="6.5"/>
    <col min="6" max="6" width="12.6640625" bestFit="1" customWidth="1"/>
    <col min="9" max="9" width="9.5" customWidth="1"/>
  </cols>
  <sheetData>
    <row r="1" spans="1:9" ht="17" thickBot="1">
      <c r="A1" s="88" t="s">
        <v>459</v>
      </c>
      <c r="B1" s="89" t="s">
        <v>460</v>
      </c>
      <c r="C1" s="89" t="s">
        <v>461</v>
      </c>
      <c r="D1" s="90" t="s">
        <v>462</v>
      </c>
      <c r="F1" s="206" t="s">
        <v>1371</v>
      </c>
      <c r="I1" s="152" t="s">
        <v>1521</v>
      </c>
    </row>
    <row r="2" spans="1:9">
      <c r="A2" s="198">
        <v>1</v>
      </c>
      <c r="B2" s="199">
        <v>2</v>
      </c>
      <c r="C2" s="200">
        <v>3</v>
      </c>
      <c r="D2" s="201">
        <v>4</v>
      </c>
    </row>
    <row r="3" spans="1:9">
      <c r="A3" s="198">
        <v>5</v>
      </c>
      <c r="B3" s="199">
        <v>6</v>
      </c>
      <c r="C3" s="200">
        <v>7</v>
      </c>
      <c r="D3" s="201">
        <v>8</v>
      </c>
    </row>
    <row r="4" spans="1:9">
      <c r="A4" s="198">
        <v>9</v>
      </c>
      <c r="B4" s="199">
        <v>10</v>
      </c>
      <c r="C4" s="200">
        <v>11</v>
      </c>
      <c r="D4" s="201">
        <v>12</v>
      </c>
    </row>
    <row r="5" spans="1:9">
      <c r="A5" s="198">
        <v>13</v>
      </c>
      <c r="B5" s="199">
        <v>14</v>
      </c>
      <c r="C5" s="200">
        <v>15</v>
      </c>
      <c r="D5" s="201">
        <v>16</v>
      </c>
    </row>
    <row r="6" spans="1:9">
      <c r="A6" s="198">
        <v>17</v>
      </c>
      <c r="B6" s="199">
        <v>18</v>
      </c>
      <c r="C6" s="200">
        <v>19</v>
      </c>
      <c r="D6" s="201">
        <v>20</v>
      </c>
    </row>
    <row r="7" spans="1:9">
      <c r="A7" s="198">
        <v>21</v>
      </c>
      <c r="B7" s="199">
        <v>22</v>
      </c>
      <c r="C7" s="200">
        <v>23</v>
      </c>
      <c r="D7" s="201">
        <v>24</v>
      </c>
    </row>
    <row r="8" spans="1:9">
      <c r="A8" s="198">
        <v>25</v>
      </c>
      <c r="B8" s="199">
        <v>26</v>
      </c>
      <c r="C8" s="200">
        <v>27</v>
      </c>
      <c r="D8" s="201">
        <v>28</v>
      </c>
    </row>
    <row r="9" spans="1:9" ht="16" thickBot="1">
      <c r="A9" s="202">
        <v>29</v>
      </c>
      <c r="B9" s="203">
        <v>30</v>
      </c>
      <c r="C9" s="204">
        <v>31</v>
      </c>
      <c r="D9" s="205">
        <v>32</v>
      </c>
    </row>
    <row r="12" spans="1:9" ht="17">
      <c r="A12" s="91" t="s">
        <v>463</v>
      </c>
      <c r="B12" s="91" t="s">
        <v>464</v>
      </c>
      <c r="C12" s="91" t="s">
        <v>465</v>
      </c>
      <c r="D12" s="91"/>
      <c r="F12" s="91" t="s">
        <v>1370</v>
      </c>
      <c r="I12" s="152" t="s">
        <v>1522</v>
      </c>
    </row>
    <row r="13" spans="1:9" ht="17">
      <c r="A13" s="91" t="s">
        <v>466</v>
      </c>
      <c r="B13" s="91">
        <v>13590</v>
      </c>
      <c r="C13" s="284">
        <v>0.9</v>
      </c>
      <c r="D13" s="91"/>
    </row>
    <row r="14" spans="1:9" ht="17">
      <c r="A14" s="91" t="s">
        <v>467</v>
      </c>
      <c r="B14" s="91">
        <v>48960</v>
      </c>
      <c r="C14" s="284">
        <v>0.79999999999999993</v>
      </c>
      <c r="D14" s="91"/>
    </row>
    <row r="15" spans="1:9" ht="17">
      <c r="A15" s="91" t="s">
        <v>468</v>
      </c>
      <c r="B15" s="91">
        <v>18450</v>
      </c>
      <c r="C15" s="284">
        <v>1.3</v>
      </c>
      <c r="D15" s="91"/>
    </row>
    <row r="16" spans="1:9" ht="17">
      <c r="A16" s="91" t="s">
        <v>469</v>
      </c>
      <c r="B16" s="91">
        <v>16200</v>
      </c>
      <c r="C16" s="284">
        <v>0.6</v>
      </c>
      <c r="D16" s="91"/>
    </row>
    <row r="17" spans="1:17" ht="17">
      <c r="A17" s="91" t="s">
        <v>470</v>
      </c>
      <c r="B17" s="91">
        <v>51750</v>
      </c>
      <c r="C17" s="284">
        <v>0.4</v>
      </c>
      <c r="D17" s="91"/>
    </row>
    <row r="18" spans="1:17" ht="17">
      <c r="A18" s="91" t="s">
        <v>471</v>
      </c>
      <c r="B18" s="91">
        <v>36000</v>
      </c>
      <c r="C18" s="284">
        <v>0.4</v>
      </c>
      <c r="D18" s="91"/>
    </row>
    <row r="19" spans="1:17" ht="17">
      <c r="A19" s="91" t="s">
        <v>472</v>
      </c>
      <c r="B19" s="91">
        <v>32400</v>
      </c>
      <c r="C19" s="284">
        <v>1</v>
      </c>
      <c r="D19" s="91"/>
    </row>
    <row r="20" spans="1:17" ht="17">
      <c r="A20" s="91" t="s">
        <v>473</v>
      </c>
      <c r="B20" s="91">
        <v>66240</v>
      </c>
      <c r="C20" s="284">
        <v>1.1000000000000001</v>
      </c>
      <c r="D20" s="91"/>
    </row>
    <row r="21" spans="1:17" ht="17">
      <c r="A21" s="91" t="s">
        <v>1562</v>
      </c>
      <c r="B21" s="91">
        <v>30000</v>
      </c>
      <c r="C21" s="284">
        <v>0.2</v>
      </c>
    </row>
    <row r="22" spans="1:17" ht="16" thickBot="1"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</row>
    <row r="23" spans="1:17" ht="34" thickTop="1" thickBot="1">
      <c r="A23" s="92" t="s">
        <v>349</v>
      </c>
      <c r="B23" s="92" t="s">
        <v>350</v>
      </c>
      <c r="C23" s="92" t="s">
        <v>445</v>
      </c>
      <c r="D23" s="92" t="s">
        <v>446</v>
      </c>
      <c r="F23" s="207" t="s">
        <v>1372</v>
      </c>
      <c r="G23" s="52"/>
      <c r="H23" s="96"/>
      <c r="I23" s="96"/>
      <c r="J23" s="96"/>
      <c r="K23" s="96"/>
      <c r="L23" s="96"/>
      <c r="M23" s="96"/>
      <c r="N23" s="52"/>
      <c r="O23" s="52"/>
      <c r="P23" s="52"/>
      <c r="Q23" s="52"/>
    </row>
    <row r="24" spans="1:17" ht="17" thickTop="1" thickBot="1">
      <c r="A24" s="93" t="s">
        <v>466</v>
      </c>
      <c r="B24" s="94">
        <v>13590</v>
      </c>
      <c r="C24" s="95">
        <v>0.9</v>
      </c>
      <c r="D24" s="95">
        <v>0.5</v>
      </c>
      <c r="G24" s="52"/>
      <c r="H24" s="96"/>
      <c r="I24" s="97"/>
      <c r="J24" s="96"/>
      <c r="K24" s="96"/>
      <c r="L24" s="96"/>
      <c r="M24" s="96"/>
      <c r="N24" s="52"/>
      <c r="O24" s="52"/>
      <c r="P24" s="52"/>
      <c r="Q24" s="52"/>
    </row>
    <row r="25" spans="1:17" ht="17" thickTop="1" thickBot="1">
      <c r="A25" s="93" t="s">
        <v>467</v>
      </c>
      <c r="B25" s="94">
        <v>48960</v>
      </c>
      <c r="C25" s="95">
        <v>0.79999999999999993</v>
      </c>
      <c r="D25" s="95"/>
      <c r="G25" s="52"/>
      <c r="H25" s="96"/>
      <c r="I25" s="96"/>
      <c r="J25" s="96"/>
      <c r="K25" s="96"/>
      <c r="L25" s="96"/>
      <c r="M25" s="96"/>
      <c r="N25" s="52"/>
      <c r="O25" s="52"/>
      <c r="P25" s="52"/>
      <c r="Q25" s="52"/>
    </row>
    <row r="26" spans="1:17" ht="17" thickTop="1" thickBot="1">
      <c r="A26" s="93" t="s">
        <v>468</v>
      </c>
      <c r="B26" s="94">
        <v>18450</v>
      </c>
      <c r="C26" s="95">
        <v>1.3</v>
      </c>
      <c r="D26" s="95"/>
      <c r="G26" s="52"/>
      <c r="H26" s="96"/>
      <c r="I26" s="96"/>
      <c r="J26" s="96"/>
      <c r="K26" s="96"/>
      <c r="L26" s="96"/>
      <c r="M26" s="96"/>
      <c r="N26" s="52"/>
      <c r="O26" s="52"/>
      <c r="P26" s="52"/>
      <c r="Q26" s="52"/>
    </row>
    <row r="27" spans="1:17" ht="17" thickTop="1" thickBot="1">
      <c r="A27" s="93" t="s">
        <v>469</v>
      </c>
      <c r="B27" s="94">
        <v>16200</v>
      </c>
      <c r="C27" s="95">
        <v>0.6</v>
      </c>
      <c r="D27" s="95">
        <v>0.8</v>
      </c>
      <c r="G27" s="52"/>
      <c r="H27" s="96"/>
      <c r="I27" s="96"/>
      <c r="J27" s="96"/>
      <c r="K27" s="96"/>
      <c r="L27" s="96"/>
      <c r="M27" s="96"/>
      <c r="N27" s="52"/>
      <c r="O27" s="52"/>
      <c r="P27" s="52"/>
      <c r="Q27" s="52"/>
    </row>
    <row r="28" spans="1:17" ht="17" thickTop="1" thickBot="1">
      <c r="A28" s="93" t="s">
        <v>470</v>
      </c>
      <c r="B28" s="94">
        <v>51750</v>
      </c>
      <c r="C28" s="95">
        <v>0.4</v>
      </c>
      <c r="D28" s="95"/>
      <c r="G28" s="52"/>
      <c r="H28" s="96"/>
      <c r="I28" s="96"/>
      <c r="J28" s="96"/>
      <c r="K28" s="96"/>
      <c r="L28" s="96"/>
      <c r="M28" s="96"/>
      <c r="N28" s="52"/>
      <c r="O28" s="52"/>
      <c r="P28" s="52"/>
      <c r="Q28" s="52"/>
    </row>
    <row r="29" spans="1:17" ht="17" thickTop="1" thickBot="1">
      <c r="A29" s="93" t="s">
        <v>471</v>
      </c>
      <c r="B29" s="94">
        <v>36000</v>
      </c>
      <c r="C29" s="95">
        <v>0.4</v>
      </c>
      <c r="D29" s="95">
        <v>0.6</v>
      </c>
      <c r="G29" s="52"/>
      <c r="H29" s="96"/>
      <c r="I29" s="96"/>
      <c r="J29" s="96"/>
      <c r="K29" s="96"/>
      <c r="L29" s="96"/>
      <c r="M29" s="96"/>
      <c r="N29" s="52"/>
      <c r="O29" s="52"/>
      <c r="P29" s="52"/>
      <c r="Q29" s="52"/>
    </row>
    <row r="30" spans="1:17" ht="17" thickTop="1" thickBot="1">
      <c r="A30" s="93" t="s">
        <v>472</v>
      </c>
      <c r="B30" s="94">
        <v>32400</v>
      </c>
      <c r="C30" s="95">
        <v>1</v>
      </c>
      <c r="D30" s="95"/>
      <c r="G30" s="52"/>
      <c r="H30" s="96"/>
      <c r="I30" s="96"/>
      <c r="J30" s="96"/>
      <c r="K30" s="96"/>
      <c r="L30" s="96"/>
      <c r="M30" s="96"/>
      <c r="N30" s="52"/>
      <c r="O30" s="52"/>
      <c r="P30" s="52"/>
      <c r="Q30" s="52"/>
    </row>
    <row r="31" spans="1:17" ht="17" thickTop="1" thickBot="1">
      <c r="A31" s="93" t="s">
        <v>473</v>
      </c>
      <c r="B31" s="94">
        <v>66240</v>
      </c>
      <c r="C31" s="95">
        <v>1.1000000000000001</v>
      </c>
      <c r="D31" s="95"/>
      <c r="G31" s="52"/>
      <c r="H31" s="96"/>
      <c r="I31" s="96"/>
      <c r="J31" s="96"/>
      <c r="K31" s="96"/>
      <c r="L31" s="96"/>
      <c r="M31" s="96"/>
      <c r="N31" s="52"/>
      <c r="O31" s="52"/>
      <c r="P31" s="52"/>
      <c r="Q31" s="52"/>
    </row>
    <row r="32" spans="1:17" ht="16" thickTop="1">
      <c r="G32" s="52"/>
      <c r="H32" s="96"/>
      <c r="I32" s="96"/>
      <c r="J32" s="96"/>
      <c r="K32" s="96"/>
      <c r="L32" s="96"/>
      <c r="M32" s="96"/>
      <c r="N32" s="52"/>
      <c r="O32" s="52"/>
      <c r="P32" s="52"/>
      <c r="Q32" s="52"/>
    </row>
    <row r="33" spans="4:4" ht="16" thickBot="1"/>
    <row r="34" spans="4:4" ht="34" thickTop="1" thickBot="1">
      <c r="D34" s="92" t="s">
        <v>446</v>
      </c>
    </row>
    <row r="35" spans="4:4" ht="17" thickTop="1" thickBot="1">
      <c r="D35" s="95"/>
    </row>
    <row r="36" spans="4:4" ht="17" thickTop="1" thickBot="1">
      <c r="D36" s="95" t="s">
        <v>394</v>
      </c>
    </row>
    <row r="37" spans="4:4" ht="17" thickTop="1" thickBot="1">
      <c r="D37" s="95" t="s">
        <v>394</v>
      </c>
    </row>
    <row r="38" spans="4:4" ht="17" thickTop="1" thickBot="1">
      <c r="D38" s="95"/>
    </row>
    <row r="39" spans="4:4" ht="17" thickTop="1" thickBot="1">
      <c r="D39" s="95" t="s">
        <v>394</v>
      </c>
    </row>
    <row r="40" spans="4:4" ht="17" thickTop="1" thickBot="1">
      <c r="D40" s="95"/>
    </row>
    <row r="41" spans="4:4" ht="17" thickTop="1" thickBot="1">
      <c r="D41" s="95" t="s">
        <v>394</v>
      </c>
    </row>
    <row r="42" spans="4:4" ht="17" thickTop="1" thickBot="1">
      <c r="D42" s="95" t="s">
        <v>394</v>
      </c>
    </row>
    <row r="43" spans="4:4" ht="16" thickTop="1"/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2" tint="-0.249977111117893"/>
  </sheetPr>
  <dimension ref="A1:I15"/>
  <sheetViews>
    <sheetView workbookViewId="0">
      <selection activeCell="B10" sqref="B10"/>
    </sheetView>
  </sheetViews>
  <sheetFormatPr baseColWidth="10" defaultColWidth="8.83203125" defaultRowHeight="15"/>
  <cols>
    <col min="1" max="1" width="14.5" bestFit="1" customWidth="1"/>
    <col min="9" max="9" width="9.1640625" style="152"/>
  </cols>
  <sheetData>
    <row r="1" spans="1:9">
      <c r="A1" s="152" t="s">
        <v>1563</v>
      </c>
      <c r="I1" s="152" t="s">
        <v>1523</v>
      </c>
    </row>
    <row r="15" spans="1:9">
      <c r="I15" s="152" t="s">
        <v>1524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</sheetPr>
  <dimension ref="A1:O24"/>
  <sheetViews>
    <sheetView showGridLines="0" workbookViewId="0">
      <selection activeCell="E33" sqref="E33"/>
    </sheetView>
  </sheetViews>
  <sheetFormatPr baseColWidth="10" defaultColWidth="8.83203125" defaultRowHeight="15"/>
  <cols>
    <col min="1" max="1" width="14.1640625" bestFit="1" customWidth="1"/>
    <col min="2" max="2" width="10.83203125" bestFit="1" customWidth="1"/>
    <col min="3" max="3" width="14.5" customWidth="1"/>
    <col min="4" max="4" width="15.1640625" bestFit="1" customWidth="1"/>
  </cols>
  <sheetData>
    <row r="1" spans="1:15" ht="32">
      <c r="A1" s="76" t="s">
        <v>349</v>
      </c>
      <c r="B1" s="76" t="s">
        <v>350</v>
      </c>
      <c r="C1" s="76" t="s">
        <v>445</v>
      </c>
      <c r="D1" s="76" t="s">
        <v>446</v>
      </c>
      <c r="E1" s="213" t="s">
        <v>1347</v>
      </c>
      <c r="H1" s="41" t="s">
        <v>34</v>
      </c>
      <c r="I1" s="8"/>
      <c r="J1" s="9" t="s">
        <v>35</v>
      </c>
      <c r="K1" s="8">
        <v>6</v>
      </c>
    </row>
    <row r="2" spans="1:15" ht="16">
      <c r="A2" s="80" t="s">
        <v>447</v>
      </c>
      <c r="B2" s="86">
        <v>15100</v>
      </c>
      <c r="C2" s="77">
        <v>0.8</v>
      </c>
      <c r="D2" s="77">
        <v>1.1000000000000001</v>
      </c>
      <c r="E2" s="77">
        <f>B2*D2</f>
        <v>16610</v>
      </c>
      <c r="H2" s="10" t="s">
        <v>1385</v>
      </c>
      <c r="I2" s="11"/>
      <c r="J2" s="11"/>
      <c r="K2" s="11"/>
      <c r="L2" s="11"/>
      <c r="M2" s="12" t="s">
        <v>42</v>
      </c>
      <c r="N2" s="13" t="s">
        <v>43</v>
      </c>
    </row>
    <row r="3" spans="1:15">
      <c r="A3" s="80" t="s">
        <v>351</v>
      </c>
      <c r="B3" s="86">
        <v>54400</v>
      </c>
      <c r="C3" s="77"/>
      <c r="D3" s="77"/>
      <c r="E3" s="77"/>
      <c r="H3" s="28"/>
      <c r="I3" s="28"/>
      <c r="J3" s="28"/>
      <c r="K3" s="28"/>
    </row>
    <row r="4" spans="1:15" ht="19">
      <c r="A4" s="80" t="s">
        <v>448</v>
      </c>
      <c r="B4" s="86">
        <v>20500</v>
      </c>
      <c r="C4" s="77">
        <v>1.2</v>
      </c>
      <c r="D4" s="77"/>
      <c r="E4" s="77">
        <f>B4*C4</f>
        <v>24600</v>
      </c>
      <c r="H4" s="85" t="s">
        <v>1386</v>
      </c>
      <c r="I4" s="28"/>
      <c r="J4" s="28"/>
      <c r="K4" s="28"/>
    </row>
    <row r="5" spans="1:15" ht="19">
      <c r="A5" s="80" t="s">
        <v>449</v>
      </c>
      <c r="B5" s="86">
        <v>18000</v>
      </c>
      <c r="C5" s="77"/>
      <c r="D5" s="77">
        <v>0.7</v>
      </c>
      <c r="E5" s="77">
        <f>B5*D5</f>
        <v>12600</v>
      </c>
      <c r="H5" s="85" t="s">
        <v>1372</v>
      </c>
      <c r="I5" s="28"/>
      <c r="J5" s="28"/>
      <c r="K5" s="28"/>
    </row>
    <row r="6" spans="1:15" ht="19">
      <c r="A6" s="80" t="s">
        <v>450</v>
      </c>
      <c r="B6" s="86">
        <v>57500</v>
      </c>
      <c r="C6" s="77">
        <v>0.3</v>
      </c>
      <c r="D6" s="77"/>
      <c r="E6" s="77"/>
      <c r="H6" s="85" t="s">
        <v>348</v>
      </c>
      <c r="I6" s="28"/>
      <c r="J6" s="28"/>
      <c r="K6" s="28"/>
    </row>
    <row r="7" spans="1:15" ht="19">
      <c r="A7" s="80" t="s">
        <v>451</v>
      </c>
      <c r="B7" s="86">
        <v>40000</v>
      </c>
      <c r="C7" s="77"/>
      <c r="D7" s="77">
        <v>0.5</v>
      </c>
      <c r="E7" s="77">
        <f>B7*D7</f>
        <v>20000</v>
      </c>
      <c r="H7" s="85" t="s">
        <v>1387</v>
      </c>
      <c r="M7" t="s">
        <v>1503</v>
      </c>
    </row>
    <row r="8" spans="1:15" ht="19">
      <c r="A8" s="80" t="s">
        <v>452</v>
      </c>
      <c r="B8" s="86">
        <v>36000</v>
      </c>
      <c r="C8" s="77">
        <v>0.9</v>
      </c>
      <c r="D8" s="77"/>
      <c r="E8" s="77">
        <f>B8*C8</f>
        <v>32400</v>
      </c>
      <c r="H8" s="85" t="s">
        <v>442</v>
      </c>
    </row>
    <row r="9" spans="1:15" ht="19">
      <c r="A9" s="80" t="s">
        <v>453</v>
      </c>
      <c r="B9" s="86">
        <v>73600</v>
      </c>
      <c r="C9" s="77"/>
      <c r="D9" s="77"/>
      <c r="E9" s="77"/>
      <c r="H9" s="85" t="s">
        <v>1388</v>
      </c>
    </row>
    <row r="13" spans="1:15">
      <c r="C13" s="98"/>
    </row>
    <row r="14" spans="1:15">
      <c r="B14" s="75"/>
      <c r="C14" s="75"/>
      <c r="D14" s="75"/>
      <c r="E14" s="75"/>
      <c r="F14" s="75"/>
      <c r="G14" s="75"/>
      <c r="K14" s="98"/>
    </row>
    <row r="15" spans="1:15">
      <c r="B15" s="75"/>
      <c r="C15" s="74"/>
      <c r="D15" s="75"/>
      <c r="E15" s="75"/>
      <c r="F15" s="75"/>
      <c r="G15" s="75"/>
      <c r="J15" s="75"/>
      <c r="K15" s="75"/>
      <c r="L15" s="75"/>
      <c r="M15" s="75"/>
      <c r="N15" s="75"/>
      <c r="O15" s="75"/>
    </row>
    <row r="16" spans="1:15">
      <c r="B16" s="75"/>
      <c r="C16" s="75"/>
      <c r="D16" s="75"/>
      <c r="E16" s="75"/>
      <c r="F16" s="75"/>
      <c r="G16" s="75"/>
      <c r="J16" s="75"/>
      <c r="K16" s="74"/>
      <c r="L16" s="75"/>
      <c r="M16" s="75"/>
      <c r="N16" s="75"/>
      <c r="O16" s="75"/>
    </row>
    <row r="17" spans="2:15">
      <c r="B17" s="75"/>
      <c r="C17" s="75"/>
      <c r="D17" s="75"/>
      <c r="E17" s="75"/>
      <c r="F17" s="75"/>
      <c r="G17" s="75"/>
      <c r="J17" s="75"/>
      <c r="K17" s="75"/>
      <c r="L17" s="75"/>
      <c r="M17" s="75"/>
      <c r="N17" s="75"/>
      <c r="O17" s="75"/>
    </row>
    <row r="18" spans="2:15">
      <c r="B18" s="75"/>
      <c r="C18" s="75"/>
      <c r="D18" s="75"/>
      <c r="E18" s="75"/>
      <c r="F18" s="75"/>
      <c r="G18" s="75"/>
      <c r="J18" s="75"/>
      <c r="K18" s="75"/>
      <c r="L18" s="75"/>
      <c r="M18" s="75"/>
      <c r="N18" s="75"/>
      <c r="O18" s="75"/>
    </row>
    <row r="19" spans="2:15">
      <c r="B19" s="75"/>
      <c r="C19" s="75"/>
      <c r="D19" s="75"/>
      <c r="E19" s="75"/>
      <c r="F19" s="75"/>
      <c r="G19" s="75"/>
      <c r="J19" s="75"/>
      <c r="K19" s="75"/>
      <c r="L19" s="75"/>
      <c r="M19" s="75"/>
      <c r="N19" s="75"/>
      <c r="O19" s="75"/>
    </row>
    <row r="20" spans="2:15">
      <c r="B20" s="75"/>
      <c r="C20" s="75"/>
      <c r="D20" s="75"/>
      <c r="E20" s="75"/>
      <c r="F20" s="75"/>
      <c r="G20" s="75"/>
      <c r="J20" s="75"/>
      <c r="K20" s="75"/>
      <c r="L20" s="75"/>
      <c r="M20" s="75"/>
      <c r="N20" s="75"/>
      <c r="O20" s="75"/>
    </row>
    <row r="21" spans="2:15">
      <c r="B21" s="75"/>
      <c r="C21" s="75"/>
      <c r="D21" s="75"/>
      <c r="E21" s="75"/>
      <c r="F21" s="75"/>
      <c r="G21" s="75"/>
      <c r="J21" s="75"/>
      <c r="K21" s="75"/>
      <c r="L21" s="75"/>
      <c r="M21" s="75"/>
      <c r="N21" s="75"/>
      <c r="O21" s="75"/>
    </row>
    <row r="22" spans="2:15">
      <c r="B22" s="75"/>
      <c r="C22" s="75"/>
      <c r="D22" s="75"/>
      <c r="E22" s="75"/>
      <c r="F22" s="75"/>
      <c r="G22" s="75"/>
      <c r="J22" s="75"/>
      <c r="K22" s="75"/>
      <c r="L22" s="75"/>
      <c r="M22" s="75"/>
      <c r="N22" s="75"/>
      <c r="O22" s="75"/>
    </row>
    <row r="23" spans="2:15">
      <c r="B23" s="75"/>
      <c r="C23" s="75"/>
      <c r="D23" s="75"/>
      <c r="E23" s="75"/>
      <c r="F23" s="75"/>
      <c r="G23" s="75"/>
      <c r="J23" s="75"/>
      <c r="K23" s="75"/>
      <c r="L23" s="75"/>
      <c r="M23" s="75"/>
      <c r="N23" s="75"/>
      <c r="O23" s="75"/>
    </row>
    <row r="24" spans="2:15">
      <c r="J24" s="75"/>
      <c r="K24" s="75"/>
      <c r="L24" s="75"/>
      <c r="M24" s="75"/>
      <c r="N24" s="75"/>
      <c r="O24" s="75"/>
    </row>
  </sheetData>
  <conditionalFormatting sqref="N2">
    <cfRule type="cellIs" dxfId="66" priority="1" operator="equal">
      <formula>"да"</formula>
    </cfRule>
    <cfRule type="cellIs" dxfId="65" priority="2" operator="equal">
      <formula>"нет"</formula>
    </cfRule>
  </conditionalFormatting>
  <dataValidations count="1">
    <dataValidation type="list" allowBlank="1" showInputMessage="1" showErrorMessage="1" sqref="N2" xr:uid="{00000000-0002-0000-0F00-000000000000}">
      <formula1>"ДА,НЕТ"</formula1>
    </dataValidation>
  </dataValidation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A1:Q41"/>
  <sheetViews>
    <sheetView workbookViewId="0">
      <selection activeCell="G31" sqref="G31"/>
    </sheetView>
  </sheetViews>
  <sheetFormatPr baseColWidth="10" defaultColWidth="8.83203125" defaultRowHeight="15"/>
  <cols>
    <col min="1" max="1" width="14.1640625" bestFit="1" customWidth="1"/>
    <col min="2" max="2" width="12" bestFit="1" customWidth="1"/>
    <col min="3" max="3" width="15.5" bestFit="1" customWidth="1"/>
    <col min="4" max="4" width="6.5" bestFit="1" customWidth="1"/>
    <col min="5" max="5" width="15.5" bestFit="1" customWidth="1"/>
    <col min="6" max="6" width="12.6640625" customWidth="1"/>
    <col min="7" max="7" width="16.5" customWidth="1"/>
    <col min="8" max="8" width="37.5" bestFit="1" customWidth="1"/>
    <col min="9" max="9" width="6.83203125" customWidth="1"/>
    <col min="10" max="10" width="11.5" customWidth="1"/>
    <col min="11" max="11" width="7.5" bestFit="1" customWidth="1"/>
    <col min="12" max="12" width="10.83203125" bestFit="1" customWidth="1"/>
    <col min="13" max="13" width="7.5" bestFit="1" customWidth="1"/>
    <col min="14" max="28" width="8.6640625" customWidth="1"/>
    <col min="29" max="29" width="0.83203125" customWidth="1"/>
    <col min="30" max="31" width="9.5" customWidth="1"/>
    <col min="32" max="37" width="9.33203125" customWidth="1"/>
    <col min="38" max="39" width="10.5" customWidth="1"/>
    <col min="40" max="48" width="9.33203125" customWidth="1"/>
    <col min="49" max="50" width="9.5" customWidth="1"/>
    <col min="51" max="56" width="9.33203125" customWidth="1"/>
    <col min="57" max="58" width="10.5" customWidth="1"/>
    <col min="59" max="67" width="9.33203125" customWidth="1"/>
  </cols>
  <sheetData>
    <row r="1" spans="1:17" s="62" customFormat="1" ht="15" customHeight="1">
      <c r="A1" s="84"/>
      <c r="B1" s="293" t="s">
        <v>377</v>
      </c>
      <c r="C1" s="294"/>
      <c r="D1" s="84"/>
      <c r="E1" s="84"/>
      <c r="F1" s="84"/>
      <c r="G1" s="84"/>
      <c r="H1" s="84"/>
      <c r="I1" s="84"/>
      <c r="J1" s="295" t="s">
        <v>384</v>
      </c>
      <c r="K1" s="296"/>
      <c r="L1" s="296"/>
      <c r="M1" s="297"/>
    </row>
    <row r="2" spans="1:17" s="62" customFormat="1" ht="15" customHeight="1">
      <c r="A2" s="84" t="s">
        <v>376</v>
      </c>
      <c r="B2" s="63" t="s">
        <v>385</v>
      </c>
      <c r="C2" s="63" t="s">
        <v>386</v>
      </c>
      <c r="D2" s="84" t="s">
        <v>378</v>
      </c>
      <c r="E2" s="84" t="s">
        <v>379</v>
      </c>
      <c r="F2" s="84" t="s">
        <v>380</v>
      </c>
      <c r="G2" s="84" t="s">
        <v>381</v>
      </c>
      <c r="H2" s="84" t="s">
        <v>382</v>
      </c>
      <c r="I2" s="84" t="s">
        <v>383</v>
      </c>
      <c r="J2" s="63" t="s">
        <v>91</v>
      </c>
      <c r="K2" s="63" t="s">
        <v>387</v>
      </c>
      <c r="L2" s="63" t="s">
        <v>68</v>
      </c>
      <c r="M2" s="63" t="s">
        <v>388</v>
      </c>
    </row>
    <row r="3" spans="1:17" s="62" customFormat="1">
      <c r="A3" s="64">
        <v>1</v>
      </c>
      <c r="B3" s="64">
        <v>2</v>
      </c>
      <c r="C3" s="64">
        <v>3</v>
      </c>
      <c r="D3" s="64">
        <v>4</v>
      </c>
      <c r="E3" s="64">
        <v>5</v>
      </c>
      <c r="F3" s="64">
        <v>6</v>
      </c>
      <c r="G3" s="64">
        <v>7</v>
      </c>
      <c r="H3" s="64">
        <v>8</v>
      </c>
      <c r="I3" s="64">
        <v>9</v>
      </c>
      <c r="J3" s="64">
        <v>10</v>
      </c>
      <c r="K3" s="64">
        <v>11</v>
      </c>
      <c r="L3" s="64">
        <v>12</v>
      </c>
      <c r="M3" s="64">
        <v>13</v>
      </c>
      <c r="O3" s="99"/>
    </row>
    <row r="4" spans="1:17" s="62" customFormat="1">
      <c r="A4" s="65" t="s">
        <v>389</v>
      </c>
      <c r="B4" s="66">
        <v>42777</v>
      </c>
      <c r="C4" s="67">
        <v>42809</v>
      </c>
      <c r="D4" s="65" t="s">
        <v>390</v>
      </c>
      <c r="E4" s="68" t="s">
        <v>476</v>
      </c>
      <c r="F4" s="65" t="s">
        <v>391</v>
      </c>
      <c r="G4" s="65"/>
      <c r="H4" s="69" t="s">
        <v>393</v>
      </c>
      <c r="I4" s="70"/>
      <c r="J4" s="214">
        <v>329</v>
      </c>
      <c r="K4" s="214">
        <v>307</v>
      </c>
      <c r="L4" s="214">
        <v>186</v>
      </c>
      <c r="M4" s="214">
        <v>183</v>
      </c>
      <c r="N4" s="100">
        <v>338.87</v>
      </c>
      <c r="O4" s="100">
        <v>316.20999999999998</v>
      </c>
      <c r="P4" s="100">
        <v>191.58</v>
      </c>
      <c r="Q4" s="100">
        <v>188.49</v>
      </c>
    </row>
    <row r="5" spans="1:17" s="62" customFormat="1">
      <c r="A5" s="78" t="s">
        <v>404</v>
      </c>
      <c r="B5" s="66">
        <v>42776</v>
      </c>
      <c r="C5" s="67">
        <v>42809</v>
      </c>
      <c r="D5" s="65" t="s">
        <v>394</v>
      </c>
      <c r="E5" s="68" t="s">
        <v>395</v>
      </c>
      <c r="F5" s="65" t="s">
        <v>477</v>
      </c>
      <c r="G5" s="65"/>
      <c r="H5" s="69" t="s">
        <v>478</v>
      </c>
      <c r="I5" s="70"/>
      <c r="J5" s="214">
        <v>541</v>
      </c>
      <c r="K5" s="214">
        <v>307</v>
      </c>
      <c r="L5" s="214">
        <v>439</v>
      </c>
      <c r="M5" s="214">
        <v>325</v>
      </c>
      <c r="N5" s="100">
        <v>557.23</v>
      </c>
      <c r="O5" s="100">
        <v>316.20999999999998</v>
      </c>
      <c r="P5" s="100">
        <v>452.17</v>
      </c>
      <c r="Q5" s="100">
        <v>334.75</v>
      </c>
    </row>
    <row r="6" spans="1:17" s="62" customFormat="1">
      <c r="A6" s="78" t="s">
        <v>408</v>
      </c>
      <c r="B6" s="66">
        <v>42777</v>
      </c>
      <c r="C6" s="67">
        <v>42810</v>
      </c>
      <c r="D6" s="65" t="s">
        <v>394</v>
      </c>
      <c r="E6" s="68"/>
      <c r="F6" s="68"/>
      <c r="G6" s="68"/>
      <c r="H6" s="73"/>
      <c r="I6" s="70"/>
      <c r="J6" s="214">
        <v>225</v>
      </c>
      <c r="K6" s="214">
        <v>349</v>
      </c>
      <c r="L6" s="214">
        <v>503</v>
      </c>
      <c r="M6" s="214">
        <v>297</v>
      </c>
      <c r="N6" s="100">
        <v>231.75</v>
      </c>
      <c r="O6" s="100">
        <v>359.47</v>
      </c>
      <c r="P6" s="100">
        <v>518.09</v>
      </c>
      <c r="Q6" s="100">
        <v>305.91000000000003</v>
      </c>
    </row>
    <row r="7" spans="1:17" s="62" customFormat="1">
      <c r="A7" s="78" t="s">
        <v>413</v>
      </c>
      <c r="B7" s="66">
        <v>42778</v>
      </c>
      <c r="C7" s="67">
        <v>42811</v>
      </c>
      <c r="D7" s="65" t="s">
        <v>390</v>
      </c>
      <c r="E7" s="68"/>
      <c r="F7" s="68"/>
      <c r="G7" s="68"/>
      <c r="H7" s="73"/>
      <c r="I7" s="70"/>
      <c r="J7" s="214">
        <v>150</v>
      </c>
      <c r="K7" s="214">
        <v>332</v>
      </c>
      <c r="L7" s="214">
        <v>521</v>
      </c>
      <c r="M7" s="214">
        <v>282</v>
      </c>
      <c r="N7" s="100">
        <v>154.5</v>
      </c>
      <c r="O7" s="100">
        <v>341.96</v>
      </c>
      <c r="P7" s="100">
        <v>536.63</v>
      </c>
      <c r="Q7" s="100">
        <v>290.45999999999998</v>
      </c>
    </row>
    <row r="8" spans="1:17" s="62" customFormat="1">
      <c r="A8" s="78" t="s">
        <v>418</v>
      </c>
      <c r="B8" s="66">
        <v>42779</v>
      </c>
      <c r="C8" s="67">
        <v>42812</v>
      </c>
      <c r="D8" s="65" t="s">
        <v>394</v>
      </c>
      <c r="E8" s="68"/>
      <c r="F8" s="68"/>
      <c r="G8" s="68"/>
      <c r="H8" s="73"/>
      <c r="I8" s="70"/>
      <c r="J8" s="214">
        <v>400</v>
      </c>
      <c r="K8" s="214">
        <v>471</v>
      </c>
      <c r="L8" s="214">
        <v>282</v>
      </c>
      <c r="M8" s="214">
        <v>187</v>
      </c>
      <c r="N8" s="100">
        <v>412</v>
      </c>
      <c r="O8" s="100">
        <v>485.13</v>
      </c>
      <c r="P8" s="100">
        <v>290.45999999999998</v>
      </c>
      <c r="Q8" s="100">
        <v>192.61</v>
      </c>
    </row>
    <row r="10" spans="1:17">
      <c r="N10" s="101"/>
    </row>
    <row r="11" spans="1:17" ht="16">
      <c r="G11" s="10" t="s">
        <v>458</v>
      </c>
      <c r="H11" s="12" t="s">
        <v>42</v>
      </c>
      <c r="I11" s="13" t="str">
        <f t="array" ref="I11">IF(SUM(COUNTIF(M4:M8,Q4:Q8))=5,"ДА","НЕТ")</f>
        <v>НЕТ</v>
      </c>
      <c r="L11" s="215" t="s">
        <v>479</v>
      </c>
      <c r="M11" s="216">
        <v>1.03</v>
      </c>
    </row>
    <row r="14" spans="1:17" ht="19">
      <c r="G14" s="82" t="s">
        <v>1533</v>
      </c>
    </row>
    <row r="15" spans="1:17" ht="19">
      <c r="G15" s="85" t="s">
        <v>1551</v>
      </c>
    </row>
    <row r="16" spans="1:17" ht="19">
      <c r="G16" s="85" t="s">
        <v>1555</v>
      </c>
    </row>
    <row r="17" spans="7:9" ht="19">
      <c r="G17" s="85" t="s">
        <v>1553</v>
      </c>
    </row>
    <row r="18" spans="7:9" ht="19">
      <c r="G18" s="85" t="s">
        <v>1552</v>
      </c>
    </row>
    <row r="19" spans="7:9" ht="19">
      <c r="G19" s="85" t="s">
        <v>1554</v>
      </c>
    </row>
    <row r="23" spans="7:9" ht="16">
      <c r="G23" s="10" t="s">
        <v>1484</v>
      </c>
      <c r="H23" s="12" t="s">
        <v>42</v>
      </c>
      <c r="I23" s="13" t="s">
        <v>43</v>
      </c>
    </row>
    <row r="41" spans="10:10">
      <c r="J41" s="101">
        <v>0.03</v>
      </c>
    </row>
  </sheetData>
  <mergeCells count="2">
    <mergeCell ref="B1:C1"/>
    <mergeCell ref="J1:M1"/>
  </mergeCells>
  <conditionalFormatting sqref="I11">
    <cfRule type="cellIs" dxfId="64" priority="3" operator="equal">
      <formula>"да"</formula>
    </cfRule>
    <cfRule type="cellIs" dxfId="63" priority="4" operator="equal">
      <formula>"нет"</formula>
    </cfRule>
  </conditionalFormatting>
  <conditionalFormatting sqref="I23">
    <cfRule type="cellIs" dxfId="62" priority="1" operator="equal">
      <formula>"да"</formula>
    </cfRule>
    <cfRule type="cellIs" dxfId="61" priority="2" operator="equal">
      <formula>"нет"</formula>
    </cfRule>
  </conditionalFormatting>
  <dataValidations count="1">
    <dataValidation type="list" allowBlank="1" showInputMessage="1" showErrorMessage="1" sqref="I23" xr:uid="{00000000-0002-0000-1000-000000000000}">
      <formula1>"ДА,НЕТ"</formula1>
    </dataValidation>
  </dataValidations>
  <pageMargins left="0.7" right="0.7" top="0.75" bottom="0.75" header="0.3" footer="0.3"/>
  <pageSetup paperSize="9" orientation="portrait" horizontalDpi="360" verticalDpi="36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</sheetPr>
  <dimension ref="D1:O18"/>
  <sheetViews>
    <sheetView topLeftCell="C1" zoomScale="130" zoomScaleNormal="130" workbookViewId="0">
      <selection activeCell="H22" sqref="H22"/>
    </sheetView>
  </sheetViews>
  <sheetFormatPr baseColWidth="10" defaultColWidth="8.83203125" defaultRowHeight="15"/>
  <cols>
    <col min="8" max="8" width="13.5" customWidth="1"/>
    <col min="10" max="10" width="10.83203125" bestFit="1" customWidth="1"/>
  </cols>
  <sheetData>
    <row r="1" spans="4:15">
      <c r="M1" s="56" t="s">
        <v>539</v>
      </c>
      <c r="N1" s="56"/>
      <c r="O1" s="56"/>
    </row>
    <row r="3" spans="4:15">
      <c r="D3" s="292"/>
      <c r="E3" s="292"/>
      <c r="F3" s="292"/>
      <c r="G3" s="292"/>
      <c r="H3" s="292"/>
      <c r="I3" s="292"/>
      <c r="J3" s="292"/>
      <c r="K3" s="292"/>
      <c r="L3" s="292"/>
    </row>
    <row r="4" spans="4:15">
      <c r="D4" s="292"/>
      <c r="E4" s="292"/>
      <c r="F4" s="292"/>
      <c r="G4" s="292"/>
      <c r="H4" s="292"/>
      <c r="I4" s="292"/>
      <c r="J4" s="292"/>
      <c r="K4" s="292"/>
      <c r="L4" s="292"/>
    </row>
    <row r="5" spans="4:15">
      <c r="D5" s="292"/>
      <c r="E5" s="292"/>
      <c r="F5" s="292"/>
      <c r="G5" s="292"/>
      <c r="H5" s="292"/>
      <c r="I5" s="292"/>
      <c r="J5" s="292"/>
      <c r="K5" s="292"/>
      <c r="L5" s="292"/>
    </row>
    <row r="6" spans="4:15">
      <c r="D6" s="292"/>
      <c r="E6" s="292"/>
      <c r="F6" s="292"/>
      <c r="G6" s="292"/>
      <c r="H6" s="292"/>
      <c r="I6" s="292"/>
      <c r="J6" s="292"/>
      <c r="K6" s="292"/>
      <c r="L6" s="292"/>
    </row>
    <row r="7" spans="4:15">
      <c r="D7" s="292"/>
      <c r="E7" s="292"/>
      <c r="F7" s="292"/>
      <c r="G7" s="292"/>
      <c r="H7" s="292"/>
      <c r="I7" s="292"/>
      <c r="J7" s="292"/>
      <c r="K7" s="292"/>
      <c r="L7" s="292"/>
    </row>
    <row r="8" spans="4:15">
      <c r="D8" s="292"/>
      <c r="E8" s="292"/>
      <c r="F8" s="292"/>
      <c r="G8" s="292"/>
      <c r="H8" s="292"/>
      <c r="I8" s="292"/>
      <c r="J8" s="292"/>
      <c r="K8" s="292"/>
      <c r="L8" s="292"/>
    </row>
    <row r="9" spans="4:15">
      <c r="D9" s="292"/>
      <c r="E9" s="292"/>
      <c r="F9" s="292"/>
      <c r="G9" s="292"/>
      <c r="H9" s="292"/>
      <c r="I9" s="292"/>
      <c r="J9" s="292"/>
      <c r="K9" s="292"/>
      <c r="L9" s="292"/>
    </row>
    <row r="10" spans="4:15">
      <c r="D10" s="292"/>
      <c r="E10" s="292"/>
      <c r="F10" s="292"/>
      <c r="G10" s="292"/>
      <c r="H10" s="292"/>
      <c r="I10" s="292"/>
      <c r="J10" s="292"/>
      <c r="K10" s="292"/>
      <c r="L10" s="292"/>
    </row>
    <row r="11" spans="4:15">
      <c r="D11" s="292"/>
      <c r="E11" s="292"/>
      <c r="F11" s="292"/>
      <c r="G11" s="292"/>
      <c r="H11" s="292"/>
      <c r="I11" s="292"/>
      <c r="J11" s="292"/>
      <c r="K11" s="292"/>
      <c r="L11" s="292"/>
    </row>
    <row r="12" spans="4:15">
      <c r="D12" s="292"/>
      <c r="E12" s="292"/>
      <c r="F12" s="292"/>
      <c r="G12" s="292"/>
      <c r="H12" s="292"/>
      <c r="I12" s="292"/>
      <c r="J12" s="292"/>
      <c r="K12" s="292"/>
      <c r="L12" s="292"/>
    </row>
    <row r="13" spans="4:15">
      <c r="D13" s="292"/>
      <c r="E13" s="292"/>
      <c r="F13" s="292"/>
      <c r="G13" s="292"/>
      <c r="H13" s="292"/>
      <c r="I13" s="292"/>
      <c r="J13" s="292"/>
      <c r="K13" s="292"/>
      <c r="L13" s="292"/>
    </row>
    <row r="14" spans="4:15">
      <c r="D14" s="292"/>
      <c r="E14" s="292"/>
      <c r="F14" s="292"/>
      <c r="G14" s="292"/>
      <c r="H14" s="292"/>
      <c r="I14" s="292"/>
      <c r="J14" s="292"/>
      <c r="K14" s="292"/>
      <c r="L14" s="292"/>
    </row>
    <row r="15" spans="4:15" ht="36" customHeight="1">
      <c r="D15" s="292"/>
      <c r="E15" s="292"/>
      <c r="F15" s="292"/>
      <c r="G15" s="292"/>
      <c r="H15" s="292"/>
      <c r="I15" s="292"/>
      <c r="J15" s="292"/>
      <c r="K15" s="292"/>
      <c r="L15" s="292"/>
    </row>
    <row r="16" spans="4:15">
      <c r="G16" s="277" t="s">
        <v>1504</v>
      </c>
      <c r="H16" s="277"/>
    </row>
    <row r="18" spans="5:10" ht="16">
      <c r="E18" s="10" t="s">
        <v>662</v>
      </c>
      <c r="F18" s="11"/>
      <c r="G18" s="11"/>
      <c r="H18" s="11"/>
      <c r="I18" s="12" t="s">
        <v>42</v>
      </c>
      <c r="J18" s="13" t="str">
        <f>IF(COUNTA('3.1.Провер_данных'!L11,'3.2.Списки'!L11,'3.3.Дубликаты'!S3,'3.4.Расш_фильтр'!G2,'3.5.1.Консолид(на_листе)'!N2,'3.5.3.Консолид(книги)'!L2)=COUNTIF('3.1.Провер_данных'!L11,"ДА")+COUNTIF('3.2.Списки'!L11,"ДА")+COUNTIF('3.3.Дубликаты'!S3,"ДА")+COUNTIF('3.4.Расш_фильтр'!G2,"ДА")+COUNTIF('3.5.1.Консолид(на_листе)'!N2,"ДА")+COUNTIF('3.5.3.Консолид(книги)'!L2,"ДА"),"ДА","НЕТ")</f>
        <v>НЕТ</v>
      </c>
    </row>
  </sheetData>
  <mergeCells count="1">
    <mergeCell ref="D3:L15"/>
  </mergeCells>
  <conditionalFormatting sqref="J18">
    <cfRule type="cellIs" dxfId="60" priority="1" operator="equal">
      <formula>"нет"</formula>
    </cfRule>
    <cfRule type="cellIs" dxfId="59" priority="2" operator="equal">
      <formula>"да"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 tint="0.39997558519241921"/>
    <pageSetUpPr fitToPage="1"/>
  </sheetPr>
  <dimension ref="A1:P30"/>
  <sheetViews>
    <sheetView showGridLines="0" zoomScaleNormal="100" zoomScaleSheetLayoutView="91" workbookViewId="0">
      <selection activeCell="E34" sqref="E34"/>
    </sheetView>
  </sheetViews>
  <sheetFormatPr baseColWidth="10" defaultColWidth="9.1640625" defaultRowHeight="15"/>
  <cols>
    <col min="1" max="1" width="19.33203125" style="75" customWidth="1"/>
    <col min="2" max="2" width="12" style="75" bestFit="1" customWidth="1"/>
    <col min="3" max="3" width="15.5" style="75" bestFit="1" customWidth="1"/>
    <col min="4" max="4" width="7.83203125" style="75" customWidth="1"/>
    <col min="5" max="5" width="15.5" style="75" bestFit="1" customWidth="1"/>
    <col min="6" max="6" width="16.5" style="75" bestFit="1" customWidth="1"/>
    <col min="7" max="7" width="16.5" style="75" customWidth="1"/>
    <col min="8" max="8" width="29.5" style="75" customWidth="1"/>
    <col min="9" max="9" width="7.5" style="75" customWidth="1"/>
    <col min="10" max="10" width="11.5" style="75" customWidth="1"/>
    <col min="11" max="11" width="7" style="75" bestFit="1" customWidth="1"/>
    <col min="12" max="12" width="10.6640625" style="75" bestFit="1" customWidth="1"/>
    <col min="13" max="13" width="6.5" style="75" bestFit="1" customWidth="1"/>
    <col min="14" max="28" width="8.6640625" style="62" customWidth="1"/>
    <col min="29" max="29" width="0.83203125" style="62" customWidth="1"/>
    <col min="30" max="31" width="9.5" style="62" customWidth="1"/>
    <col min="32" max="37" width="9.33203125" style="62" customWidth="1"/>
    <col min="38" max="39" width="10.5" style="62" customWidth="1"/>
    <col min="40" max="48" width="9.33203125" style="62" customWidth="1"/>
    <col min="49" max="50" width="9.5" style="62" customWidth="1"/>
    <col min="51" max="56" width="9.33203125" style="62" customWidth="1"/>
    <col min="57" max="58" width="10.5" style="62" customWidth="1"/>
    <col min="59" max="67" width="9.33203125" style="62" customWidth="1"/>
    <col min="68" max="16384" width="9.1640625" style="62"/>
  </cols>
  <sheetData>
    <row r="1" spans="1:13">
      <c r="A1" s="301" t="s">
        <v>376</v>
      </c>
      <c r="B1" s="293" t="s">
        <v>377</v>
      </c>
      <c r="C1" s="294"/>
      <c r="D1" s="301" t="s">
        <v>378</v>
      </c>
      <c r="E1" s="298" t="s">
        <v>379</v>
      </c>
      <c r="F1" s="298" t="s">
        <v>380</v>
      </c>
      <c r="G1" s="298" t="s">
        <v>381</v>
      </c>
      <c r="H1" s="298" t="s">
        <v>382</v>
      </c>
      <c r="I1" s="298" t="s">
        <v>383</v>
      </c>
      <c r="J1" s="300" t="s">
        <v>384</v>
      </c>
      <c r="K1" s="300"/>
      <c r="L1" s="300"/>
      <c r="M1" s="300"/>
    </row>
    <row r="2" spans="1:13" ht="16">
      <c r="A2" s="302"/>
      <c r="B2" s="63" t="s">
        <v>385</v>
      </c>
      <c r="C2" s="63" t="s">
        <v>386</v>
      </c>
      <c r="D2" s="302"/>
      <c r="E2" s="299"/>
      <c r="F2" s="299"/>
      <c r="G2" s="299"/>
      <c r="H2" s="299"/>
      <c r="I2" s="299"/>
      <c r="J2" s="63" t="s">
        <v>91</v>
      </c>
      <c r="K2" s="63" t="s">
        <v>387</v>
      </c>
      <c r="L2" s="63" t="s">
        <v>68</v>
      </c>
      <c r="M2" s="63" t="s">
        <v>388</v>
      </c>
    </row>
    <row r="3" spans="1:13">
      <c r="A3" s="64">
        <v>1</v>
      </c>
      <c r="B3" s="64">
        <v>2</v>
      </c>
      <c r="C3" s="64">
        <v>3</v>
      </c>
      <c r="D3" s="64">
        <v>4</v>
      </c>
      <c r="E3" s="64">
        <v>5</v>
      </c>
      <c r="F3" s="64">
        <v>6</v>
      </c>
      <c r="G3" s="64">
        <v>7</v>
      </c>
      <c r="H3" s="64">
        <v>8</v>
      </c>
      <c r="I3" s="64">
        <v>9</v>
      </c>
      <c r="J3" s="64">
        <v>10</v>
      </c>
      <c r="K3" s="64">
        <v>11</v>
      </c>
      <c r="L3" s="64">
        <v>12</v>
      </c>
      <c r="M3" s="64">
        <v>13</v>
      </c>
    </row>
    <row r="4" spans="1:13">
      <c r="A4" s="65" t="s">
        <v>389</v>
      </c>
      <c r="B4" s="66">
        <v>44317</v>
      </c>
      <c r="C4" s="67"/>
      <c r="D4" s="65" t="s">
        <v>390</v>
      </c>
      <c r="E4" s="68">
        <v>123456789</v>
      </c>
      <c r="F4" s="65" t="s">
        <v>391</v>
      </c>
      <c r="G4" s="65" t="s">
        <v>392</v>
      </c>
      <c r="H4" s="69" t="s">
        <v>427</v>
      </c>
      <c r="I4" s="70"/>
      <c r="J4" s="71">
        <v>278.41000000000003</v>
      </c>
      <c r="K4" s="72"/>
      <c r="L4" s="72"/>
      <c r="M4" s="71"/>
    </row>
    <row r="5" spans="1:13">
      <c r="A5" s="65"/>
      <c r="B5" s="66"/>
      <c r="C5" s="67"/>
      <c r="D5" s="65"/>
      <c r="E5" s="68"/>
      <c r="F5" s="65"/>
      <c r="G5" s="65"/>
      <c r="H5" s="69"/>
      <c r="I5" s="70"/>
      <c r="J5" s="71"/>
      <c r="K5" s="72"/>
      <c r="L5" s="72"/>
      <c r="M5" s="72"/>
    </row>
    <row r="6" spans="1:13">
      <c r="A6" s="68"/>
      <c r="B6" s="67"/>
      <c r="C6" s="67"/>
      <c r="D6" s="68"/>
      <c r="E6" s="68"/>
      <c r="F6" s="68"/>
      <c r="G6" s="68"/>
      <c r="H6" s="73"/>
      <c r="I6" s="70"/>
      <c r="J6" s="73"/>
      <c r="K6" s="73"/>
      <c r="L6" s="73"/>
      <c r="M6" s="73"/>
    </row>
    <row r="7" spans="1:13">
      <c r="A7" s="68"/>
      <c r="B7" s="67"/>
      <c r="C7" s="67"/>
      <c r="D7" s="68"/>
      <c r="E7" s="68"/>
      <c r="F7" s="68"/>
      <c r="G7" s="68"/>
      <c r="H7" s="73"/>
      <c r="I7" s="70"/>
      <c r="J7" s="73"/>
      <c r="K7" s="73"/>
      <c r="L7" s="73"/>
      <c r="M7" s="73"/>
    </row>
    <row r="8" spans="1:13">
      <c r="A8" s="68"/>
      <c r="B8" s="67"/>
      <c r="C8" s="67"/>
      <c r="D8" s="68"/>
      <c r="E8" s="68"/>
      <c r="F8" s="68"/>
      <c r="G8" s="68"/>
      <c r="H8" s="73"/>
      <c r="I8" s="70"/>
      <c r="J8" s="73"/>
      <c r="K8" s="73"/>
      <c r="L8" s="73"/>
      <c r="M8" s="73"/>
    </row>
    <row r="10" spans="1:13" ht="16">
      <c r="G10" s="41" t="s">
        <v>34</v>
      </c>
      <c r="H10" s="8"/>
      <c r="I10" s="9" t="s">
        <v>35</v>
      </c>
      <c r="J10" s="8">
        <v>4</v>
      </c>
      <c r="K10" s="25"/>
      <c r="L10"/>
    </row>
    <row r="11" spans="1:13" ht="16">
      <c r="G11" s="10" t="s">
        <v>442</v>
      </c>
      <c r="H11" s="11"/>
      <c r="I11" s="11"/>
      <c r="J11" s="11"/>
      <c r="K11" s="12" t="s">
        <v>42</v>
      </c>
      <c r="L11" s="13" t="s">
        <v>43</v>
      </c>
    </row>
    <row r="12" spans="1:13">
      <c r="G12" s="28"/>
      <c r="H12" s="28"/>
      <c r="I12" s="28"/>
      <c r="J12" s="28"/>
      <c r="K12" s="28"/>
      <c r="L12" s="28"/>
    </row>
    <row r="13" spans="1:13" ht="19">
      <c r="G13" s="85" t="s">
        <v>443</v>
      </c>
      <c r="H13"/>
      <c r="I13" s="26"/>
      <c r="J13" s="26"/>
      <c r="K13" s="26"/>
      <c r="L13" s="28"/>
    </row>
    <row r="14" spans="1:13" ht="19">
      <c r="G14" s="85" t="s">
        <v>397</v>
      </c>
      <c r="H14"/>
      <c r="I14" s="26"/>
      <c r="J14" s="26"/>
      <c r="K14" s="26"/>
      <c r="L14" s="28"/>
    </row>
    <row r="15" spans="1:13" ht="19">
      <c r="G15" s="85" t="s">
        <v>398</v>
      </c>
      <c r="H15" s="28"/>
      <c r="I15" s="28"/>
      <c r="J15" s="28"/>
      <c r="K15" s="28"/>
      <c r="L15" s="28"/>
    </row>
    <row r="16" spans="1:13" ht="19">
      <c r="G16" s="85" t="s">
        <v>399</v>
      </c>
      <c r="H16" s="28"/>
      <c r="I16" s="28"/>
      <c r="J16" s="28"/>
      <c r="K16" s="28"/>
      <c r="L16" s="28"/>
    </row>
    <row r="17" spans="2:16">
      <c r="G17" s="28"/>
      <c r="H17" s="28"/>
      <c r="I17" s="28"/>
      <c r="J17" s="28"/>
      <c r="K17" s="28"/>
      <c r="L17" s="28"/>
    </row>
    <row r="21" spans="2:16" ht="16">
      <c r="G21"/>
      <c r="H21"/>
      <c r="I21"/>
      <c r="J21"/>
      <c r="K21"/>
      <c r="L21"/>
      <c r="M21" s="43"/>
      <c r="N21"/>
      <c r="O21"/>
      <c r="P21"/>
    </row>
    <row r="22" spans="2:16" s="75" customFormat="1" ht="16">
      <c r="B22" s="74"/>
      <c r="G22"/>
      <c r="H22" s="43"/>
      <c r="I22" s="44"/>
      <c r="J22" s="44"/>
      <c r="K22" s="45"/>
      <c r="L22" s="43"/>
      <c r="M22" s="43"/>
      <c r="N22"/>
      <c r="O22"/>
      <c r="P22"/>
    </row>
    <row r="23" spans="2:16" s="75" customFormat="1" ht="16">
      <c r="G23"/>
      <c r="H23" s="43"/>
      <c r="I23"/>
      <c r="J23"/>
      <c r="K23"/>
      <c r="L23"/>
      <c r="M23" s="43"/>
      <c r="N23"/>
      <c r="O23"/>
      <c r="P23"/>
    </row>
    <row r="24" spans="2:16" s="75" customFormat="1" ht="16">
      <c r="G24"/>
      <c r="H24" s="43"/>
      <c r="I24"/>
      <c r="J24"/>
      <c r="K24"/>
      <c r="L24"/>
      <c r="M24" s="43"/>
      <c r="N24"/>
      <c r="O24"/>
      <c r="P24"/>
    </row>
    <row r="25" spans="2:16" s="75" customFormat="1" ht="21">
      <c r="G25"/>
      <c r="H25" s="43"/>
      <c r="I25" s="46"/>
      <c r="J25"/>
      <c r="K25"/>
      <c r="L25"/>
      <c r="M25" s="43"/>
      <c r="N25"/>
      <c r="O25"/>
      <c r="P25"/>
    </row>
    <row r="26" spans="2:16" s="75" customFormat="1" ht="21">
      <c r="G26"/>
      <c r="H26" s="43"/>
      <c r="I26"/>
      <c r="J26" s="47"/>
      <c r="K26" s="47"/>
      <c r="L26" s="47"/>
      <c r="M26" s="43"/>
      <c r="N26"/>
      <c r="O26"/>
      <c r="P26"/>
    </row>
    <row r="27" spans="2:16" ht="16">
      <c r="G27"/>
      <c r="H27" s="43"/>
      <c r="I27" s="44"/>
      <c r="J27" s="44"/>
      <c r="K27" s="45"/>
      <c r="L27" s="43"/>
      <c r="M27"/>
      <c r="N27"/>
      <c r="O27"/>
      <c r="P27"/>
    </row>
    <row r="28" spans="2:16" ht="16">
      <c r="G28"/>
      <c r="H28" s="43"/>
      <c r="I28" s="44"/>
      <c r="J28" s="44"/>
      <c r="K28" s="45"/>
      <c r="L28" s="43"/>
      <c r="M28"/>
      <c r="N28"/>
      <c r="O28"/>
      <c r="P28"/>
    </row>
    <row r="29" spans="2:16" ht="16">
      <c r="G29"/>
      <c r="H29" s="43"/>
      <c r="I29" s="43"/>
      <c r="J29" s="43"/>
      <c r="K29" s="48"/>
      <c r="L29" s="43"/>
      <c r="M29"/>
      <c r="N29"/>
      <c r="O29"/>
      <c r="P29"/>
    </row>
    <row r="30" spans="2:16" ht="16">
      <c r="G30"/>
      <c r="H30" s="43"/>
      <c r="I30" s="43"/>
      <c r="J30" s="43"/>
      <c r="K30" s="48"/>
      <c r="L30" s="43"/>
      <c r="M30"/>
      <c r="N30"/>
      <c r="O30"/>
      <c r="P30"/>
    </row>
  </sheetData>
  <mergeCells count="9">
    <mergeCell ref="H1:H2"/>
    <mergeCell ref="I1:I2"/>
    <mergeCell ref="J1:M1"/>
    <mergeCell ref="A1:A2"/>
    <mergeCell ref="B1:C1"/>
    <mergeCell ref="D1:D2"/>
    <mergeCell ref="E1:E2"/>
    <mergeCell ref="F1:F2"/>
    <mergeCell ref="G1:G2"/>
  </mergeCells>
  <conditionalFormatting sqref="L11">
    <cfRule type="cellIs" dxfId="58" priority="1" operator="equal">
      <formula>"да"</formula>
    </cfRule>
    <cfRule type="cellIs" dxfId="57" priority="2" operator="equal">
      <formula>"нет"</formula>
    </cfRule>
  </conditionalFormatting>
  <dataValidations count="2">
    <dataValidation operator="equal" allowBlank="1" showInputMessage="1" showErrorMessage="1" sqref="A4:B8" xr:uid="{00000000-0002-0000-1200-000000000000}"/>
    <dataValidation type="list" allowBlank="1" showInputMessage="1" showErrorMessage="1" sqref="L11" xr:uid="{00000000-0002-0000-1200-000001000000}">
      <formula1>"ДА,НЕТ"</formula1>
    </dataValidation>
  </dataValidations>
  <pageMargins left="0.23622047244094491" right="0.23622047244094491" top="0.74803149606299213" bottom="0.74803149606299213" header="0.31496062992125984" footer="0.31496062992125984"/>
  <pageSetup paperSize="9" scale="76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39997558519241921"/>
  </sheetPr>
  <dimension ref="A1:M29"/>
  <sheetViews>
    <sheetView workbookViewId="0">
      <selection activeCell="F27" sqref="F27"/>
    </sheetView>
  </sheetViews>
  <sheetFormatPr baseColWidth="10" defaultColWidth="8.83203125" defaultRowHeight="15"/>
  <cols>
    <col min="1" max="1" width="19.33203125" customWidth="1"/>
    <col min="2" max="2" width="12" bestFit="1" customWidth="1"/>
    <col min="3" max="3" width="15.5" bestFit="1" customWidth="1"/>
    <col min="4" max="4" width="7.83203125" customWidth="1"/>
    <col min="5" max="5" width="15.5" bestFit="1" customWidth="1"/>
    <col min="6" max="6" width="16.5" bestFit="1" customWidth="1"/>
    <col min="7" max="7" width="16.5" customWidth="1"/>
    <col min="8" max="8" width="29.5" customWidth="1"/>
    <col min="9" max="9" width="7.5" customWidth="1"/>
    <col min="10" max="10" width="11.5" customWidth="1"/>
    <col min="11" max="11" width="7" bestFit="1" customWidth="1"/>
    <col min="12" max="12" width="10.6640625" bestFit="1" customWidth="1"/>
    <col min="13" max="13" width="6.5" bestFit="1" customWidth="1"/>
  </cols>
  <sheetData>
    <row r="1" spans="1:13" ht="15" customHeight="1">
      <c r="A1" s="301"/>
      <c r="B1" s="293"/>
      <c r="C1" s="294"/>
      <c r="D1" s="301"/>
      <c r="E1" s="298"/>
      <c r="F1" s="298"/>
      <c r="G1" s="298"/>
      <c r="H1" s="298"/>
      <c r="I1" s="298"/>
      <c r="J1" s="300"/>
      <c r="K1" s="300"/>
      <c r="L1" s="300"/>
      <c r="M1" s="300"/>
    </row>
    <row r="2" spans="1:13">
      <c r="A2" s="302"/>
      <c r="B2" s="63"/>
      <c r="C2" s="63"/>
      <c r="D2" s="302"/>
      <c r="E2" s="299"/>
      <c r="F2" s="299"/>
      <c r="G2" s="299"/>
      <c r="H2" s="299"/>
      <c r="I2" s="299"/>
      <c r="J2" s="63"/>
      <c r="K2" s="63"/>
      <c r="L2" s="63"/>
      <c r="M2" s="63"/>
    </row>
    <row r="3" spans="1:13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1:13">
      <c r="A4" s="65"/>
      <c r="B4" s="66"/>
      <c r="C4" s="67"/>
      <c r="D4" s="65"/>
      <c r="E4" s="68"/>
      <c r="F4" s="65"/>
      <c r="G4" s="65"/>
      <c r="H4" s="69"/>
      <c r="I4" s="70"/>
      <c r="J4" s="71"/>
      <c r="K4" s="72"/>
      <c r="L4" s="72"/>
      <c r="M4" s="71"/>
    </row>
    <row r="5" spans="1:13">
      <c r="A5" s="65"/>
      <c r="B5" s="66"/>
      <c r="C5" s="67"/>
      <c r="D5" s="65"/>
      <c r="E5" s="68"/>
      <c r="F5" s="65"/>
      <c r="G5" s="65"/>
      <c r="H5" s="69"/>
      <c r="I5" s="70"/>
      <c r="J5" s="71"/>
      <c r="K5" s="72"/>
      <c r="L5" s="72"/>
      <c r="M5" s="72"/>
    </row>
    <row r="6" spans="1:13">
      <c r="A6" s="68"/>
      <c r="B6" s="67"/>
      <c r="C6" s="67"/>
      <c r="D6" s="68"/>
      <c r="E6" s="68"/>
      <c r="F6" s="68"/>
      <c r="G6" s="68"/>
      <c r="H6" s="73"/>
      <c r="I6" s="70"/>
      <c r="J6" s="73"/>
      <c r="K6" s="73"/>
      <c r="L6" s="73"/>
      <c r="M6" s="73"/>
    </row>
    <row r="7" spans="1:13" ht="15" customHeight="1">
      <c r="A7" s="68"/>
      <c r="B7" s="67"/>
      <c r="C7" s="67"/>
      <c r="D7" s="68"/>
      <c r="E7" s="68"/>
      <c r="F7" s="68"/>
      <c r="G7" s="68"/>
      <c r="H7" s="73"/>
      <c r="I7" s="70"/>
      <c r="J7" s="73"/>
      <c r="K7" s="73"/>
      <c r="L7" s="73"/>
      <c r="M7" s="73"/>
    </row>
    <row r="8" spans="1:13" ht="15" customHeight="1">
      <c r="A8" s="68"/>
      <c r="B8" s="67"/>
      <c r="C8" s="67"/>
      <c r="D8" s="68"/>
      <c r="E8" s="68"/>
      <c r="F8" s="68"/>
      <c r="G8" s="68"/>
      <c r="H8" s="73"/>
      <c r="I8" s="70"/>
      <c r="J8" s="73"/>
      <c r="K8" s="73"/>
      <c r="L8" s="73"/>
      <c r="M8" s="73"/>
    </row>
    <row r="10" spans="1:13" ht="16">
      <c r="G10" s="41" t="s">
        <v>34</v>
      </c>
      <c r="H10" s="8"/>
      <c r="I10" s="9" t="s">
        <v>35</v>
      </c>
      <c r="J10" s="8">
        <v>7</v>
      </c>
      <c r="K10" s="25"/>
    </row>
    <row r="11" spans="1:13" ht="16">
      <c r="G11" s="10" t="s">
        <v>441</v>
      </c>
      <c r="H11" s="11"/>
      <c r="I11" s="11"/>
      <c r="J11" s="11"/>
      <c r="K11" s="12" t="s">
        <v>42</v>
      </c>
      <c r="L11" s="13" t="s">
        <v>43</v>
      </c>
    </row>
    <row r="12" spans="1:13">
      <c r="G12" s="28"/>
      <c r="H12" s="28"/>
      <c r="I12" s="28"/>
      <c r="J12" s="28"/>
      <c r="K12" s="28"/>
      <c r="L12" s="28"/>
    </row>
    <row r="13" spans="1:13" ht="19">
      <c r="G13" s="85" t="s">
        <v>436</v>
      </c>
      <c r="H13" s="28"/>
      <c r="I13" s="28"/>
      <c r="J13" s="28"/>
      <c r="K13" s="28"/>
      <c r="L13" s="28"/>
    </row>
    <row r="14" spans="1:13" ht="19">
      <c r="G14" s="85" t="s">
        <v>1498</v>
      </c>
      <c r="H14" s="28"/>
      <c r="I14" s="28"/>
      <c r="J14" s="28"/>
      <c r="K14" s="28"/>
      <c r="L14" s="28"/>
    </row>
    <row r="15" spans="1:13" ht="19">
      <c r="G15" s="85" t="s">
        <v>1499</v>
      </c>
      <c r="H15" s="28"/>
      <c r="I15" s="28"/>
      <c r="J15" s="28"/>
      <c r="K15" s="28"/>
      <c r="L15" s="28"/>
    </row>
    <row r="16" spans="1:13" ht="19">
      <c r="G16" s="85" t="s">
        <v>437</v>
      </c>
    </row>
    <row r="17" spans="1:7" ht="19">
      <c r="G17" s="85" t="s">
        <v>1500</v>
      </c>
    </row>
    <row r="18" spans="1:7" ht="19">
      <c r="G18" s="85" t="s">
        <v>438</v>
      </c>
    </row>
    <row r="19" spans="1:7" ht="19">
      <c r="G19" s="85" t="s">
        <v>439</v>
      </c>
    </row>
    <row r="25" spans="1:7">
      <c r="A25" s="152" t="s">
        <v>1564</v>
      </c>
    </row>
    <row r="29" spans="1:7">
      <c r="E29" t="s">
        <v>1525</v>
      </c>
    </row>
  </sheetData>
  <mergeCells count="9">
    <mergeCell ref="H1:H2"/>
    <mergeCell ref="I1:I2"/>
    <mergeCell ref="J1:M1"/>
    <mergeCell ref="A1:A2"/>
    <mergeCell ref="B1:C1"/>
    <mergeCell ref="D1:D2"/>
    <mergeCell ref="E1:E2"/>
    <mergeCell ref="F1:F2"/>
    <mergeCell ref="G1:G2"/>
  </mergeCells>
  <conditionalFormatting sqref="L11">
    <cfRule type="cellIs" dxfId="56" priority="1" operator="equal">
      <formula>"да"</formula>
    </cfRule>
    <cfRule type="cellIs" dxfId="55" priority="2" operator="equal">
      <formula>"нет"</formula>
    </cfRule>
  </conditionalFormatting>
  <dataValidations count="1">
    <dataValidation type="list" allowBlank="1" showInputMessage="1" showErrorMessage="1" sqref="L11" xr:uid="{00000000-0002-0000-1300-000000000000}">
      <formula1>"ДА,НЕТ"</formula1>
    </dataValidation>
  </dataValidation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79998168889431442"/>
  </sheetPr>
  <dimension ref="B2:I8"/>
  <sheetViews>
    <sheetView zoomScale="110" zoomScaleNormal="110" workbookViewId="0">
      <selection activeCell="E15" sqref="E15"/>
    </sheetView>
  </sheetViews>
  <sheetFormatPr baseColWidth="10" defaultColWidth="8.83203125" defaultRowHeight="15"/>
  <cols>
    <col min="3" max="3" width="15.5" bestFit="1" customWidth="1"/>
    <col min="4" max="4" width="21.83203125" bestFit="1" customWidth="1"/>
    <col min="5" max="5" width="5.83203125" customWidth="1"/>
    <col min="6" max="6" width="13.1640625" bestFit="1" customWidth="1"/>
    <col min="7" max="7" width="15.6640625" bestFit="1" customWidth="1"/>
    <col min="8" max="8" width="5.33203125" customWidth="1"/>
    <col min="9" max="9" width="12.5" bestFit="1" customWidth="1"/>
  </cols>
  <sheetData>
    <row r="2" spans="2:9" ht="15" customHeight="1">
      <c r="B2" s="76" t="s">
        <v>376</v>
      </c>
      <c r="C2" s="76" t="s">
        <v>428</v>
      </c>
      <c r="D2" s="76" t="s">
        <v>382</v>
      </c>
      <c r="F2" s="76" t="s">
        <v>401</v>
      </c>
      <c r="G2" s="76" t="s">
        <v>402</v>
      </c>
      <c r="I2" s="76" t="s">
        <v>378</v>
      </c>
    </row>
    <row r="3" spans="2:9">
      <c r="B3" s="77" t="s">
        <v>403</v>
      </c>
      <c r="C3" s="78" t="s">
        <v>404</v>
      </c>
      <c r="D3" s="77" t="s">
        <v>405</v>
      </c>
      <c r="F3" s="78" t="s">
        <v>433</v>
      </c>
      <c r="G3" s="78" t="s">
        <v>392</v>
      </c>
      <c r="I3" s="77" t="s">
        <v>406</v>
      </c>
    </row>
    <row r="4" spans="2:9">
      <c r="B4" s="77" t="s">
        <v>407</v>
      </c>
      <c r="C4" s="78" t="s">
        <v>408</v>
      </c>
      <c r="D4" s="77" t="s">
        <v>409</v>
      </c>
      <c r="F4" s="78" t="s">
        <v>432</v>
      </c>
      <c r="G4" s="78" t="s">
        <v>410</v>
      </c>
      <c r="I4" s="77" t="s">
        <v>411</v>
      </c>
    </row>
    <row r="5" spans="2:9">
      <c r="B5" s="77" t="s">
        <v>412</v>
      </c>
      <c r="C5" s="78" t="s">
        <v>413</v>
      </c>
      <c r="D5" s="77" t="s">
        <v>414</v>
      </c>
      <c r="F5" s="78" t="s">
        <v>429</v>
      </c>
      <c r="G5" s="78" t="s">
        <v>415</v>
      </c>
      <c r="I5" s="77" t="s">
        <v>416</v>
      </c>
    </row>
    <row r="6" spans="2:9">
      <c r="B6" s="77" t="s">
        <v>417</v>
      </c>
      <c r="C6" s="78" t="s">
        <v>418</v>
      </c>
      <c r="D6" s="77" t="s">
        <v>419</v>
      </c>
      <c r="F6" s="78" t="s">
        <v>430</v>
      </c>
      <c r="G6" s="78" t="s">
        <v>396</v>
      </c>
    </row>
    <row r="7" spans="2:9">
      <c r="B7" s="77" t="s">
        <v>420</v>
      </c>
      <c r="C7" s="78" t="s">
        <v>421</v>
      </c>
      <c r="D7" s="77" t="s">
        <v>422</v>
      </c>
      <c r="F7" s="78" t="s">
        <v>423</v>
      </c>
      <c r="G7" s="78" t="s">
        <v>424</v>
      </c>
    </row>
    <row r="8" spans="2:9">
      <c r="B8" s="77" t="s">
        <v>425</v>
      </c>
      <c r="C8" s="78" t="s">
        <v>426</v>
      </c>
      <c r="D8" s="77" t="s">
        <v>264</v>
      </c>
      <c r="F8" s="79"/>
      <c r="G8" s="7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C00000"/>
  </sheetPr>
  <dimension ref="A1:V41"/>
  <sheetViews>
    <sheetView showGridLines="0" topLeftCell="F1" workbookViewId="0">
      <selection activeCell="K21" sqref="K21"/>
    </sheetView>
  </sheetViews>
  <sheetFormatPr baseColWidth="10" defaultColWidth="8.83203125" defaultRowHeight="15"/>
  <cols>
    <col min="1" max="3" width="17.5" customWidth="1"/>
    <col min="4" max="4" width="6.5" bestFit="1" customWidth="1"/>
    <col min="5" max="5" width="13.6640625" customWidth="1"/>
    <col min="6" max="6" width="13.5" customWidth="1"/>
    <col min="7" max="9" width="17.5" customWidth="1"/>
    <col min="10" max="10" width="10.5" bestFit="1" customWidth="1"/>
    <col min="11" max="11" width="7" bestFit="1" customWidth="1"/>
    <col min="12" max="12" width="10.6640625" bestFit="1" customWidth="1"/>
    <col min="13" max="13" width="6.5" bestFit="1" customWidth="1"/>
  </cols>
  <sheetData>
    <row r="1" spans="1:17" ht="27" customHeight="1">
      <c r="A1" s="301" t="s">
        <v>376</v>
      </c>
      <c r="B1" s="293" t="s">
        <v>377</v>
      </c>
      <c r="C1" s="294"/>
      <c r="D1" s="301" t="s">
        <v>378</v>
      </c>
      <c r="E1" s="298" t="s">
        <v>400</v>
      </c>
      <c r="F1" s="298" t="s">
        <v>380</v>
      </c>
      <c r="G1" s="298" t="s">
        <v>381</v>
      </c>
      <c r="H1" s="298" t="s">
        <v>382</v>
      </c>
      <c r="I1" s="298" t="s">
        <v>383</v>
      </c>
      <c r="J1" s="300" t="s">
        <v>384</v>
      </c>
      <c r="K1" s="300"/>
      <c r="L1" s="300"/>
      <c r="M1" s="300"/>
      <c r="Q1" s="82" t="s">
        <v>1533</v>
      </c>
    </row>
    <row r="2" spans="1:17" ht="19">
      <c r="A2" s="302"/>
      <c r="B2" s="63" t="s">
        <v>385</v>
      </c>
      <c r="C2" s="63" t="s">
        <v>386</v>
      </c>
      <c r="D2" s="302"/>
      <c r="E2" s="299"/>
      <c r="F2" s="299"/>
      <c r="G2" s="299"/>
      <c r="H2" s="299"/>
      <c r="I2" s="299"/>
      <c r="J2" s="63" t="s">
        <v>91</v>
      </c>
      <c r="K2" s="63" t="s">
        <v>387</v>
      </c>
      <c r="L2" s="63" t="s">
        <v>68</v>
      </c>
      <c r="M2" s="63" t="s">
        <v>388</v>
      </c>
      <c r="Q2" s="85" t="s">
        <v>1550</v>
      </c>
    </row>
    <row r="3" spans="1:17" ht="19">
      <c r="A3" s="64">
        <v>1</v>
      </c>
      <c r="B3" s="64">
        <v>2</v>
      </c>
      <c r="C3" s="64">
        <v>3</v>
      </c>
      <c r="D3" s="64">
        <v>4</v>
      </c>
      <c r="E3" s="64">
        <v>5</v>
      </c>
      <c r="F3" s="64">
        <v>6</v>
      </c>
      <c r="G3" s="64">
        <v>7</v>
      </c>
      <c r="H3" s="64">
        <v>8</v>
      </c>
      <c r="I3" s="64">
        <v>9</v>
      </c>
      <c r="J3" s="64">
        <v>10</v>
      </c>
      <c r="K3" s="64">
        <v>11</v>
      </c>
      <c r="L3" s="64">
        <v>12</v>
      </c>
      <c r="M3" s="64">
        <v>13</v>
      </c>
      <c r="Q3" s="85" t="s">
        <v>441</v>
      </c>
    </row>
    <row r="4" spans="1:17" ht="19">
      <c r="A4" s="65"/>
      <c r="B4" s="66"/>
      <c r="C4" s="67"/>
      <c r="D4" s="65"/>
      <c r="E4" s="83"/>
      <c r="F4" s="65"/>
      <c r="G4" s="83"/>
      <c r="H4" s="69"/>
      <c r="I4" s="81"/>
      <c r="J4" s="71"/>
      <c r="K4" s="72"/>
      <c r="L4" s="72"/>
      <c r="M4" s="71"/>
      <c r="Q4" s="85" t="s">
        <v>1549</v>
      </c>
    </row>
    <row r="5" spans="1:17" ht="19">
      <c r="A5" s="65"/>
      <c r="B5" s="66"/>
      <c r="C5" s="67"/>
      <c r="D5" s="65"/>
      <c r="E5" s="83"/>
      <c r="F5" s="65"/>
      <c r="G5" s="65"/>
      <c r="H5" s="69"/>
      <c r="I5" s="81"/>
      <c r="J5" s="71"/>
      <c r="K5" s="72"/>
      <c r="L5" s="72"/>
      <c r="M5" s="72"/>
      <c r="Q5" s="85" t="s">
        <v>348</v>
      </c>
    </row>
    <row r="6" spans="1:17">
      <c r="A6" s="68"/>
      <c r="B6" s="67"/>
      <c r="C6" s="67"/>
      <c r="D6" s="68"/>
      <c r="E6" s="83"/>
      <c r="F6" s="68"/>
      <c r="G6" s="68"/>
      <c r="H6" s="73"/>
      <c r="I6" s="81"/>
      <c r="J6" s="73"/>
      <c r="K6" s="73"/>
      <c r="L6" s="73"/>
      <c r="M6" s="73"/>
    </row>
    <row r="7" spans="1:17">
      <c r="A7" s="68"/>
      <c r="B7" s="67"/>
      <c r="C7" s="67"/>
      <c r="D7" s="68"/>
      <c r="E7" s="83"/>
      <c r="F7" s="68"/>
      <c r="G7" s="68"/>
      <c r="H7" s="73"/>
      <c r="I7" s="81"/>
      <c r="J7" s="73"/>
      <c r="K7" s="73"/>
      <c r="L7" s="73"/>
      <c r="M7" s="73"/>
    </row>
    <row r="8" spans="1:17">
      <c r="A8" s="68"/>
      <c r="B8" s="67"/>
      <c r="C8" s="67"/>
      <c r="D8" s="68"/>
      <c r="E8" s="83"/>
      <c r="F8" s="68"/>
      <c r="G8" s="68"/>
      <c r="H8" s="73"/>
      <c r="I8" s="81"/>
      <c r="J8" s="73"/>
      <c r="K8" s="73"/>
      <c r="L8" s="73"/>
      <c r="M8" s="73"/>
    </row>
    <row r="18" spans="1:22" ht="19">
      <c r="A18" s="82" t="s">
        <v>431</v>
      </c>
      <c r="F18" s="82" t="s">
        <v>431</v>
      </c>
      <c r="K18" s="82" t="s">
        <v>431</v>
      </c>
    </row>
    <row r="19" spans="1:22" ht="16">
      <c r="V19" s="43"/>
    </row>
    <row r="20" spans="1:22" ht="16">
      <c r="Q20" s="43"/>
      <c r="R20" s="44"/>
      <c r="S20" s="44"/>
      <c r="T20" s="45"/>
      <c r="U20" s="43"/>
      <c r="V20" s="43"/>
    </row>
    <row r="21" spans="1:22" ht="16">
      <c r="Q21" s="43"/>
      <c r="V21" s="43"/>
    </row>
    <row r="22" spans="1:22" ht="16">
      <c r="Q22" s="43"/>
      <c r="V22" s="43"/>
    </row>
    <row r="23" spans="1:22" ht="21">
      <c r="Q23" s="43"/>
      <c r="R23" s="46"/>
      <c r="V23" s="43"/>
    </row>
    <row r="24" spans="1:22" ht="21">
      <c r="Q24" s="43"/>
      <c r="S24" s="47"/>
      <c r="T24" s="47"/>
      <c r="U24" s="47"/>
      <c r="V24" s="43"/>
    </row>
    <row r="25" spans="1:22" ht="16">
      <c r="Q25" s="43"/>
      <c r="R25" s="44"/>
      <c r="S25" s="44"/>
      <c r="T25" s="45"/>
      <c r="U25" s="43"/>
    </row>
    <row r="26" spans="1:22" ht="16">
      <c r="Q26" s="43"/>
      <c r="R26" s="44"/>
      <c r="S26" s="44"/>
      <c r="T26" s="45"/>
      <c r="U26" s="43"/>
    </row>
    <row r="27" spans="1:22" ht="16">
      <c r="Q27" s="43"/>
      <c r="R27" s="43"/>
      <c r="S27" s="43"/>
      <c r="T27" s="48"/>
      <c r="U27" s="43"/>
    </row>
    <row r="28" spans="1:22" ht="16">
      <c r="Q28" s="43"/>
      <c r="R28" s="43"/>
      <c r="S28" s="43"/>
      <c r="T28" s="48"/>
      <c r="U28" s="43"/>
    </row>
    <row r="31" spans="1:22" ht="16">
      <c r="L31" s="41" t="s">
        <v>34</v>
      </c>
      <c r="M31" s="8"/>
      <c r="N31" s="9" t="s">
        <v>35</v>
      </c>
      <c r="O31" s="8">
        <v>5</v>
      </c>
      <c r="P31" s="25"/>
    </row>
    <row r="32" spans="1:22" ht="16">
      <c r="L32" s="10" t="s">
        <v>434</v>
      </c>
      <c r="M32" s="11"/>
      <c r="N32" s="11"/>
      <c r="O32" s="11"/>
      <c r="P32" s="12" t="s">
        <v>42</v>
      </c>
      <c r="Q32" s="13" t="s">
        <v>43</v>
      </c>
    </row>
    <row r="33" spans="12:21">
      <c r="L33" s="58"/>
    </row>
    <row r="34" spans="12:21">
      <c r="L34" s="58"/>
    </row>
    <row r="35" spans="12:21">
      <c r="L35" s="58"/>
    </row>
    <row r="36" spans="12:21">
      <c r="L36" s="58"/>
    </row>
    <row r="37" spans="12:21">
      <c r="L37" s="58"/>
    </row>
    <row r="38" spans="12:21">
      <c r="L38" s="58"/>
    </row>
    <row r="39" spans="12:21" ht="16">
      <c r="L39" s="60" t="s">
        <v>435</v>
      </c>
      <c r="M39" s="55"/>
      <c r="N39" s="61"/>
      <c r="O39" s="61"/>
      <c r="P39" s="61"/>
      <c r="Q39" s="61"/>
      <c r="R39" s="61"/>
      <c r="S39" s="61"/>
      <c r="T39" s="61"/>
      <c r="U39" s="61"/>
    </row>
    <row r="40" spans="12:21">
      <c r="L40" s="58"/>
    </row>
    <row r="41" spans="12:21">
      <c r="L41" s="58"/>
    </row>
  </sheetData>
  <mergeCells count="9">
    <mergeCell ref="H1:H2"/>
    <mergeCell ref="I1:I2"/>
    <mergeCell ref="J1:M1"/>
    <mergeCell ref="A1:A2"/>
    <mergeCell ref="B1:C1"/>
    <mergeCell ref="D1:D2"/>
    <mergeCell ref="E1:E2"/>
    <mergeCell ref="F1:F2"/>
    <mergeCell ref="G1:G2"/>
  </mergeCells>
  <conditionalFormatting sqref="Q32">
    <cfRule type="cellIs" dxfId="54" priority="1" operator="equal">
      <formula>"да"</formula>
    </cfRule>
    <cfRule type="cellIs" dxfId="53" priority="2" operator="equal">
      <formula>"нет"</formula>
    </cfRule>
  </conditionalFormatting>
  <dataValidations count="2">
    <dataValidation operator="equal" allowBlank="1" showInputMessage="1" showErrorMessage="1" sqref="A4:A8" xr:uid="{00000000-0002-0000-1500-000000000000}"/>
    <dataValidation type="list" allowBlank="1" showInputMessage="1" showErrorMessage="1" sqref="Q32" xr:uid="{00000000-0002-0000-1500-000001000000}">
      <formula1>"ДА,НЕТ"</formula1>
    </dataValidation>
  </dataValidation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5" tint="0.39997558519241921"/>
  </sheetPr>
  <dimension ref="A1:X1452"/>
  <sheetViews>
    <sheetView showGridLines="0" workbookViewId="0">
      <selection activeCell="L7" sqref="L7"/>
    </sheetView>
  </sheetViews>
  <sheetFormatPr baseColWidth="10" defaultColWidth="9.1640625" defaultRowHeight="15"/>
  <cols>
    <col min="1" max="1" width="3.6640625" style="104" customWidth="1"/>
    <col min="2" max="2" width="15" style="104" bestFit="1" customWidth="1"/>
    <col min="3" max="3" width="10.33203125" style="104" bestFit="1" customWidth="1"/>
    <col min="4" max="4" width="8.33203125" style="108" bestFit="1" customWidth="1"/>
    <col min="5" max="5" width="9.5" style="104" bestFit="1" customWidth="1"/>
    <col min="6" max="6" width="5.6640625" style="104" bestFit="1" customWidth="1"/>
    <col min="7" max="7" width="7.6640625" style="108" bestFit="1" customWidth="1"/>
    <col min="8" max="8" width="9" style="109" bestFit="1" customWidth="1"/>
    <col min="9" max="9" width="11.5" style="104" bestFit="1" customWidth="1"/>
    <col min="10" max="10" width="12.83203125" style="104" bestFit="1" customWidth="1"/>
    <col min="11" max="11" width="9.1640625" style="104"/>
    <col min="12" max="12" width="14.5" style="104" customWidth="1"/>
    <col min="13" max="13" width="2.33203125" style="104" customWidth="1"/>
    <col min="14" max="16384" width="9.1640625" style="104"/>
  </cols>
  <sheetData>
    <row r="1" spans="1:22" ht="22.5" customHeight="1">
      <c r="A1" s="102" t="s">
        <v>2</v>
      </c>
      <c r="B1" s="102" t="s">
        <v>220</v>
      </c>
      <c r="C1" s="102" t="s">
        <v>480</v>
      </c>
      <c r="D1" s="102" t="s">
        <v>481</v>
      </c>
      <c r="E1" s="102" t="s">
        <v>482</v>
      </c>
      <c r="F1" s="102" t="s">
        <v>483</v>
      </c>
      <c r="G1" s="102" t="s">
        <v>8</v>
      </c>
      <c r="H1" s="103" t="s">
        <v>188</v>
      </c>
      <c r="I1" s="102" t="s">
        <v>187</v>
      </c>
      <c r="J1" s="102" t="s">
        <v>484</v>
      </c>
      <c r="L1" s="102" t="s">
        <v>538</v>
      </c>
    </row>
    <row r="2" spans="1:22" ht="16">
      <c r="A2" s="105">
        <v>1</v>
      </c>
      <c r="B2" s="105" t="s">
        <v>485</v>
      </c>
      <c r="C2" s="105" t="s">
        <v>486</v>
      </c>
      <c r="D2" s="106" t="s">
        <v>487</v>
      </c>
      <c r="E2" s="105" t="s">
        <v>488</v>
      </c>
      <c r="F2" s="105">
        <v>11</v>
      </c>
      <c r="G2" s="106" t="s">
        <v>489</v>
      </c>
      <c r="H2" s="107">
        <v>8864</v>
      </c>
      <c r="I2" s="105" t="s">
        <v>490</v>
      </c>
      <c r="J2" s="105" t="s">
        <v>189</v>
      </c>
      <c r="N2" s="41" t="s">
        <v>34</v>
      </c>
      <c r="O2" s="8"/>
      <c r="P2" s="9" t="s">
        <v>35</v>
      </c>
      <c r="Q2" s="8">
        <v>2</v>
      </c>
      <c r="R2"/>
      <c r="S2"/>
      <c r="V2" s="117" t="s">
        <v>189</v>
      </c>
    </row>
    <row r="3" spans="1:22" ht="16">
      <c r="A3" s="105">
        <v>2</v>
      </c>
      <c r="B3" s="105" t="s">
        <v>491</v>
      </c>
      <c r="C3" s="105" t="s">
        <v>486</v>
      </c>
      <c r="D3" s="106" t="s">
        <v>492</v>
      </c>
      <c r="E3" s="105" t="s">
        <v>493</v>
      </c>
      <c r="F3" s="105">
        <v>20</v>
      </c>
      <c r="G3" s="106" t="s">
        <v>489</v>
      </c>
      <c r="H3" s="107">
        <v>86575</v>
      </c>
      <c r="I3" s="105" t="s">
        <v>494</v>
      </c>
      <c r="J3" s="105" t="s">
        <v>192</v>
      </c>
      <c r="N3" s="10" t="s">
        <v>537</v>
      </c>
      <c r="O3" s="11"/>
      <c r="P3" s="11"/>
      <c r="Q3" s="11"/>
      <c r="R3" s="12" t="s">
        <v>42</v>
      </c>
      <c r="S3" s="13" t="str">
        <f t="array" ref="S3">IF(SUM(COUNTIF(J2:J20,V2:V20))=73,"ДА","НЕТ")</f>
        <v>НЕТ</v>
      </c>
      <c r="V3" s="117" t="s">
        <v>192</v>
      </c>
    </row>
    <row r="4" spans="1:22">
      <c r="A4" s="105">
        <v>3</v>
      </c>
      <c r="B4" s="105" t="s">
        <v>485</v>
      </c>
      <c r="C4" s="105" t="s">
        <v>486</v>
      </c>
      <c r="D4" s="106" t="s">
        <v>492</v>
      </c>
      <c r="E4" s="105" t="s">
        <v>495</v>
      </c>
      <c r="F4" s="105">
        <v>8</v>
      </c>
      <c r="G4" s="106" t="s">
        <v>489</v>
      </c>
      <c r="H4" s="107">
        <v>54044.25</v>
      </c>
      <c r="I4" s="105" t="s">
        <v>496</v>
      </c>
      <c r="J4" s="105" t="s">
        <v>192</v>
      </c>
      <c r="N4" s="28"/>
      <c r="O4" s="28"/>
      <c r="P4" s="28"/>
      <c r="Q4"/>
      <c r="R4"/>
      <c r="S4"/>
      <c r="V4" s="117" t="s">
        <v>192</v>
      </c>
    </row>
    <row r="5" spans="1:22" ht="19">
      <c r="A5" s="105">
        <v>4</v>
      </c>
      <c r="B5" s="105" t="s">
        <v>485</v>
      </c>
      <c r="C5" s="105" t="s">
        <v>486</v>
      </c>
      <c r="D5" s="106" t="s">
        <v>487</v>
      </c>
      <c r="E5" s="105" t="s">
        <v>488</v>
      </c>
      <c r="F5" s="105">
        <v>20</v>
      </c>
      <c r="G5" s="106" t="s">
        <v>16</v>
      </c>
      <c r="H5" s="107">
        <v>96115</v>
      </c>
      <c r="I5" s="105" t="s">
        <v>497</v>
      </c>
      <c r="J5" s="105" t="s">
        <v>201</v>
      </c>
      <c r="N5" s="85" t="s">
        <v>505</v>
      </c>
      <c r="O5" s="28"/>
      <c r="P5" s="28"/>
      <c r="Q5"/>
      <c r="R5"/>
      <c r="S5"/>
      <c r="V5" s="117" t="s">
        <v>201</v>
      </c>
    </row>
    <row r="6" spans="1:22" ht="19">
      <c r="A6" s="105">
        <v>5</v>
      </c>
      <c r="B6" s="105" t="s">
        <v>485</v>
      </c>
      <c r="C6" s="105" t="s">
        <v>486</v>
      </c>
      <c r="D6" s="106" t="s">
        <v>487</v>
      </c>
      <c r="E6" s="105" t="s">
        <v>488</v>
      </c>
      <c r="F6" s="105">
        <v>16</v>
      </c>
      <c r="G6" s="106" t="s">
        <v>489</v>
      </c>
      <c r="H6" s="107">
        <v>99697</v>
      </c>
      <c r="I6" s="105" t="s">
        <v>496</v>
      </c>
      <c r="J6" s="105" t="s">
        <v>210</v>
      </c>
      <c r="N6" s="85" t="s">
        <v>507</v>
      </c>
      <c r="O6" s="28"/>
      <c r="P6" s="28"/>
      <c r="Q6"/>
      <c r="R6"/>
      <c r="S6"/>
      <c r="V6" s="117" t="s">
        <v>210</v>
      </c>
    </row>
    <row r="7" spans="1:22">
      <c r="A7" s="105">
        <v>6</v>
      </c>
      <c r="B7" s="110" t="s">
        <v>485</v>
      </c>
      <c r="C7" s="110" t="s">
        <v>486</v>
      </c>
      <c r="D7" s="111" t="s">
        <v>487</v>
      </c>
      <c r="E7" s="110" t="s">
        <v>488</v>
      </c>
      <c r="F7" s="110">
        <v>22</v>
      </c>
      <c r="G7" s="111" t="s">
        <v>16</v>
      </c>
      <c r="H7" s="112">
        <v>86988</v>
      </c>
      <c r="I7" s="110" t="s">
        <v>494</v>
      </c>
      <c r="J7" s="110" t="s">
        <v>201</v>
      </c>
      <c r="V7" s="117" t="s">
        <v>201</v>
      </c>
    </row>
    <row r="8" spans="1:22">
      <c r="A8" s="105">
        <v>7</v>
      </c>
      <c r="B8" s="110" t="s">
        <v>485</v>
      </c>
      <c r="C8" s="110" t="s">
        <v>486</v>
      </c>
      <c r="D8" s="111" t="s">
        <v>487</v>
      </c>
      <c r="E8" s="110" t="s">
        <v>488</v>
      </c>
      <c r="F8" s="110">
        <v>22</v>
      </c>
      <c r="G8" s="111" t="s">
        <v>16</v>
      </c>
      <c r="H8" s="112">
        <v>86988</v>
      </c>
      <c r="I8" s="110" t="s">
        <v>494</v>
      </c>
      <c r="J8" s="110" t="s">
        <v>201</v>
      </c>
      <c r="V8" s="117" t="s">
        <v>198</v>
      </c>
    </row>
    <row r="9" spans="1:22">
      <c r="A9" s="105">
        <v>8</v>
      </c>
      <c r="B9" s="110" t="s">
        <v>485</v>
      </c>
      <c r="C9" s="110" t="s">
        <v>486</v>
      </c>
      <c r="D9" s="111" t="s">
        <v>487</v>
      </c>
      <c r="E9" s="110" t="s">
        <v>488</v>
      </c>
      <c r="F9" s="110">
        <v>22</v>
      </c>
      <c r="G9" s="111" t="s">
        <v>16</v>
      </c>
      <c r="H9" s="112">
        <v>86988</v>
      </c>
      <c r="I9" s="110" t="s">
        <v>494</v>
      </c>
      <c r="J9" s="110" t="s">
        <v>201</v>
      </c>
      <c r="V9" s="117" t="s">
        <v>192</v>
      </c>
    </row>
    <row r="10" spans="1:22">
      <c r="A10" s="105">
        <v>9</v>
      </c>
      <c r="B10" s="105" t="s">
        <v>498</v>
      </c>
      <c r="C10" s="105" t="s">
        <v>486</v>
      </c>
      <c r="D10" s="106" t="s">
        <v>499</v>
      </c>
      <c r="E10" s="105" t="s">
        <v>500</v>
      </c>
      <c r="F10" s="105">
        <v>29</v>
      </c>
      <c r="G10" s="106" t="s">
        <v>489</v>
      </c>
      <c r="H10" s="107">
        <v>30085</v>
      </c>
      <c r="I10" s="105" t="s">
        <v>501</v>
      </c>
      <c r="J10" s="105" t="s">
        <v>198</v>
      </c>
      <c r="V10" s="117" t="s">
        <v>189</v>
      </c>
    </row>
    <row r="11" spans="1:22">
      <c r="A11" s="105">
        <v>10</v>
      </c>
      <c r="B11" s="105" t="s">
        <v>485</v>
      </c>
      <c r="C11" s="105" t="s">
        <v>486</v>
      </c>
      <c r="D11" s="106" t="s">
        <v>487</v>
      </c>
      <c r="E11" s="105" t="s">
        <v>502</v>
      </c>
      <c r="F11" s="105">
        <v>8</v>
      </c>
      <c r="G11" s="106" t="s">
        <v>489</v>
      </c>
      <c r="H11" s="107">
        <v>35306</v>
      </c>
      <c r="I11" s="105" t="s">
        <v>496</v>
      </c>
      <c r="J11" s="105" t="s">
        <v>192</v>
      </c>
      <c r="V11" s="117" t="s">
        <v>189</v>
      </c>
    </row>
    <row r="12" spans="1:22">
      <c r="A12" s="105">
        <v>11</v>
      </c>
      <c r="B12" s="105" t="s">
        <v>503</v>
      </c>
      <c r="C12" s="105" t="s">
        <v>486</v>
      </c>
      <c r="D12" s="106" t="s">
        <v>492</v>
      </c>
      <c r="E12" s="105" t="s">
        <v>493</v>
      </c>
      <c r="F12" s="105">
        <v>3</v>
      </c>
      <c r="G12" s="106" t="s">
        <v>16</v>
      </c>
      <c r="H12" s="107">
        <v>432210</v>
      </c>
      <c r="I12" s="105" t="s">
        <v>494</v>
      </c>
      <c r="J12" s="105" t="s">
        <v>189</v>
      </c>
      <c r="V12" s="117" t="s">
        <v>201</v>
      </c>
    </row>
    <row r="13" spans="1:22">
      <c r="A13" s="105">
        <v>12</v>
      </c>
      <c r="B13" s="105" t="s">
        <v>485</v>
      </c>
      <c r="C13" s="105" t="s">
        <v>486</v>
      </c>
      <c r="D13" s="106" t="s">
        <v>487</v>
      </c>
      <c r="E13" s="105" t="s">
        <v>488</v>
      </c>
      <c r="F13" s="105">
        <v>9</v>
      </c>
      <c r="G13" s="106" t="s">
        <v>489</v>
      </c>
      <c r="H13" s="107">
        <v>92162</v>
      </c>
      <c r="I13" s="105" t="s">
        <v>490</v>
      </c>
      <c r="J13" s="105" t="s">
        <v>189</v>
      </c>
      <c r="V13" s="117" t="s">
        <v>195</v>
      </c>
    </row>
    <row r="14" spans="1:22">
      <c r="A14" s="105">
        <v>13</v>
      </c>
      <c r="B14" s="105" t="s">
        <v>498</v>
      </c>
      <c r="C14" s="105" t="s">
        <v>486</v>
      </c>
      <c r="D14" s="106" t="s">
        <v>492</v>
      </c>
      <c r="E14" s="105" t="s">
        <v>493</v>
      </c>
      <c r="F14" s="105">
        <v>18</v>
      </c>
      <c r="G14" s="106" t="s">
        <v>504</v>
      </c>
      <c r="H14" s="107">
        <v>447440</v>
      </c>
      <c r="I14" s="105" t="s">
        <v>494</v>
      </c>
      <c r="J14" s="105" t="s">
        <v>201</v>
      </c>
      <c r="V14" s="117" t="s">
        <v>198</v>
      </c>
    </row>
    <row r="15" spans="1:22">
      <c r="A15" s="105">
        <v>14</v>
      </c>
      <c r="B15" s="105" t="s">
        <v>491</v>
      </c>
      <c r="C15" s="105" t="s">
        <v>486</v>
      </c>
      <c r="D15" s="106" t="s">
        <v>487</v>
      </c>
      <c r="E15" s="105" t="s">
        <v>502</v>
      </c>
      <c r="F15" s="105">
        <v>18</v>
      </c>
      <c r="G15" s="106" t="s">
        <v>16</v>
      </c>
      <c r="H15" s="107">
        <v>194594</v>
      </c>
      <c r="I15" s="105" t="s">
        <v>494</v>
      </c>
      <c r="J15" s="105" t="s">
        <v>195</v>
      </c>
      <c r="V15" s="117" t="s">
        <v>189</v>
      </c>
    </row>
    <row r="16" spans="1:22">
      <c r="A16" s="105">
        <v>15</v>
      </c>
      <c r="B16" s="105" t="s">
        <v>503</v>
      </c>
      <c r="C16" s="105" t="s">
        <v>486</v>
      </c>
      <c r="D16" s="106" t="s">
        <v>492</v>
      </c>
      <c r="E16" s="105" t="s">
        <v>506</v>
      </c>
      <c r="F16" s="105">
        <v>7</v>
      </c>
      <c r="G16" s="106" t="s">
        <v>16</v>
      </c>
      <c r="H16" s="107">
        <v>135210</v>
      </c>
      <c r="I16" s="105" t="s">
        <v>494</v>
      </c>
      <c r="J16" s="105" t="s">
        <v>198</v>
      </c>
      <c r="V16" s="117" t="s">
        <v>198</v>
      </c>
    </row>
    <row r="17" spans="1:24">
      <c r="A17" s="105">
        <v>16</v>
      </c>
      <c r="B17" s="105" t="s">
        <v>491</v>
      </c>
      <c r="C17" s="105" t="s">
        <v>486</v>
      </c>
      <c r="D17" s="106" t="s">
        <v>499</v>
      </c>
      <c r="E17" s="105" t="s">
        <v>508</v>
      </c>
      <c r="F17" s="105">
        <v>11</v>
      </c>
      <c r="G17" s="106" t="s">
        <v>16</v>
      </c>
      <c r="H17" s="107">
        <v>85242</v>
      </c>
      <c r="I17" s="105" t="s">
        <v>490</v>
      </c>
      <c r="J17" s="105" t="s">
        <v>189</v>
      </c>
      <c r="N17"/>
      <c r="O17"/>
      <c r="P17"/>
      <c r="Q17"/>
      <c r="R17"/>
      <c r="S17"/>
      <c r="T17"/>
      <c r="U17"/>
      <c r="V17" s="118" t="s">
        <v>189</v>
      </c>
      <c r="W17"/>
      <c r="X17"/>
    </row>
    <row r="18" spans="1:24">
      <c r="A18" s="105">
        <v>17</v>
      </c>
      <c r="B18" s="105" t="s">
        <v>485</v>
      </c>
      <c r="C18" s="105" t="s">
        <v>486</v>
      </c>
      <c r="D18" s="106" t="s">
        <v>499</v>
      </c>
      <c r="E18" s="105" t="s">
        <v>500</v>
      </c>
      <c r="F18" s="105">
        <v>29</v>
      </c>
      <c r="G18" s="106" t="s">
        <v>489</v>
      </c>
      <c r="H18" s="107">
        <v>73248</v>
      </c>
      <c r="I18" s="105" t="s">
        <v>497</v>
      </c>
      <c r="J18" s="105" t="s">
        <v>198</v>
      </c>
      <c r="N18" s="52"/>
      <c r="O18" s="52"/>
      <c r="P18" s="52"/>
      <c r="Q18" s="52"/>
      <c r="R18" s="52"/>
      <c r="S18" s="52"/>
      <c r="T18" s="52"/>
      <c r="U18" s="52"/>
      <c r="V18" s="119" t="s">
        <v>513</v>
      </c>
      <c r="W18" s="52"/>
      <c r="X18" s="52"/>
    </row>
    <row r="19" spans="1:24">
      <c r="A19" s="105">
        <v>18</v>
      </c>
      <c r="B19" s="105" t="s">
        <v>485</v>
      </c>
      <c r="C19" s="105" t="s">
        <v>486</v>
      </c>
      <c r="D19" s="106" t="s">
        <v>487</v>
      </c>
      <c r="E19" s="105" t="s">
        <v>509</v>
      </c>
      <c r="F19" s="105">
        <v>13</v>
      </c>
      <c r="G19" s="106" t="s">
        <v>16</v>
      </c>
      <c r="H19" s="107">
        <v>86740</v>
      </c>
      <c r="I19" s="105" t="s">
        <v>497</v>
      </c>
      <c r="J19" s="105" t="s">
        <v>189</v>
      </c>
      <c r="N19" s="52"/>
      <c r="O19" s="96"/>
      <c r="P19" s="96"/>
      <c r="Q19" s="96"/>
      <c r="R19" s="96"/>
      <c r="S19" s="96"/>
      <c r="T19" s="96"/>
      <c r="U19" s="52"/>
      <c r="V19" s="119" t="s">
        <v>189</v>
      </c>
      <c r="W19" s="52"/>
      <c r="X19" s="52"/>
    </row>
    <row r="20" spans="1:24">
      <c r="A20" s="105">
        <v>19</v>
      </c>
      <c r="B20" s="105" t="s">
        <v>498</v>
      </c>
      <c r="C20" s="105" t="s">
        <v>486</v>
      </c>
      <c r="D20" s="106" t="s">
        <v>510</v>
      </c>
      <c r="E20" s="105" t="s">
        <v>511</v>
      </c>
      <c r="F20" s="105">
        <v>12</v>
      </c>
      <c r="G20" s="106" t="s">
        <v>16</v>
      </c>
      <c r="H20" s="107">
        <v>195189</v>
      </c>
      <c r="I20" s="105" t="s">
        <v>512</v>
      </c>
      <c r="J20" s="105" t="s">
        <v>513</v>
      </c>
      <c r="N20" s="52"/>
      <c r="O20" s="96"/>
      <c r="P20" s="97"/>
      <c r="Q20" s="96"/>
      <c r="R20" s="96"/>
      <c r="S20" s="96"/>
      <c r="T20" s="96"/>
      <c r="U20" s="52"/>
      <c r="V20" s="119" t="s">
        <v>198</v>
      </c>
      <c r="W20" s="52"/>
      <c r="X20" s="52"/>
    </row>
    <row r="21" spans="1:24" ht="19">
      <c r="A21" s="105">
        <v>20</v>
      </c>
      <c r="B21" s="105" t="s">
        <v>491</v>
      </c>
      <c r="C21" s="105" t="s">
        <v>486</v>
      </c>
      <c r="D21" s="106" t="s">
        <v>499</v>
      </c>
      <c r="E21" s="105" t="s">
        <v>508</v>
      </c>
      <c r="F21" s="105">
        <v>21</v>
      </c>
      <c r="G21" s="106" t="s">
        <v>504</v>
      </c>
      <c r="H21" s="107">
        <v>232185</v>
      </c>
      <c r="I21" s="105" t="s">
        <v>497</v>
      </c>
      <c r="J21" s="105" t="s">
        <v>189</v>
      </c>
      <c r="M21" s="85"/>
      <c r="N21" s="52"/>
      <c r="O21" s="96"/>
      <c r="P21" s="96"/>
      <c r="Q21" s="96"/>
      <c r="R21" s="96"/>
      <c r="S21" s="96"/>
      <c r="T21" s="96"/>
      <c r="U21" s="52"/>
      <c r="V21" s="52"/>
      <c r="W21" s="52"/>
      <c r="X21" s="52"/>
    </row>
    <row r="22" spans="1:24" ht="19">
      <c r="A22" s="105">
        <v>21</v>
      </c>
      <c r="B22" s="105" t="s">
        <v>503</v>
      </c>
      <c r="C22" s="105" t="s">
        <v>486</v>
      </c>
      <c r="D22" s="106" t="s">
        <v>492</v>
      </c>
      <c r="E22" s="105" t="s">
        <v>495</v>
      </c>
      <c r="F22" s="105">
        <v>19</v>
      </c>
      <c r="G22" s="106" t="s">
        <v>16</v>
      </c>
      <c r="H22" s="107">
        <v>26224.5</v>
      </c>
      <c r="I22" s="105" t="s">
        <v>494</v>
      </c>
      <c r="J22" s="105" t="s">
        <v>198</v>
      </c>
      <c r="M22" s="85"/>
      <c r="N22" s="52"/>
      <c r="O22" s="96"/>
      <c r="P22" s="96"/>
      <c r="Q22" s="96"/>
      <c r="R22" s="96"/>
      <c r="S22" s="96"/>
      <c r="T22" s="96"/>
      <c r="U22" s="52"/>
      <c r="V22" s="52"/>
      <c r="W22" s="52"/>
      <c r="X22" s="52"/>
    </row>
    <row r="23" spans="1:24" ht="19">
      <c r="A23" s="105">
        <v>22</v>
      </c>
      <c r="B23" s="105" t="s">
        <v>498</v>
      </c>
      <c r="C23" s="105" t="s">
        <v>486</v>
      </c>
      <c r="D23" s="106" t="s">
        <v>499</v>
      </c>
      <c r="E23" s="105" t="s">
        <v>508</v>
      </c>
      <c r="F23" s="105">
        <v>30</v>
      </c>
      <c r="G23" s="106" t="s">
        <v>504</v>
      </c>
      <c r="H23" s="107">
        <v>148155</v>
      </c>
      <c r="I23" s="105" t="s">
        <v>497</v>
      </c>
      <c r="J23" s="105" t="s">
        <v>198</v>
      </c>
      <c r="M23" s="85"/>
      <c r="N23" s="52"/>
      <c r="O23" s="96"/>
      <c r="P23" s="96"/>
      <c r="Q23" s="96"/>
      <c r="R23" s="96"/>
      <c r="S23" s="96"/>
      <c r="T23" s="96"/>
      <c r="U23" s="52"/>
      <c r="V23" s="52"/>
      <c r="W23" s="52"/>
      <c r="X23" s="52"/>
    </row>
    <row r="24" spans="1:24" ht="19">
      <c r="A24" s="105">
        <v>23</v>
      </c>
      <c r="B24" s="105" t="s">
        <v>485</v>
      </c>
      <c r="C24" s="105" t="s">
        <v>486</v>
      </c>
      <c r="D24" s="106" t="s">
        <v>510</v>
      </c>
      <c r="E24" s="105" t="s">
        <v>511</v>
      </c>
      <c r="F24" s="105">
        <v>10</v>
      </c>
      <c r="G24" s="106" t="s">
        <v>504</v>
      </c>
      <c r="H24" s="107">
        <v>130623</v>
      </c>
      <c r="I24" s="105" t="s">
        <v>494</v>
      </c>
      <c r="J24" s="105" t="s">
        <v>513</v>
      </c>
      <c r="M24" s="85"/>
      <c r="N24" s="52"/>
      <c r="O24" s="96"/>
      <c r="P24" s="96"/>
      <c r="Q24" s="96"/>
      <c r="R24" s="96"/>
      <c r="S24" s="96"/>
      <c r="T24" s="96"/>
      <c r="U24" s="52"/>
      <c r="V24" s="52"/>
      <c r="W24" s="52"/>
      <c r="X24" s="52"/>
    </row>
    <row r="25" spans="1:24" ht="19">
      <c r="A25" s="105">
        <v>24</v>
      </c>
      <c r="B25" s="105" t="s">
        <v>491</v>
      </c>
      <c r="C25" s="105" t="s">
        <v>486</v>
      </c>
      <c r="D25" s="106" t="s">
        <v>510</v>
      </c>
      <c r="E25" s="105" t="s">
        <v>514</v>
      </c>
      <c r="F25" s="105">
        <v>12</v>
      </c>
      <c r="G25" s="106" t="s">
        <v>489</v>
      </c>
      <c r="H25" s="107">
        <v>141951</v>
      </c>
      <c r="I25" s="105" t="s">
        <v>490</v>
      </c>
      <c r="J25" s="105" t="s">
        <v>192</v>
      </c>
      <c r="M25" s="85"/>
      <c r="U25" s="52"/>
      <c r="V25" s="52"/>
      <c r="W25" s="52"/>
      <c r="X25" s="52"/>
    </row>
    <row r="26" spans="1:24" ht="19">
      <c r="A26" s="105">
        <v>25</v>
      </c>
      <c r="B26" s="105" t="s">
        <v>503</v>
      </c>
      <c r="C26" s="105" t="s">
        <v>486</v>
      </c>
      <c r="D26" s="106" t="s">
        <v>492</v>
      </c>
      <c r="E26" s="105" t="s">
        <v>495</v>
      </c>
      <c r="F26" s="105">
        <v>16</v>
      </c>
      <c r="G26" s="106" t="s">
        <v>489</v>
      </c>
      <c r="H26" s="107">
        <v>53785.5</v>
      </c>
      <c r="I26" s="105" t="s">
        <v>496</v>
      </c>
      <c r="J26" s="105" t="s">
        <v>189</v>
      </c>
      <c r="M26" s="85"/>
      <c r="O26"/>
      <c r="P26"/>
      <c r="Q26"/>
      <c r="R26"/>
      <c r="S26"/>
      <c r="T26"/>
      <c r="U26" s="52"/>
      <c r="V26" s="52"/>
      <c r="W26" s="52"/>
      <c r="X26" s="52"/>
    </row>
    <row r="27" spans="1:24" ht="19">
      <c r="A27" s="105">
        <v>26</v>
      </c>
      <c r="B27" s="105" t="s">
        <v>485</v>
      </c>
      <c r="C27" s="105" t="s">
        <v>486</v>
      </c>
      <c r="D27" s="106" t="s">
        <v>487</v>
      </c>
      <c r="E27" s="105" t="s">
        <v>488</v>
      </c>
      <c r="F27" s="105">
        <v>26</v>
      </c>
      <c r="G27" s="106" t="s">
        <v>489</v>
      </c>
      <c r="H27" s="107">
        <v>65921</v>
      </c>
      <c r="I27" s="105" t="s">
        <v>490</v>
      </c>
      <c r="J27" s="105" t="s">
        <v>513</v>
      </c>
      <c r="M27" s="85"/>
      <c r="O27" s="52"/>
      <c r="P27" s="52"/>
      <c r="Q27" s="52"/>
      <c r="R27" s="52"/>
      <c r="S27" s="52"/>
      <c r="T27" s="52"/>
      <c r="U27" s="52"/>
      <c r="V27" s="52"/>
      <c r="W27" s="52"/>
      <c r="X27" s="52"/>
    </row>
    <row r="28" spans="1:24">
      <c r="A28" s="105">
        <v>27</v>
      </c>
      <c r="B28" s="105" t="s">
        <v>503</v>
      </c>
      <c r="C28" s="105" t="s">
        <v>486</v>
      </c>
      <c r="D28" s="106" t="s">
        <v>492</v>
      </c>
      <c r="E28" s="105" t="s">
        <v>506</v>
      </c>
      <c r="F28" s="105">
        <v>1</v>
      </c>
      <c r="G28" s="106" t="s">
        <v>16</v>
      </c>
      <c r="H28" s="107">
        <v>103665</v>
      </c>
      <c r="I28" s="105" t="s">
        <v>494</v>
      </c>
      <c r="J28" s="105" t="s">
        <v>198</v>
      </c>
      <c r="O28" s="52"/>
      <c r="P28" s="96"/>
      <c r="Q28" s="96"/>
      <c r="R28" s="96"/>
      <c r="S28" s="96"/>
      <c r="T28" s="96"/>
      <c r="U28" s="52"/>
      <c r="V28" s="52"/>
      <c r="W28" s="52"/>
      <c r="X28" s="52"/>
    </row>
    <row r="29" spans="1:24">
      <c r="A29" s="105">
        <v>28</v>
      </c>
      <c r="B29" s="105" t="s">
        <v>485</v>
      </c>
      <c r="C29" s="105" t="s">
        <v>486</v>
      </c>
      <c r="D29" s="106" t="s">
        <v>487</v>
      </c>
      <c r="E29" s="105" t="s">
        <v>488</v>
      </c>
      <c r="F29" s="105">
        <v>6</v>
      </c>
      <c r="G29" s="106" t="s">
        <v>489</v>
      </c>
      <c r="H29" s="107">
        <v>62829</v>
      </c>
      <c r="I29" s="105" t="s">
        <v>497</v>
      </c>
      <c r="J29" s="105" t="s">
        <v>198</v>
      </c>
      <c r="O29" s="52"/>
      <c r="P29" s="96"/>
      <c r="Q29" s="97"/>
      <c r="R29" s="96"/>
      <c r="S29" s="96"/>
      <c r="T29" s="96"/>
    </row>
    <row r="30" spans="1:24" ht="19">
      <c r="A30" s="105">
        <v>29</v>
      </c>
      <c r="B30" s="105" t="s">
        <v>491</v>
      </c>
      <c r="C30" s="105" t="s">
        <v>486</v>
      </c>
      <c r="D30" s="106" t="s">
        <v>492</v>
      </c>
      <c r="E30" s="105" t="s">
        <v>495</v>
      </c>
      <c r="F30" s="105">
        <v>16</v>
      </c>
      <c r="G30" s="106" t="s">
        <v>16</v>
      </c>
      <c r="H30" s="107">
        <v>11781.75</v>
      </c>
      <c r="I30" s="105" t="s">
        <v>494</v>
      </c>
      <c r="J30" s="105" t="s">
        <v>189</v>
      </c>
      <c r="N30" s="85"/>
      <c r="O30" s="52"/>
      <c r="P30" s="96"/>
      <c r="Q30" s="96"/>
      <c r="R30" s="96"/>
      <c r="S30" s="96"/>
      <c r="T30" s="96"/>
    </row>
    <row r="31" spans="1:24" ht="19">
      <c r="A31" s="105">
        <v>30</v>
      </c>
      <c r="B31" s="105" t="s">
        <v>491</v>
      </c>
      <c r="C31" s="105" t="s">
        <v>486</v>
      </c>
      <c r="D31" s="106" t="s">
        <v>499</v>
      </c>
      <c r="E31" s="105" t="s">
        <v>500</v>
      </c>
      <c r="F31" s="105">
        <v>16</v>
      </c>
      <c r="G31" s="106" t="s">
        <v>489</v>
      </c>
      <c r="H31" s="107">
        <v>62432</v>
      </c>
      <c r="I31" s="105" t="s">
        <v>496</v>
      </c>
      <c r="J31" s="105" t="s">
        <v>189</v>
      </c>
      <c r="N31" s="85"/>
      <c r="O31" s="52"/>
      <c r="P31" s="96"/>
      <c r="Q31" s="96"/>
      <c r="R31" s="96"/>
      <c r="S31" s="96"/>
      <c r="T31" s="96"/>
    </row>
    <row r="32" spans="1:24" ht="19">
      <c r="A32" s="105">
        <v>31</v>
      </c>
      <c r="B32" s="105" t="s">
        <v>498</v>
      </c>
      <c r="C32" s="105" t="s">
        <v>486</v>
      </c>
      <c r="D32" s="106" t="s">
        <v>487</v>
      </c>
      <c r="E32" s="105" t="s">
        <v>488</v>
      </c>
      <c r="F32" s="105">
        <v>20</v>
      </c>
      <c r="G32" s="106" t="s">
        <v>16</v>
      </c>
      <c r="H32" s="107">
        <v>5058</v>
      </c>
      <c r="I32" s="105" t="s">
        <v>496</v>
      </c>
      <c r="J32" s="105" t="s">
        <v>210</v>
      </c>
      <c r="N32" s="85"/>
      <c r="O32" s="52"/>
      <c r="P32" s="96"/>
      <c r="Q32" s="96"/>
      <c r="R32" s="96"/>
      <c r="S32" s="96"/>
      <c r="T32" s="96"/>
    </row>
    <row r="33" spans="1:20" ht="19">
      <c r="A33" s="105">
        <v>32</v>
      </c>
      <c r="B33" s="105" t="s">
        <v>485</v>
      </c>
      <c r="C33" s="105" t="s">
        <v>486</v>
      </c>
      <c r="D33" s="106" t="s">
        <v>487</v>
      </c>
      <c r="E33" s="105" t="s">
        <v>509</v>
      </c>
      <c r="F33" s="105">
        <v>21</v>
      </c>
      <c r="G33" s="106" t="s">
        <v>489</v>
      </c>
      <c r="H33" s="107">
        <v>68670</v>
      </c>
      <c r="I33" s="105" t="s">
        <v>494</v>
      </c>
      <c r="J33" s="105" t="s">
        <v>189</v>
      </c>
      <c r="N33" s="85"/>
      <c r="O33" s="52"/>
      <c r="P33" s="96"/>
      <c r="Q33" s="96"/>
      <c r="R33" s="96"/>
      <c r="S33" s="96"/>
      <c r="T33" s="96"/>
    </row>
    <row r="34" spans="1:20" ht="19">
      <c r="A34" s="105">
        <v>33</v>
      </c>
      <c r="B34" s="105" t="s">
        <v>485</v>
      </c>
      <c r="C34" s="105" t="s">
        <v>486</v>
      </c>
      <c r="D34" s="106" t="s">
        <v>510</v>
      </c>
      <c r="E34" s="105" t="s">
        <v>511</v>
      </c>
      <c r="F34" s="105">
        <v>28</v>
      </c>
      <c r="G34" s="106" t="s">
        <v>16</v>
      </c>
      <c r="H34" s="107">
        <v>263367</v>
      </c>
      <c r="I34" s="105" t="s">
        <v>496</v>
      </c>
      <c r="J34" s="105" t="s">
        <v>189</v>
      </c>
      <c r="N34" s="85"/>
    </row>
    <row r="35" spans="1:20" ht="19">
      <c r="A35" s="105">
        <v>34</v>
      </c>
      <c r="B35" s="105" t="s">
        <v>498</v>
      </c>
      <c r="C35" s="105" t="s">
        <v>486</v>
      </c>
      <c r="D35" s="106" t="s">
        <v>499</v>
      </c>
      <c r="E35" s="105" t="s">
        <v>515</v>
      </c>
      <c r="F35" s="105">
        <v>20</v>
      </c>
      <c r="G35" s="106" t="s">
        <v>489</v>
      </c>
      <c r="H35" s="107">
        <v>54333</v>
      </c>
      <c r="I35" s="105" t="s">
        <v>501</v>
      </c>
      <c r="J35" s="105" t="s">
        <v>201</v>
      </c>
      <c r="N35" s="85"/>
      <c r="P35"/>
      <c r="Q35"/>
      <c r="R35"/>
      <c r="S35"/>
      <c r="T35"/>
    </row>
    <row r="36" spans="1:20" ht="19">
      <c r="A36" s="105">
        <v>35</v>
      </c>
      <c r="B36" s="105" t="s">
        <v>485</v>
      </c>
      <c r="C36" s="105" t="s">
        <v>486</v>
      </c>
      <c r="D36" s="106" t="s">
        <v>510</v>
      </c>
      <c r="E36" s="105" t="s">
        <v>516</v>
      </c>
      <c r="F36" s="105">
        <v>2</v>
      </c>
      <c r="G36" s="106" t="s">
        <v>16</v>
      </c>
      <c r="H36" s="107">
        <v>270387</v>
      </c>
      <c r="I36" s="105" t="s">
        <v>512</v>
      </c>
      <c r="J36" s="105" t="s">
        <v>192</v>
      </c>
      <c r="N36" s="85"/>
      <c r="P36" s="52"/>
      <c r="Q36" s="52"/>
      <c r="R36" s="52"/>
      <c r="S36" s="52"/>
      <c r="T36" s="52"/>
    </row>
    <row r="37" spans="1:20">
      <c r="A37" s="105">
        <v>36</v>
      </c>
      <c r="B37" s="105" t="s">
        <v>498</v>
      </c>
      <c r="C37" s="105" t="s">
        <v>486</v>
      </c>
      <c r="D37" s="106" t="s">
        <v>499</v>
      </c>
      <c r="E37" s="105" t="s">
        <v>515</v>
      </c>
      <c r="F37" s="105">
        <v>4</v>
      </c>
      <c r="G37" s="106" t="s">
        <v>489</v>
      </c>
      <c r="H37" s="107">
        <v>55060</v>
      </c>
      <c r="I37" s="105" t="s">
        <v>496</v>
      </c>
      <c r="J37" s="105" t="s">
        <v>192</v>
      </c>
      <c r="P37" s="52"/>
      <c r="Q37" s="96"/>
      <c r="R37" s="96"/>
      <c r="S37" s="96"/>
      <c r="T37" s="96"/>
    </row>
    <row r="38" spans="1:20">
      <c r="A38" s="105">
        <v>37</v>
      </c>
      <c r="B38" s="105" t="s">
        <v>485</v>
      </c>
      <c r="C38" s="105" t="s">
        <v>486</v>
      </c>
      <c r="D38" s="106" t="s">
        <v>510</v>
      </c>
      <c r="E38" s="105" t="s">
        <v>514</v>
      </c>
      <c r="F38" s="105">
        <v>24</v>
      </c>
      <c r="G38" s="106" t="s">
        <v>16</v>
      </c>
      <c r="H38" s="107">
        <v>287406</v>
      </c>
      <c r="I38" s="105" t="s">
        <v>512</v>
      </c>
      <c r="J38" s="105" t="s">
        <v>201</v>
      </c>
      <c r="P38" s="52"/>
      <c r="Q38" s="96"/>
      <c r="R38" s="97"/>
      <c r="S38" s="96"/>
      <c r="T38" s="96"/>
    </row>
    <row r="39" spans="1:20" ht="19">
      <c r="A39" s="105">
        <v>38</v>
      </c>
      <c r="B39" s="105" t="s">
        <v>485</v>
      </c>
      <c r="C39" s="105" t="s">
        <v>486</v>
      </c>
      <c r="D39" s="106" t="s">
        <v>499</v>
      </c>
      <c r="E39" s="105" t="s">
        <v>515</v>
      </c>
      <c r="F39" s="105">
        <v>13</v>
      </c>
      <c r="G39" s="106" t="s">
        <v>489</v>
      </c>
      <c r="H39" s="107">
        <v>41651</v>
      </c>
      <c r="I39" s="105" t="s">
        <v>496</v>
      </c>
      <c r="J39" s="105" t="s">
        <v>192</v>
      </c>
      <c r="O39" s="85"/>
      <c r="P39" s="52"/>
      <c r="Q39" s="96"/>
      <c r="R39" s="96"/>
      <c r="S39" s="96"/>
      <c r="T39" s="96"/>
    </row>
    <row r="40" spans="1:20" ht="19">
      <c r="A40" s="105">
        <v>39</v>
      </c>
      <c r="B40" s="105" t="s">
        <v>498</v>
      </c>
      <c r="C40" s="105" t="s">
        <v>486</v>
      </c>
      <c r="D40" s="106" t="s">
        <v>499</v>
      </c>
      <c r="E40" s="105" t="s">
        <v>500</v>
      </c>
      <c r="F40" s="105">
        <v>19</v>
      </c>
      <c r="G40" s="106" t="s">
        <v>504</v>
      </c>
      <c r="H40" s="107">
        <v>9799</v>
      </c>
      <c r="I40" s="105" t="s">
        <v>494</v>
      </c>
      <c r="J40" s="105" t="s">
        <v>192</v>
      </c>
      <c r="O40" s="85"/>
      <c r="P40" s="52"/>
      <c r="Q40" s="96"/>
      <c r="R40" s="96"/>
      <c r="S40" s="96"/>
      <c r="T40" s="96"/>
    </row>
    <row r="41" spans="1:20" ht="19">
      <c r="A41" s="105">
        <v>40</v>
      </c>
      <c r="B41" s="105" t="s">
        <v>503</v>
      </c>
      <c r="C41" s="105" t="s">
        <v>486</v>
      </c>
      <c r="D41" s="106" t="s">
        <v>487</v>
      </c>
      <c r="E41" s="105" t="s">
        <v>488</v>
      </c>
      <c r="F41" s="105">
        <v>18</v>
      </c>
      <c r="G41" s="106" t="s">
        <v>489</v>
      </c>
      <c r="H41" s="107">
        <v>18964</v>
      </c>
      <c r="I41" s="105" t="s">
        <v>496</v>
      </c>
      <c r="J41" s="105" t="s">
        <v>201</v>
      </c>
      <c r="O41" s="85"/>
      <c r="P41" s="52"/>
      <c r="Q41" s="96"/>
      <c r="R41" s="96"/>
      <c r="S41" s="96"/>
      <c r="T41" s="96"/>
    </row>
    <row r="42" spans="1:20" ht="19">
      <c r="A42" s="105">
        <v>41</v>
      </c>
      <c r="B42" s="105" t="s">
        <v>491</v>
      </c>
      <c r="C42" s="105" t="s">
        <v>486</v>
      </c>
      <c r="D42" s="106" t="s">
        <v>492</v>
      </c>
      <c r="E42" s="105" t="s">
        <v>506</v>
      </c>
      <c r="F42" s="105">
        <v>6</v>
      </c>
      <c r="G42" s="106" t="s">
        <v>489</v>
      </c>
      <c r="H42" s="107">
        <v>177455</v>
      </c>
      <c r="I42" s="105" t="s">
        <v>497</v>
      </c>
      <c r="J42" s="105" t="s">
        <v>513</v>
      </c>
      <c r="O42" s="85"/>
      <c r="P42" s="52"/>
      <c r="Q42" s="96"/>
      <c r="R42" s="96"/>
      <c r="S42" s="96"/>
      <c r="T42" s="96"/>
    </row>
    <row r="43" spans="1:20">
      <c r="A43" s="105">
        <v>42</v>
      </c>
      <c r="B43" s="105" t="s">
        <v>503</v>
      </c>
      <c r="C43" s="105" t="s">
        <v>486</v>
      </c>
      <c r="D43" s="106" t="s">
        <v>487</v>
      </c>
      <c r="E43" s="105" t="s">
        <v>502</v>
      </c>
      <c r="F43" s="105">
        <v>21</v>
      </c>
      <c r="G43" s="106" t="s">
        <v>489</v>
      </c>
      <c r="H43" s="107">
        <v>75804</v>
      </c>
      <c r="I43" s="105" t="s">
        <v>494</v>
      </c>
      <c r="J43" s="105" t="s">
        <v>201</v>
      </c>
    </row>
    <row r="44" spans="1:20">
      <c r="A44" s="105">
        <v>43</v>
      </c>
      <c r="B44" s="105" t="s">
        <v>491</v>
      </c>
      <c r="C44" s="105" t="s">
        <v>486</v>
      </c>
      <c r="D44" s="106" t="s">
        <v>487</v>
      </c>
      <c r="E44" s="105" t="s">
        <v>488</v>
      </c>
      <c r="F44" s="105">
        <v>23</v>
      </c>
      <c r="G44" s="106" t="s">
        <v>489</v>
      </c>
      <c r="H44" s="107">
        <v>52459</v>
      </c>
      <c r="I44" s="105" t="s">
        <v>494</v>
      </c>
      <c r="J44" s="105" t="s">
        <v>192</v>
      </c>
    </row>
    <row r="45" spans="1:20">
      <c r="A45" s="105">
        <v>44</v>
      </c>
      <c r="B45" s="105" t="s">
        <v>485</v>
      </c>
      <c r="C45" s="105" t="s">
        <v>486</v>
      </c>
      <c r="D45" s="106" t="s">
        <v>510</v>
      </c>
      <c r="E45" s="105" t="s">
        <v>511</v>
      </c>
      <c r="F45" s="105">
        <v>2</v>
      </c>
      <c r="G45" s="106" t="s">
        <v>16</v>
      </c>
      <c r="H45" s="107">
        <v>94792</v>
      </c>
      <c r="I45" s="105" t="s">
        <v>494</v>
      </c>
      <c r="J45" s="105" t="s">
        <v>201</v>
      </c>
    </row>
    <row r="46" spans="1:20">
      <c r="A46" s="105">
        <v>45</v>
      </c>
      <c r="B46" s="105" t="s">
        <v>498</v>
      </c>
      <c r="C46" s="105" t="s">
        <v>486</v>
      </c>
      <c r="D46" s="106" t="s">
        <v>487</v>
      </c>
      <c r="E46" s="105" t="s">
        <v>488</v>
      </c>
      <c r="F46" s="105">
        <v>12</v>
      </c>
      <c r="G46" s="106" t="s">
        <v>16</v>
      </c>
      <c r="H46" s="107">
        <v>99838</v>
      </c>
      <c r="I46" s="105" t="s">
        <v>494</v>
      </c>
      <c r="J46" s="105" t="s">
        <v>201</v>
      </c>
    </row>
    <row r="47" spans="1:20">
      <c r="A47" s="105">
        <v>46</v>
      </c>
      <c r="B47" s="105" t="s">
        <v>491</v>
      </c>
      <c r="C47" s="105" t="s">
        <v>486</v>
      </c>
      <c r="D47" s="106" t="s">
        <v>487</v>
      </c>
      <c r="E47" s="105" t="s">
        <v>502</v>
      </c>
      <c r="F47" s="105">
        <v>20</v>
      </c>
      <c r="G47" s="106" t="s">
        <v>489</v>
      </c>
      <c r="H47" s="107">
        <v>134062</v>
      </c>
      <c r="I47" s="105" t="s">
        <v>496</v>
      </c>
      <c r="J47" s="105" t="s">
        <v>201</v>
      </c>
    </row>
    <row r="48" spans="1:20">
      <c r="A48" s="105">
        <v>47</v>
      </c>
      <c r="B48" s="105" t="s">
        <v>485</v>
      </c>
      <c r="C48" s="105" t="s">
        <v>486</v>
      </c>
      <c r="D48" s="106" t="s">
        <v>487</v>
      </c>
      <c r="E48" s="105" t="s">
        <v>509</v>
      </c>
      <c r="F48" s="105">
        <v>6</v>
      </c>
      <c r="G48" s="106" t="s">
        <v>16</v>
      </c>
      <c r="H48" s="107">
        <v>207306</v>
      </c>
      <c r="I48" s="105" t="s">
        <v>497</v>
      </c>
      <c r="J48" s="105" t="s">
        <v>192</v>
      </c>
    </row>
    <row r="49" spans="1:10">
      <c r="A49" s="105">
        <v>48</v>
      </c>
      <c r="B49" s="105" t="s">
        <v>491</v>
      </c>
      <c r="C49" s="105" t="s">
        <v>486</v>
      </c>
      <c r="D49" s="106" t="s">
        <v>492</v>
      </c>
      <c r="E49" s="105" t="s">
        <v>506</v>
      </c>
      <c r="F49" s="105">
        <v>21</v>
      </c>
      <c r="G49" s="106" t="s">
        <v>489</v>
      </c>
      <c r="H49" s="107">
        <v>280025</v>
      </c>
      <c r="I49" s="105" t="s">
        <v>496</v>
      </c>
      <c r="J49" s="105" t="s">
        <v>198</v>
      </c>
    </row>
    <row r="50" spans="1:10">
      <c r="A50" s="105">
        <v>49</v>
      </c>
      <c r="B50" s="105" t="s">
        <v>485</v>
      </c>
      <c r="C50" s="105" t="s">
        <v>486</v>
      </c>
      <c r="D50" s="106" t="s">
        <v>499</v>
      </c>
      <c r="E50" s="105" t="s">
        <v>515</v>
      </c>
      <c r="F50" s="105">
        <v>7</v>
      </c>
      <c r="G50" s="106" t="s">
        <v>489</v>
      </c>
      <c r="H50" s="107">
        <v>36617</v>
      </c>
      <c r="I50" s="105" t="s">
        <v>494</v>
      </c>
      <c r="J50" s="105" t="s">
        <v>192</v>
      </c>
    </row>
    <row r="51" spans="1:10">
      <c r="A51" s="105">
        <v>50</v>
      </c>
      <c r="B51" s="105" t="s">
        <v>491</v>
      </c>
      <c r="C51" s="105" t="s">
        <v>486</v>
      </c>
      <c r="D51" s="106" t="s">
        <v>487</v>
      </c>
      <c r="E51" s="105" t="s">
        <v>488</v>
      </c>
      <c r="F51" s="105">
        <v>2</v>
      </c>
      <c r="G51" s="106" t="s">
        <v>489</v>
      </c>
      <c r="H51" s="107">
        <v>49137</v>
      </c>
      <c r="I51" s="105" t="s">
        <v>497</v>
      </c>
      <c r="J51" s="105" t="s">
        <v>198</v>
      </c>
    </row>
    <row r="52" spans="1:10">
      <c r="A52" s="105">
        <v>51</v>
      </c>
      <c r="B52" s="105" t="s">
        <v>503</v>
      </c>
      <c r="C52" s="105" t="s">
        <v>486</v>
      </c>
      <c r="D52" s="106" t="s">
        <v>510</v>
      </c>
      <c r="E52" s="105" t="s">
        <v>516</v>
      </c>
      <c r="F52" s="105">
        <v>12</v>
      </c>
      <c r="G52" s="106" t="s">
        <v>16</v>
      </c>
      <c r="H52" s="107">
        <v>144273</v>
      </c>
      <c r="I52" s="105" t="s">
        <v>496</v>
      </c>
      <c r="J52" s="105" t="s">
        <v>214</v>
      </c>
    </row>
    <row r="53" spans="1:10">
      <c r="A53" s="105">
        <v>52</v>
      </c>
      <c r="B53" s="105" t="s">
        <v>491</v>
      </c>
      <c r="C53" s="105" t="s">
        <v>486</v>
      </c>
      <c r="D53" s="106" t="s">
        <v>492</v>
      </c>
      <c r="E53" s="105" t="s">
        <v>506</v>
      </c>
      <c r="F53" s="105">
        <v>9</v>
      </c>
      <c r="G53" s="106" t="s">
        <v>16</v>
      </c>
      <c r="H53" s="107">
        <v>153865</v>
      </c>
      <c r="I53" s="105" t="s">
        <v>496</v>
      </c>
      <c r="J53" s="105" t="s">
        <v>189</v>
      </c>
    </row>
    <row r="54" spans="1:10">
      <c r="A54" s="105">
        <v>53</v>
      </c>
      <c r="B54" s="105" t="s">
        <v>498</v>
      </c>
      <c r="C54" s="105" t="s">
        <v>486</v>
      </c>
      <c r="D54" s="106" t="s">
        <v>487</v>
      </c>
      <c r="E54" s="105" t="s">
        <v>502</v>
      </c>
      <c r="F54" s="105">
        <v>9</v>
      </c>
      <c r="G54" s="106" t="s">
        <v>489</v>
      </c>
      <c r="H54" s="107">
        <v>30514</v>
      </c>
      <c r="I54" s="105" t="s">
        <v>497</v>
      </c>
      <c r="J54" s="105" t="s">
        <v>192</v>
      </c>
    </row>
    <row r="55" spans="1:10">
      <c r="A55" s="105">
        <v>54</v>
      </c>
      <c r="B55" s="105" t="s">
        <v>485</v>
      </c>
      <c r="C55" s="105" t="s">
        <v>486</v>
      </c>
      <c r="D55" s="106" t="s">
        <v>487</v>
      </c>
      <c r="E55" s="105" t="s">
        <v>502</v>
      </c>
      <c r="F55" s="105">
        <v>23</v>
      </c>
      <c r="G55" s="106" t="s">
        <v>504</v>
      </c>
      <c r="H55" s="107">
        <v>112612</v>
      </c>
      <c r="I55" s="105" t="s">
        <v>501</v>
      </c>
      <c r="J55" s="105" t="s">
        <v>195</v>
      </c>
    </row>
    <row r="56" spans="1:10">
      <c r="A56" s="105">
        <v>55</v>
      </c>
      <c r="B56" s="105" t="s">
        <v>503</v>
      </c>
      <c r="C56" s="105" t="s">
        <v>486</v>
      </c>
      <c r="D56" s="106" t="s">
        <v>487</v>
      </c>
      <c r="E56" s="105" t="s">
        <v>509</v>
      </c>
      <c r="F56" s="105">
        <v>27</v>
      </c>
      <c r="G56" s="106" t="s">
        <v>489</v>
      </c>
      <c r="H56" s="107">
        <v>62451</v>
      </c>
      <c r="I56" s="105" t="s">
        <v>494</v>
      </c>
      <c r="J56" s="105" t="s">
        <v>198</v>
      </c>
    </row>
    <row r="57" spans="1:10">
      <c r="A57" s="105">
        <v>56</v>
      </c>
      <c r="B57" s="105" t="s">
        <v>491</v>
      </c>
      <c r="C57" s="105" t="s">
        <v>486</v>
      </c>
      <c r="D57" s="106" t="s">
        <v>499</v>
      </c>
      <c r="E57" s="105" t="s">
        <v>500</v>
      </c>
      <c r="F57" s="105">
        <v>19</v>
      </c>
      <c r="G57" s="106" t="s">
        <v>16</v>
      </c>
      <c r="H57" s="107">
        <v>42657</v>
      </c>
      <c r="I57" s="105" t="s">
        <v>494</v>
      </c>
      <c r="J57" s="105" t="s">
        <v>192</v>
      </c>
    </row>
    <row r="58" spans="1:10">
      <c r="A58" s="105">
        <v>57</v>
      </c>
      <c r="B58" s="105" t="s">
        <v>485</v>
      </c>
      <c r="C58" s="105" t="s">
        <v>486</v>
      </c>
      <c r="D58" s="106" t="s">
        <v>487</v>
      </c>
      <c r="E58" s="105" t="s">
        <v>509</v>
      </c>
      <c r="F58" s="105">
        <v>12</v>
      </c>
      <c r="G58" s="106" t="s">
        <v>489</v>
      </c>
      <c r="H58" s="107">
        <v>177128</v>
      </c>
      <c r="I58" s="105" t="s">
        <v>501</v>
      </c>
      <c r="J58" s="105" t="s">
        <v>189</v>
      </c>
    </row>
    <row r="59" spans="1:10">
      <c r="A59" s="105">
        <v>58</v>
      </c>
      <c r="B59" s="105" t="s">
        <v>503</v>
      </c>
      <c r="C59" s="105" t="s">
        <v>486</v>
      </c>
      <c r="D59" s="106" t="s">
        <v>487</v>
      </c>
      <c r="E59" s="105" t="s">
        <v>502</v>
      </c>
      <c r="F59" s="105">
        <v>22</v>
      </c>
      <c r="G59" s="106" t="s">
        <v>16</v>
      </c>
      <c r="H59" s="107">
        <v>103158</v>
      </c>
      <c r="I59" s="105" t="s">
        <v>512</v>
      </c>
      <c r="J59" s="105" t="s">
        <v>192</v>
      </c>
    </row>
    <row r="60" spans="1:10">
      <c r="A60" s="105">
        <v>59</v>
      </c>
      <c r="B60" s="105" t="s">
        <v>498</v>
      </c>
      <c r="C60" s="105" t="s">
        <v>486</v>
      </c>
      <c r="D60" s="106" t="s">
        <v>499</v>
      </c>
      <c r="E60" s="105" t="s">
        <v>515</v>
      </c>
      <c r="F60" s="105">
        <v>30</v>
      </c>
      <c r="G60" s="106" t="s">
        <v>489</v>
      </c>
      <c r="H60" s="107">
        <v>20240</v>
      </c>
      <c r="I60" s="105" t="s">
        <v>494</v>
      </c>
      <c r="J60" s="105" t="s">
        <v>210</v>
      </c>
    </row>
    <row r="61" spans="1:10">
      <c r="A61" s="105">
        <v>60</v>
      </c>
      <c r="B61" s="105" t="s">
        <v>503</v>
      </c>
      <c r="C61" s="105" t="s">
        <v>486</v>
      </c>
      <c r="D61" s="106" t="s">
        <v>492</v>
      </c>
      <c r="E61" s="105" t="s">
        <v>493</v>
      </c>
      <c r="F61" s="105">
        <v>12</v>
      </c>
      <c r="G61" s="106" t="s">
        <v>16</v>
      </c>
      <c r="H61" s="107">
        <v>158335</v>
      </c>
      <c r="I61" s="105" t="s">
        <v>497</v>
      </c>
      <c r="J61" s="105" t="s">
        <v>214</v>
      </c>
    </row>
    <row r="62" spans="1:10">
      <c r="A62" s="105">
        <v>61</v>
      </c>
      <c r="B62" s="105" t="s">
        <v>485</v>
      </c>
      <c r="C62" s="105" t="s">
        <v>486</v>
      </c>
      <c r="D62" s="106" t="s">
        <v>510</v>
      </c>
      <c r="E62" s="105" t="s">
        <v>511</v>
      </c>
      <c r="F62" s="105">
        <v>8</v>
      </c>
      <c r="G62" s="106" t="s">
        <v>16</v>
      </c>
      <c r="H62" s="107">
        <v>143085</v>
      </c>
      <c r="I62" s="105" t="s">
        <v>497</v>
      </c>
      <c r="J62" s="105" t="s">
        <v>513</v>
      </c>
    </row>
    <row r="63" spans="1:10">
      <c r="A63" s="105">
        <v>62</v>
      </c>
      <c r="B63" s="105" t="s">
        <v>485</v>
      </c>
      <c r="C63" s="105" t="s">
        <v>486</v>
      </c>
      <c r="D63" s="106" t="s">
        <v>487</v>
      </c>
      <c r="E63" s="105" t="s">
        <v>502</v>
      </c>
      <c r="F63" s="105">
        <v>15</v>
      </c>
      <c r="G63" s="106" t="s">
        <v>504</v>
      </c>
      <c r="H63" s="107">
        <v>160392</v>
      </c>
      <c r="I63" s="105" t="s">
        <v>494</v>
      </c>
      <c r="J63" s="105" t="s">
        <v>192</v>
      </c>
    </row>
    <row r="64" spans="1:10">
      <c r="A64" s="105">
        <v>63</v>
      </c>
      <c r="B64" s="105" t="s">
        <v>485</v>
      </c>
      <c r="C64" s="105" t="s">
        <v>486</v>
      </c>
      <c r="D64" s="106" t="s">
        <v>510</v>
      </c>
      <c r="E64" s="105" t="s">
        <v>514</v>
      </c>
      <c r="F64" s="105">
        <v>22</v>
      </c>
      <c r="G64" s="106" t="s">
        <v>504</v>
      </c>
      <c r="H64" s="107">
        <v>164709</v>
      </c>
      <c r="I64" s="105" t="s">
        <v>494</v>
      </c>
      <c r="J64" s="105" t="s">
        <v>189</v>
      </c>
    </row>
    <row r="65" spans="1:10">
      <c r="A65" s="105">
        <v>64</v>
      </c>
      <c r="B65" s="105" t="s">
        <v>498</v>
      </c>
      <c r="C65" s="105" t="s">
        <v>486</v>
      </c>
      <c r="D65" s="106" t="s">
        <v>492</v>
      </c>
      <c r="E65" s="105" t="s">
        <v>495</v>
      </c>
      <c r="F65" s="105">
        <v>19</v>
      </c>
      <c r="G65" s="106" t="s">
        <v>16</v>
      </c>
      <c r="H65" s="107">
        <v>31507.5</v>
      </c>
      <c r="I65" s="105" t="s">
        <v>494</v>
      </c>
      <c r="J65" s="105" t="s">
        <v>189</v>
      </c>
    </row>
    <row r="66" spans="1:10">
      <c r="A66" s="105">
        <v>65</v>
      </c>
      <c r="B66" s="105" t="s">
        <v>503</v>
      </c>
      <c r="C66" s="105" t="s">
        <v>486</v>
      </c>
      <c r="D66" s="106" t="s">
        <v>492</v>
      </c>
      <c r="E66" s="105" t="s">
        <v>493</v>
      </c>
      <c r="F66" s="105">
        <v>3</v>
      </c>
      <c r="G66" s="106" t="s">
        <v>489</v>
      </c>
      <c r="H66" s="107">
        <v>119465</v>
      </c>
      <c r="I66" s="105" t="s">
        <v>496</v>
      </c>
      <c r="J66" s="105" t="s">
        <v>198</v>
      </c>
    </row>
    <row r="67" spans="1:10">
      <c r="A67" s="105">
        <v>66</v>
      </c>
      <c r="B67" s="105" t="s">
        <v>503</v>
      </c>
      <c r="C67" s="105" t="s">
        <v>486</v>
      </c>
      <c r="D67" s="106" t="s">
        <v>510</v>
      </c>
      <c r="E67" s="105" t="s">
        <v>511</v>
      </c>
      <c r="F67" s="105">
        <v>6</v>
      </c>
      <c r="G67" s="106" t="s">
        <v>16</v>
      </c>
      <c r="H67" s="107">
        <v>48010</v>
      </c>
      <c r="I67" s="105" t="s">
        <v>494</v>
      </c>
      <c r="J67" s="105" t="s">
        <v>198</v>
      </c>
    </row>
    <row r="68" spans="1:10">
      <c r="A68" s="105">
        <v>67</v>
      </c>
      <c r="B68" s="105" t="s">
        <v>485</v>
      </c>
      <c r="C68" s="105" t="s">
        <v>486</v>
      </c>
      <c r="D68" s="106" t="s">
        <v>487</v>
      </c>
      <c r="E68" s="105" t="s">
        <v>488</v>
      </c>
      <c r="F68" s="105">
        <v>1</v>
      </c>
      <c r="G68" s="106" t="s">
        <v>489</v>
      </c>
      <c r="H68" s="107">
        <v>69758</v>
      </c>
      <c r="I68" s="105" t="s">
        <v>501</v>
      </c>
      <c r="J68" s="105" t="s">
        <v>201</v>
      </c>
    </row>
    <row r="69" spans="1:10">
      <c r="A69" s="105">
        <v>68</v>
      </c>
      <c r="B69" s="105" t="s">
        <v>485</v>
      </c>
      <c r="C69" s="105" t="s">
        <v>486</v>
      </c>
      <c r="D69" s="106" t="s">
        <v>499</v>
      </c>
      <c r="E69" s="105" t="s">
        <v>500</v>
      </c>
      <c r="F69" s="105">
        <v>14</v>
      </c>
      <c r="G69" s="106" t="s">
        <v>489</v>
      </c>
      <c r="H69" s="107">
        <v>14217</v>
      </c>
      <c r="I69" s="105" t="s">
        <v>490</v>
      </c>
      <c r="J69" s="105" t="s">
        <v>189</v>
      </c>
    </row>
    <row r="70" spans="1:10">
      <c r="A70" s="105">
        <v>69</v>
      </c>
      <c r="B70" s="105" t="s">
        <v>485</v>
      </c>
      <c r="C70" s="105" t="s">
        <v>486</v>
      </c>
      <c r="D70" s="106" t="s">
        <v>487</v>
      </c>
      <c r="E70" s="105" t="s">
        <v>509</v>
      </c>
      <c r="F70" s="105">
        <v>13</v>
      </c>
      <c r="G70" s="106" t="s">
        <v>16</v>
      </c>
      <c r="H70" s="107">
        <v>40434</v>
      </c>
      <c r="I70" s="105" t="s">
        <v>496</v>
      </c>
      <c r="J70" s="105" t="s">
        <v>513</v>
      </c>
    </row>
    <row r="71" spans="1:10">
      <c r="A71" s="105">
        <v>70</v>
      </c>
      <c r="B71" s="105" t="s">
        <v>491</v>
      </c>
      <c r="C71" s="105" t="s">
        <v>486</v>
      </c>
      <c r="D71" s="106" t="s">
        <v>510</v>
      </c>
      <c r="E71" s="105" t="s">
        <v>511</v>
      </c>
      <c r="F71" s="105">
        <v>24</v>
      </c>
      <c r="G71" s="106" t="s">
        <v>489</v>
      </c>
      <c r="H71" s="107">
        <v>64680</v>
      </c>
      <c r="I71" s="105" t="s">
        <v>494</v>
      </c>
      <c r="J71" s="105" t="s">
        <v>513</v>
      </c>
    </row>
    <row r="72" spans="1:10">
      <c r="A72" s="105">
        <v>71</v>
      </c>
      <c r="B72" s="105" t="s">
        <v>503</v>
      </c>
      <c r="C72" s="105" t="s">
        <v>486</v>
      </c>
      <c r="D72" s="106" t="s">
        <v>499</v>
      </c>
      <c r="E72" s="105" t="s">
        <v>500</v>
      </c>
      <c r="F72" s="105">
        <v>28</v>
      </c>
      <c r="G72" s="106" t="s">
        <v>489</v>
      </c>
      <c r="H72" s="107">
        <v>26977</v>
      </c>
      <c r="I72" s="105" t="s">
        <v>494</v>
      </c>
      <c r="J72" s="105" t="s">
        <v>214</v>
      </c>
    </row>
    <row r="73" spans="1:10">
      <c r="A73" s="105">
        <v>72</v>
      </c>
      <c r="B73" s="105" t="s">
        <v>498</v>
      </c>
      <c r="C73" s="105" t="s">
        <v>486</v>
      </c>
      <c r="D73" s="106" t="s">
        <v>487</v>
      </c>
      <c r="E73" s="105" t="s">
        <v>488</v>
      </c>
      <c r="F73" s="105">
        <v>23</v>
      </c>
      <c r="G73" s="106" t="s">
        <v>504</v>
      </c>
      <c r="H73" s="107">
        <v>88466</v>
      </c>
      <c r="I73" s="105" t="s">
        <v>496</v>
      </c>
      <c r="J73" s="105" t="s">
        <v>189</v>
      </c>
    </row>
    <row r="74" spans="1:10">
      <c r="A74" s="105">
        <v>73</v>
      </c>
      <c r="B74" s="105" t="s">
        <v>485</v>
      </c>
      <c r="C74" s="105" t="s">
        <v>486</v>
      </c>
      <c r="D74" s="106" t="s">
        <v>487</v>
      </c>
      <c r="E74" s="105" t="s">
        <v>488</v>
      </c>
      <c r="F74" s="105">
        <v>9</v>
      </c>
      <c r="G74" s="106" t="s">
        <v>489</v>
      </c>
      <c r="H74" s="107">
        <v>69321</v>
      </c>
      <c r="I74" s="105" t="s">
        <v>497</v>
      </c>
      <c r="J74" s="105" t="s">
        <v>192</v>
      </c>
    </row>
    <row r="75" spans="1:10">
      <c r="A75" s="105">
        <v>74</v>
      </c>
      <c r="B75" s="105" t="s">
        <v>503</v>
      </c>
      <c r="C75" s="105" t="s">
        <v>486</v>
      </c>
      <c r="D75" s="106" t="s">
        <v>510</v>
      </c>
      <c r="E75" s="105" t="s">
        <v>511</v>
      </c>
      <c r="F75" s="105">
        <v>23</v>
      </c>
      <c r="G75" s="106" t="s">
        <v>16</v>
      </c>
      <c r="H75" s="107">
        <v>114486</v>
      </c>
      <c r="I75" s="105" t="s">
        <v>496</v>
      </c>
      <c r="J75" s="105" t="s">
        <v>198</v>
      </c>
    </row>
    <row r="76" spans="1:10">
      <c r="A76" s="105">
        <v>75</v>
      </c>
      <c r="B76" s="105" t="s">
        <v>485</v>
      </c>
      <c r="C76" s="105" t="s">
        <v>486</v>
      </c>
      <c r="D76" s="106" t="s">
        <v>487</v>
      </c>
      <c r="E76" s="105" t="s">
        <v>488</v>
      </c>
      <c r="F76" s="105">
        <v>11</v>
      </c>
      <c r="G76" s="106" t="s">
        <v>489</v>
      </c>
      <c r="H76" s="107">
        <v>89100</v>
      </c>
      <c r="I76" s="105" t="s">
        <v>494</v>
      </c>
      <c r="J76" s="105" t="s">
        <v>189</v>
      </c>
    </row>
    <row r="77" spans="1:10">
      <c r="A77" s="105">
        <v>76</v>
      </c>
      <c r="B77" s="105" t="s">
        <v>503</v>
      </c>
      <c r="C77" s="105" t="s">
        <v>486</v>
      </c>
      <c r="D77" s="106" t="s">
        <v>492</v>
      </c>
      <c r="E77" s="105" t="s">
        <v>506</v>
      </c>
      <c r="F77" s="105">
        <v>23</v>
      </c>
      <c r="G77" s="106" t="s">
        <v>504</v>
      </c>
      <c r="H77" s="107">
        <v>344810</v>
      </c>
      <c r="I77" s="105" t="s">
        <v>494</v>
      </c>
      <c r="J77" s="105" t="s">
        <v>192</v>
      </c>
    </row>
    <row r="78" spans="1:10">
      <c r="A78" s="105">
        <v>77</v>
      </c>
      <c r="B78" s="105" t="s">
        <v>485</v>
      </c>
      <c r="C78" s="105" t="s">
        <v>486</v>
      </c>
      <c r="D78" s="106" t="s">
        <v>487</v>
      </c>
      <c r="E78" s="105" t="s">
        <v>502</v>
      </c>
      <c r="F78" s="105">
        <v>18</v>
      </c>
      <c r="G78" s="106" t="s">
        <v>16</v>
      </c>
      <c r="H78" s="107">
        <v>187048</v>
      </c>
      <c r="I78" s="105" t="s">
        <v>490</v>
      </c>
      <c r="J78" s="105" t="s">
        <v>189</v>
      </c>
    </row>
    <row r="79" spans="1:10">
      <c r="A79" s="105">
        <v>78</v>
      </c>
      <c r="B79" s="105" t="s">
        <v>485</v>
      </c>
      <c r="C79" s="105" t="s">
        <v>486</v>
      </c>
      <c r="D79" s="106" t="s">
        <v>510</v>
      </c>
      <c r="E79" s="105" t="s">
        <v>511</v>
      </c>
      <c r="F79" s="105">
        <v>17</v>
      </c>
      <c r="G79" s="106" t="s">
        <v>489</v>
      </c>
      <c r="H79" s="107">
        <v>162555</v>
      </c>
      <c r="I79" s="105" t="s">
        <v>497</v>
      </c>
      <c r="J79" s="105" t="s">
        <v>214</v>
      </c>
    </row>
    <row r="80" spans="1:10">
      <c r="A80" s="105">
        <v>79</v>
      </c>
      <c r="B80" s="105" t="s">
        <v>485</v>
      </c>
      <c r="C80" s="105" t="s">
        <v>486</v>
      </c>
      <c r="D80" s="106" t="s">
        <v>499</v>
      </c>
      <c r="E80" s="105" t="s">
        <v>515</v>
      </c>
      <c r="F80" s="105">
        <v>26</v>
      </c>
      <c r="G80" s="106" t="s">
        <v>504</v>
      </c>
      <c r="H80" s="107">
        <v>69764</v>
      </c>
      <c r="I80" s="105" t="s">
        <v>494</v>
      </c>
      <c r="J80" s="105" t="s">
        <v>192</v>
      </c>
    </row>
    <row r="81" spans="1:10">
      <c r="A81" s="105">
        <v>80</v>
      </c>
      <c r="B81" s="105" t="s">
        <v>485</v>
      </c>
      <c r="C81" s="105" t="s">
        <v>486</v>
      </c>
      <c r="D81" s="106" t="s">
        <v>499</v>
      </c>
      <c r="E81" s="105" t="s">
        <v>515</v>
      </c>
      <c r="F81" s="105">
        <v>6</v>
      </c>
      <c r="G81" s="106" t="s">
        <v>16</v>
      </c>
      <c r="H81" s="107">
        <v>98508</v>
      </c>
      <c r="I81" s="105" t="s">
        <v>497</v>
      </c>
      <c r="J81" s="105" t="s">
        <v>192</v>
      </c>
    </row>
    <row r="82" spans="1:10">
      <c r="A82" s="105">
        <v>81</v>
      </c>
      <c r="B82" s="105" t="s">
        <v>491</v>
      </c>
      <c r="C82" s="105" t="s">
        <v>486</v>
      </c>
      <c r="D82" s="106" t="s">
        <v>510</v>
      </c>
      <c r="E82" s="105" t="s">
        <v>511</v>
      </c>
      <c r="F82" s="105">
        <v>18</v>
      </c>
      <c r="G82" s="106" t="s">
        <v>16</v>
      </c>
      <c r="H82" s="107">
        <v>119427</v>
      </c>
      <c r="I82" s="105" t="s">
        <v>494</v>
      </c>
      <c r="J82" s="105" t="s">
        <v>201</v>
      </c>
    </row>
    <row r="83" spans="1:10">
      <c r="A83" s="105">
        <v>82</v>
      </c>
      <c r="B83" s="105" t="s">
        <v>498</v>
      </c>
      <c r="C83" s="105" t="s">
        <v>486</v>
      </c>
      <c r="D83" s="106" t="s">
        <v>487</v>
      </c>
      <c r="E83" s="105" t="s">
        <v>509</v>
      </c>
      <c r="F83" s="105">
        <v>14</v>
      </c>
      <c r="G83" s="106" t="s">
        <v>489</v>
      </c>
      <c r="H83" s="107">
        <v>190958</v>
      </c>
      <c r="I83" s="105" t="s">
        <v>497</v>
      </c>
      <c r="J83" s="105" t="s">
        <v>189</v>
      </c>
    </row>
    <row r="84" spans="1:10">
      <c r="A84" s="105">
        <v>83</v>
      </c>
      <c r="B84" s="105" t="s">
        <v>503</v>
      </c>
      <c r="C84" s="105" t="s">
        <v>486</v>
      </c>
      <c r="D84" s="106" t="s">
        <v>487</v>
      </c>
      <c r="E84" s="105" t="s">
        <v>502</v>
      </c>
      <c r="F84" s="105">
        <v>8</v>
      </c>
      <c r="G84" s="106" t="s">
        <v>16</v>
      </c>
      <c r="H84" s="107">
        <v>159628</v>
      </c>
      <c r="I84" s="105" t="s">
        <v>512</v>
      </c>
      <c r="J84" s="105" t="s">
        <v>192</v>
      </c>
    </row>
    <row r="85" spans="1:10">
      <c r="A85" s="105">
        <v>84</v>
      </c>
      <c r="B85" s="105" t="s">
        <v>498</v>
      </c>
      <c r="C85" s="105" t="s">
        <v>486</v>
      </c>
      <c r="D85" s="106" t="s">
        <v>487</v>
      </c>
      <c r="E85" s="105" t="s">
        <v>502</v>
      </c>
      <c r="F85" s="105">
        <v>4</v>
      </c>
      <c r="G85" s="106" t="s">
        <v>489</v>
      </c>
      <c r="H85" s="107">
        <v>17220</v>
      </c>
      <c r="I85" s="105" t="s">
        <v>501</v>
      </c>
      <c r="J85" s="105" t="s">
        <v>189</v>
      </c>
    </row>
    <row r="86" spans="1:10">
      <c r="A86" s="105">
        <v>85</v>
      </c>
      <c r="B86" s="105" t="s">
        <v>485</v>
      </c>
      <c r="C86" s="105" t="s">
        <v>486</v>
      </c>
      <c r="D86" s="106" t="s">
        <v>487</v>
      </c>
      <c r="E86" s="105" t="s">
        <v>488</v>
      </c>
      <c r="F86" s="105">
        <v>7</v>
      </c>
      <c r="G86" s="106" t="s">
        <v>504</v>
      </c>
      <c r="H86" s="107">
        <v>98071</v>
      </c>
      <c r="I86" s="105" t="s">
        <v>501</v>
      </c>
      <c r="J86" s="105" t="s">
        <v>513</v>
      </c>
    </row>
    <row r="87" spans="1:10">
      <c r="A87" s="105">
        <v>86</v>
      </c>
      <c r="B87" s="105" t="s">
        <v>485</v>
      </c>
      <c r="C87" s="105" t="s">
        <v>486</v>
      </c>
      <c r="D87" s="106" t="s">
        <v>492</v>
      </c>
      <c r="E87" s="105" t="s">
        <v>495</v>
      </c>
      <c r="F87" s="105">
        <v>22</v>
      </c>
      <c r="G87" s="106" t="s">
        <v>16</v>
      </c>
      <c r="H87" s="107">
        <v>26835</v>
      </c>
      <c r="I87" s="105" t="s">
        <v>497</v>
      </c>
      <c r="J87" s="105" t="s">
        <v>189</v>
      </c>
    </row>
    <row r="88" spans="1:10">
      <c r="A88" s="105">
        <v>87</v>
      </c>
      <c r="B88" s="105" t="s">
        <v>498</v>
      </c>
      <c r="C88" s="105" t="s">
        <v>486</v>
      </c>
      <c r="D88" s="106" t="s">
        <v>487</v>
      </c>
      <c r="E88" s="105" t="s">
        <v>488</v>
      </c>
      <c r="F88" s="105">
        <v>19</v>
      </c>
      <c r="G88" s="106" t="s">
        <v>489</v>
      </c>
      <c r="H88" s="107">
        <v>65854</v>
      </c>
      <c r="I88" s="105" t="s">
        <v>497</v>
      </c>
      <c r="J88" s="105" t="s">
        <v>198</v>
      </c>
    </row>
    <row r="89" spans="1:10">
      <c r="A89" s="105">
        <v>88</v>
      </c>
      <c r="B89" s="105" t="s">
        <v>503</v>
      </c>
      <c r="C89" s="105" t="s">
        <v>486</v>
      </c>
      <c r="D89" s="106" t="s">
        <v>487</v>
      </c>
      <c r="E89" s="105" t="s">
        <v>488</v>
      </c>
      <c r="F89" s="105">
        <v>15</v>
      </c>
      <c r="G89" s="106" t="s">
        <v>504</v>
      </c>
      <c r="H89" s="107">
        <v>78551</v>
      </c>
      <c r="I89" s="105" t="s">
        <v>496</v>
      </c>
      <c r="J89" s="105" t="s">
        <v>189</v>
      </c>
    </row>
    <row r="90" spans="1:10">
      <c r="A90" s="105">
        <v>89</v>
      </c>
      <c r="B90" s="105" t="s">
        <v>485</v>
      </c>
      <c r="C90" s="105" t="s">
        <v>486</v>
      </c>
      <c r="D90" s="106" t="s">
        <v>487</v>
      </c>
      <c r="E90" s="105" t="s">
        <v>502</v>
      </c>
      <c r="F90" s="105">
        <v>27</v>
      </c>
      <c r="G90" s="106" t="s">
        <v>504</v>
      </c>
      <c r="H90" s="107">
        <v>69150</v>
      </c>
      <c r="I90" s="105" t="s">
        <v>497</v>
      </c>
      <c r="J90" s="105" t="s">
        <v>198</v>
      </c>
    </row>
    <row r="91" spans="1:10">
      <c r="A91" s="105">
        <v>90</v>
      </c>
      <c r="B91" s="105" t="s">
        <v>485</v>
      </c>
      <c r="C91" s="105" t="s">
        <v>486</v>
      </c>
      <c r="D91" s="106" t="s">
        <v>487</v>
      </c>
      <c r="E91" s="105" t="s">
        <v>509</v>
      </c>
      <c r="F91" s="105">
        <v>15</v>
      </c>
      <c r="G91" s="106" t="s">
        <v>16</v>
      </c>
      <c r="H91" s="107">
        <v>22382</v>
      </c>
      <c r="I91" s="105" t="s">
        <v>496</v>
      </c>
      <c r="J91" s="105" t="s">
        <v>214</v>
      </c>
    </row>
    <row r="92" spans="1:10">
      <c r="A92" s="105">
        <v>91</v>
      </c>
      <c r="B92" s="105" t="s">
        <v>491</v>
      </c>
      <c r="C92" s="105" t="s">
        <v>486</v>
      </c>
      <c r="D92" s="106" t="s">
        <v>487</v>
      </c>
      <c r="E92" s="105" t="s">
        <v>488</v>
      </c>
      <c r="F92" s="105">
        <v>2</v>
      </c>
      <c r="G92" s="106" t="s">
        <v>16</v>
      </c>
      <c r="H92" s="107">
        <v>34911</v>
      </c>
      <c r="I92" s="105" t="s">
        <v>497</v>
      </c>
      <c r="J92" s="105" t="s">
        <v>513</v>
      </c>
    </row>
    <row r="93" spans="1:10">
      <c r="A93" s="105">
        <v>92</v>
      </c>
      <c r="B93" s="105" t="s">
        <v>491</v>
      </c>
      <c r="C93" s="105" t="s">
        <v>486</v>
      </c>
      <c r="D93" s="106" t="s">
        <v>510</v>
      </c>
      <c r="E93" s="105" t="s">
        <v>511</v>
      </c>
      <c r="F93" s="105">
        <v>19</v>
      </c>
      <c r="G93" s="106" t="s">
        <v>16</v>
      </c>
      <c r="H93" s="107">
        <v>57585</v>
      </c>
      <c r="I93" s="105" t="s">
        <v>494</v>
      </c>
      <c r="J93" s="105" t="s">
        <v>214</v>
      </c>
    </row>
    <row r="94" spans="1:10">
      <c r="A94" s="105">
        <v>93</v>
      </c>
      <c r="B94" s="105" t="s">
        <v>485</v>
      </c>
      <c r="C94" s="105" t="s">
        <v>486</v>
      </c>
      <c r="D94" s="106" t="s">
        <v>492</v>
      </c>
      <c r="E94" s="105" t="s">
        <v>495</v>
      </c>
      <c r="F94" s="105">
        <v>13</v>
      </c>
      <c r="G94" s="106" t="s">
        <v>504</v>
      </c>
      <c r="H94" s="107">
        <v>7332.75</v>
      </c>
      <c r="I94" s="105" t="s">
        <v>497</v>
      </c>
      <c r="J94" s="105" t="s">
        <v>189</v>
      </c>
    </row>
    <row r="95" spans="1:10">
      <c r="A95" s="105">
        <v>94</v>
      </c>
      <c r="B95" s="105" t="s">
        <v>503</v>
      </c>
      <c r="C95" s="105" t="s">
        <v>486</v>
      </c>
      <c r="D95" s="106" t="s">
        <v>492</v>
      </c>
      <c r="E95" s="105" t="s">
        <v>495</v>
      </c>
      <c r="F95" s="105">
        <v>18</v>
      </c>
      <c r="G95" s="106" t="s">
        <v>16</v>
      </c>
      <c r="H95" s="107">
        <v>54543</v>
      </c>
      <c r="I95" s="105" t="s">
        <v>496</v>
      </c>
      <c r="J95" s="105" t="s">
        <v>201</v>
      </c>
    </row>
    <row r="96" spans="1:10">
      <c r="A96" s="105">
        <v>95</v>
      </c>
      <c r="B96" s="105" t="s">
        <v>491</v>
      </c>
      <c r="C96" s="105" t="s">
        <v>486</v>
      </c>
      <c r="D96" s="106" t="s">
        <v>510</v>
      </c>
      <c r="E96" s="105" t="s">
        <v>514</v>
      </c>
      <c r="F96" s="105">
        <v>17</v>
      </c>
      <c r="G96" s="106" t="s">
        <v>504</v>
      </c>
      <c r="H96" s="107">
        <v>46137</v>
      </c>
      <c r="I96" s="105" t="s">
        <v>501</v>
      </c>
      <c r="J96" s="105" t="s">
        <v>198</v>
      </c>
    </row>
    <row r="97" spans="1:10">
      <c r="A97" s="105">
        <v>96</v>
      </c>
      <c r="B97" s="105" t="s">
        <v>485</v>
      </c>
      <c r="C97" s="105" t="s">
        <v>486</v>
      </c>
      <c r="D97" s="106" t="s">
        <v>510</v>
      </c>
      <c r="E97" s="105" t="s">
        <v>511</v>
      </c>
      <c r="F97" s="105">
        <v>14</v>
      </c>
      <c r="G97" s="106" t="s">
        <v>16</v>
      </c>
      <c r="H97" s="107">
        <v>27969</v>
      </c>
      <c r="I97" s="105" t="s">
        <v>497</v>
      </c>
      <c r="J97" s="105" t="s">
        <v>192</v>
      </c>
    </row>
    <row r="98" spans="1:10">
      <c r="A98" s="105">
        <v>97</v>
      </c>
      <c r="B98" s="105" t="s">
        <v>485</v>
      </c>
      <c r="C98" s="105" t="s">
        <v>486</v>
      </c>
      <c r="D98" s="106" t="s">
        <v>492</v>
      </c>
      <c r="E98" s="105" t="s">
        <v>493</v>
      </c>
      <c r="F98" s="105">
        <v>11</v>
      </c>
      <c r="G98" s="106" t="s">
        <v>16</v>
      </c>
      <c r="H98" s="107">
        <v>486645</v>
      </c>
      <c r="I98" s="105" t="s">
        <v>497</v>
      </c>
      <c r="J98" s="105" t="s">
        <v>192</v>
      </c>
    </row>
    <row r="99" spans="1:10">
      <c r="A99" s="105">
        <v>98</v>
      </c>
      <c r="B99" s="105" t="s">
        <v>498</v>
      </c>
      <c r="C99" s="105" t="s">
        <v>486</v>
      </c>
      <c r="D99" s="106" t="s">
        <v>487</v>
      </c>
      <c r="E99" s="105" t="s">
        <v>509</v>
      </c>
      <c r="F99" s="105">
        <v>14</v>
      </c>
      <c r="G99" s="106" t="s">
        <v>489</v>
      </c>
      <c r="H99" s="107">
        <v>150614</v>
      </c>
      <c r="I99" s="105" t="s">
        <v>490</v>
      </c>
      <c r="J99" s="105" t="s">
        <v>189</v>
      </c>
    </row>
    <row r="100" spans="1:10">
      <c r="A100" s="105">
        <v>99</v>
      </c>
      <c r="B100" s="105" t="s">
        <v>503</v>
      </c>
      <c r="C100" s="105" t="s">
        <v>486</v>
      </c>
      <c r="D100" s="106" t="s">
        <v>487</v>
      </c>
      <c r="E100" s="105" t="s">
        <v>488</v>
      </c>
      <c r="F100" s="105">
        <v>24</v>
      </c>
      <c r="G100" s="106" t="s">
        <v>504</v>
      </c>
      <c r="H100" s="107">
        <v>17674</v>
      </c>
      <c r="I100" s="105" t="s">
        <v>494</v>
      </c>
      <c r="J100" s="105" t="s">
        <v>201</v>
      </c>
    </row>
    <row r="101" spans="1:10">
      <c r="A101" s="105">
        <v>100</v>
      </c>
      <c r="B101" s="105" t="s">
        <v>485</v>
      </c>
      <c r="C101" s="105" t="s">
        <v>486</v>
      </c>
      <c r="D101" s="106" t="s">
        <v>510</v>
      </c>
      <c r="E101" s="105" t="s">
        <v>511</v>
      </c>
      <c r="F101" s="105">
        <v>19</v>
      </c>
      <c r="G101" s="106" t="s">
        <v>504</v>
      </c>
      <c r="H101" s="107">
        <v>213648</v>
      </c>
      <c r="I101" s="105" t="s">
        <v>494</v>
      </c>
      <c r="J101" s="105" t="s">
        <v>214</v>
      </c>
    </row>
    <row r="102" spans="1:10">
      <c r="A102" s="105">
        <v>101</v>
      </c>
      <c r="B102" s="105" t="s">
        <v>485</v>
      </c>
      <c r="C102" s="105" t="s">
        <v>486</v>
      </c>
      <c r="D102" s="106" t="s">
        <v>499</v>
      </c>
      <c r="E102" s="105" t="s">
        <v>500</v>
      </c>
      <c r="F102" s="105">
        <v>21</v>
      </c>
      <c r="G102" s="106" t="s">
        <v>16</v>
      </c>
      <c r="H102" s="107">
        <v>95904</v>
      </c>
      <c r="I102" s="105" t="s">
        <v>497</v>
      </c>
      <c r="J102" s="105" t="s">
        <v>513</v>
      </c>
    </row>
    <row r="103" spans="1:10">
      <c r="A103" s="105">
        <v>102</v>
      </c>
      <c r="B103" s="105" t="s">
        <v>491</v>
      </c>
      <c r="C103" s="105" t="s">
        <v>486</v>
      </c>
      <c r="D103" s="106" t="s">
        <v>487</v>
      </c>
      <c r="E103" s="105" t="s">
        <v>509</v>
      </c>
      <c r="F103" s="105">
        <v>23</v>
      </c>
      <c r="G103" s="106" t="s">
        <v>489</v>
      </c>
      <c r="H103" s="107">
        <v>98892</v>
      </c>
      <c r="I103" s="105" t="s">
        <v>494</v>
      </c>
      <c r="J103" s="105" t="s">
        <v>198</v>
      </c>
    </row>
    <row r="104" spans="1:10">
      <c r="A104" s="105">
        <v>103</v>
      </c>
      <c r="B104" s="105" t="s">
        <v>491</v>
      </c>
      <c r="C104" s="105" t="s">
        <v>486</v>
      </c>
      <c r="D104" s="106" t="s">
        <v>510</v>
      </c>
      <c r="E104" s="105" t="s">
        <v>511</v>
      </c>
      <c r="F104" s="105">
        <v>20</v>
      </c>
      <c r="G104" s="106" t="s">
        <v>16</v>
      </c>
      <c r="H104" s="107">
        <v>43692</v>
      </c>
      <c r="I104" s="105" t="s">
        <v>494</v>
      </c>
      <c r="J104" s="105" t="s">
        <v>198</v>
      </c>
    </row>
    <row r="105" spans="1:10">
      <c r="A105" s="105">
        <v>104</v>
      </c>
      <c r="B105" s="105" t="s">
        <v>491</v>
      </c>
      <c r="C105" s="105" t="s">
        <v>486</v>
      </c>
      <c r="D105" s="106" t="s">
        <v>499</v>
      </c>
      <c r="E105" s="105" t="s">
        <v>508</v>
      </c>
      <c r="F105" s="105">
        <v>11</v>
      </c>
      <c r="G105" s="106" t="s">
        <v>489</v>
      </c>
      <c r="H105" s="107">
        <v>66400</v>
      </c>
      <c r="I105" s="105" t="s">
        <v>494</v>
      </c>
      <c r="J105" s="105" t="s">
        <v>189</v>
      </c>
    </row>
    <row r="106" spans="1:10">
      <c r="A106" s="105">
        <v>105</v>
      </c>
      <c r="B106" s="105" t="s">
        <v>485</v>
      </c>
      <c r="C106" s="105" t="s">
        <v>486</v>
      </c>
      <c r="D106" s="106" t="s">
        <v>487</v>
      </c>
      <c r="E106" s="105" t="s">
        <v>509</v>
      </c>
      <c r="F106" s="105">
        <v>13</v>
      </c>
      <c r="G106" s="106" t="s">
        <v>504</v>
      </c>
      <c r="H106" s="107">
        <v>74290</v>
      </c>
      <c r="I106" s="105" t="s">
        <v>497</v>
      </c>
      <c r="J106" s="105" t="s">
        <v>189</v>
      </c>
    </row>
    <row r="107" spans="1:10">
      <c r="A107" s="105">
        <v>106</v>
      </c>
      <c r="B107" s="105" t="s">
        <v>485</v>
      </c>
      <c r="C107" s="105" t="s">
        <v>486</v>
      </c>
      <c r="D107" s="106" t="s">
        <v>487</v>
      </c>
      <c r="E107" s="105" t="s">
        <v>488</v>
      </c>
      <c r="F107" s="105">
        <v>21</v>
      </c>
      <c r="G107" s="106" t="s">
        <v>504</v>
      </c>
      <c r="H107" s="107">
        <v>58678</v>
      </c>
      <c r="I107" s="105" t="s">
        <v>497</v>
      </c>
      <c r="J107" s="105" t="s">
        <v>210</v>
      </c>
    </row>
    <row r="108" spans="1:10">
      <c r="A108" s="105">
        <v>107</v>
      </c>
      <c r="B108" s="105" t="s">
        <v>491</v>
      </c>
      <c r="C108" s="105" t="s">
        <v>486</v>
      </c>
      <c r="D108" s="106" t="s">
        <v>492</v>
      </c>
      <c r="E108" s="105" t="s">
        <v>495</v>
      </c>
      <c r="F108" s="105">
        <v>13</v>
      </c>
      <c r="G108" s="106" t="s">
        <v>504</v>
      </c>
      <c r="H108" s="107">
        <v>46285.5</v>
      </c>
      <c r="I108" s="105" t="s">
        <v>497</v>
      </c>
      <c r="J108" s="105" t="s">
        <v>189</v>
      </c>
    </row>
    <row r="109" spans="1:10">
      <c r="A109" s="105">
        <v>108</v>
      </c>
      <c r="B109" s="105" t="s">
        <v>485</v>
      </c>
      <c r="C109" s="105" t="s">
        <v>486</v>
      </c>
      <c r="D109" s="106" t="s">
        <v>487</v>
      </c>
      <c r="E109" s="105" t="s">
        <v>488</v>
      </c>
      <c r="F109" s="105">
        <v>7</v>
      </c>
      <c r="G109" s="106" t="s">
        <v>504</v>
      </c>
      <c r="H109" s="107">
        <v>4739</v>
      </c>
      <c r="I109" s="105" t="s">
        <v>494</v>
      </c>
      <c r="J109" s="105" t="s">
        <v>513</v>
      </c>
    </row>
    <row r="110" spans="1:10">
      <c r="A110" s="105">
        <v>109</v>
      </c>
      <c r="B110" s="105" t="s">
        <v>503</v>
      </c>
      <c r="C110" s="105" t="s">
        <v>486</v>
      </c>
      <c r="D110" s="106" t="s">
        <v>510</v>
      </c>
      <c r="E110" s="105" t="s">
        <v>516</v>
      </c>
      <c r="F110" s="105">
        <v>24</v>
      </c>
      <c r="G110" s="106" t="s">
        <v>504</v>
      </c>
      <c r="H110" s="107">
        <v>193995</v>
      </c>
      <c r="I110" s="105" t="s">
        <v>496</v>
      </c>
      <c r="J110" s="105" t="s">
        <v>192</v>
      </c>
    </row>
    <row r="111" spans="1:10">
      <c r="A111" s="105">
        <v>110</v>
      </c>
      <c r="B111" s="105" t="s">
        <v>491</v>
      </c>
      <c r="C111" s="105" t="s">
        <v>486</v>
      </c>
      <c r="D111" s="106" t="s">
        <v>492</v>
      </c>
      <c r="E111" s="105" t="s">
        <v>493</v>
      </c>
      <c r="F111" s="105">
        <v>30</v>
      </c>
      <c r="G111" s="106" t="s">
        <v>16</v>
      </c>
      <c r="H111" s="107">
        <v>15833</v>
      </c>
      <c r="I111" s="105" t="s">
        <v>497</v>
      </c>
      <c r="J111" s="105" t="s">
        <v>192</v>
      </c>
    </row>
    <row r="112" spans="1:10">
      <c r="A112" s="105">
        <v>111</v>
      </c>
      <c r="B112" s="105" t="s">
        <v>485</v>
      </c>
      <c r="C112" s="105" t="s">
        <v>486</v>
      </c>
      <c r="D112" s="106" t="s">
        <v>510</v>
      </c>
      <c r="E112" s="105" t="s">
        <v>514</v>
      </c>
      <c r="F112" s="105">
        <v>22</v>
      </c>
      <c r="G112" s="106" t="s">
        <v>489</v>
      </c>
      <c r="H112" s="107">
        <v>156549</v>
      </c>
      <c r="I112" s="105" t="s">
        <v>497</v>
      </c>
      <c r="J112" s="105" t="s">
        <v>189</v>
      </c>
    </row>
    <row r="113" spans="1:10">
      <c r="A113" s="105">
        <v>112</v>
      </c>
      <c r="B113" s="105" t="s">
        <v>498</v>
      </c>
      <c r="C113" s="105" t="s">
        <v>486</v>
      </c>
      <c r="D113" s="106" t="s">
        <v>492</v>
      </c>
      <c r="E113" s="105" t="s">
        <v>506</v>
      </c>
      <c r="F113" s="105">
        <v>12</v>
      </c>
      <c r="G113" s="106" t="s">
        <v>489</v>
      </c>
      <c r="H113" s="107">
        <v>489540</v>
      </c>
      <c r="I113" s="105" t="s">
        <v>496</v>
      </c>
      <c r="J113" s="105" t="s">
        <v>192</v>
      </c>
    </row>
    <row r="114" spans="1:10">
      <c r="A114" s="105">
        <v>113</v>
      </c>
      <c r="B114" s="105" t="s">
        <v>491</v>
      </c>
      <c r="C114" s="105" t="s">
        <v>486</v>
      </c>
      <c r="D114" s="106" t="s">
        <v>510</v>
      </c>
      <c r="E114" s="105" t="s">
        <v>511</v>
      </c>
      <c r="F114" s="105">
        <v>11</v>
      </c>
      <c r="G114" s="106" t="s">
        <v>16</v>
      </c>
      <c r="H114" s="107">
        <v>16035</v>
      </c>
      <c r="I114" s="105" t="s">
        <v>494</v>
      </c>
      <c r="J114" s="105" t="s">
        <v>198</v>
      </c>
    </row>
    <row r="115" spans="1:10">
      <c r="A115" s="105">
        <v>114</v>
      </c>
      <c r="B115" s="105" t="s">
        <v>503</v>
      </c>
      <c r="C115" s="105" t="s">
        <v>486</v>
      </c>
      <c r="D115" s="106" t="s">
        <v>492</v>
      </c>
      <c r="E115" s="105" t="s">
        <v>493</v>
      </c>
      <c r="F115" s="105">
        <v>21</v>
      </c>
      <c r="G115" s="106" t="s">
        <v>504</v>
      </c>
      <c r="H115" s="107">
        <v>450640</v>
      </c>
      <c r="I115" s="105" t="s">
        <v>496</v>
      </c>
      <c r="J115" s="105" t="s">
        <v>214</v>
      </c>
    </row>
    <row r="116" spans="1:10">
      <c r="A116" s="105">
        <v>115</v>
      </c>
      <c r="B116" s="105" t="s">
        <v>498</v>
      </c>
      <c r="C116" s="105" t="s">
        <v>486</v>
      </c>
      <c r="D116" s="106" t="s">
        <v>499</v>
      </c>
      <c r="E116" s="105" t="s">
        <v>508</v>
      </c>
      <c r="F116" s="105">
        <v>20</v>
      </c>
      <c r="G116" s="106" t="s">
        <v>16</v>
      </c>
      <c r="H116" s="107">
        <v>131380</v>
      </c>
      <c r="I116" s="105" t="s">
        <v>501</v>
      </c>
      <c r="J116" s="105" t="s">
        <v>189</v>
      </c>
    </row>
    <row r="117" spans="1:10">
      <c r="A117" s="105">
        <v>116</v>
      </c>
      <c r="B117" s="105" t="s">
        <v>498</v>
      </c>
      <c r="C117" s="105" t="s">
        <v>486</v>
      </c>
      <c r="D117" s="106" t="s">
        <v>510</v>
      </c>
      <c r="E117" s="105" t="s">
        <v>511</v>
      </c>
      <c r="F117" s="105">
        <v>17</v>
      </c>
      <c r="G117" s="106" t="s">
        <v>16</v>
      </c>
      <c r="H117" s="107">
        <v>183885</v>
      </c>
      <c r="I117" s="105" t="s">
        <v>501</v>
      </c>
      <c r="J117" s="105" t="s">
        <v>210</v>
      </c>
    </row>
    <row r="118" spans="1:10">
      <c r="A118" s="105">
        <v>117</v>
      </c>
      <c r="B118" s="105" t="s">
        <v>491</v>
      </c>
      <c r="C118" s="105" t="s">
        <v>486</v>
      </c>
      <c r="D118" s="106" t="s">
        <v>492</v>
      </c>
      <c r="E118" s="105" t="s">
        <v>493</v>
      </c>
      <c r="F118" s="105">
        <v>16</v>
      </c>
      <c r="G118" s="106" t="s">
        <v>16</v>
      </c>
      <c r="H118" s="107">
        <v>65665</v>
      </c>
      <c r="I118" s="105" t="s">
        <v>497</v>
      </c>
      <c r="J118" s="105" t="s">
        <v>192</v>
      </c>
    </row>
    <row r="119" spans="1:10">
      <c r="A119" s="105">
        <v>118</v>
      </c>
      <c r="B119" s="105" t="s">
        <v>485</v>
      </c>
      <c r="C119" s="105" t="s">
        <v>486</v>
      </c>
      <c r="D119" s="106" t="s">
        <v>487</v>
      </c>
      <c r="E119" s="105" t="s">
        <v>488</v>
      </c>
      <c r="F119" s="105">
        <v>23</v>
      </c>
      <c r="G119" s="106" t="s">
        <v>16</v>
      </c>
      <c r="H119" s="107">
        <v>26107</v>
      </c>
      <c r="I119" s="105" t="s">
        <v>494</v>
      </c>
      <c r="J119" s="105" t="s">
        <v>195</v>
      </c>
    </row>
    <row r="120" spans="1:10">
      <c r="A120" s="105">
        <v>119</v>
      </c>
      <c r="B120" s="105" t="s">
        <v>485</v>
      </c>
      <c r="C120" s="105" t="s">
        <v>486</v>
      </c>
      <c r="D120" s="106" t="s">
        <v>510</v>
      </c>
      <c r="E120" s="105" t="s">
        <v>511</v>
      </c>
      <c r="F120" s="105">
        <v>24</v>
      </c>
      <c r="G120" s="106" t="s">
        <v>489</v>
      </c>
      <c r="H120" s="107">
        <v>57036</v>
      </c>
      <c r="I120" s="105" t="s">
        <v>494</v>
      </c>
      <c r="J120" s="105" t="s">
        <v>513</v>
      </c>
    </row>
    <row r="121" spans="1:10">
      <c r="A121" s="105">
        <v>120</v>
      </c>
      <c r="B121" s="105" t="s">
        <v>498</v>
      </c>
      <c r="C121" s="105" t="s">
        <v>486</v>
      </c>
      <c r="D121" s="106" t="s">
        <v>487</v>
      </c>
      <c r="E121" s="105" t="s">
        <v>502</v>
      </c>
      <c r="F121" s="105">
        <v>2</v>
      </c>
      <c r="G121" s="106" t="s">
        <v>16</v>
      </c>
      <c r="H121" s="107">
        <v>17136</v>
      </c>
      <c r="I121" s="105" t="s">
        <v>494</v>
      </c>
      <c r="J121" s="105" t="s">
        <v>513</v>
      </c>
    </row>
    <row r="122" spans="1:10">
      <c r="A122" s="105">
        <v>121</v>
      </c>
      <c r="B122" s="105" t="s">
        <v>485</v>
      </c>
      <c r="C122" s="105" t="s">
        <v>486</v>
      </c>
      <c r="D122" s="106" t="s">
        <v>487</v>
      </c>
      <c r="E122" s="105" t="s">
        <v>502</v>
      </c>
      <c r="F122" s="105">
        <v>4</v>
      </c>
      <c r="G122" s="106" t="s">
        <v>489</v>
      </c>
      <c r="H122" s="107">
        <v>108498</v>
      </c>
      <c r="I122" s="105" t="s">
        <v>496</v>
      </c>
      <c r="J122" s="105" t="s">
        <v>192</v>
      </c>
    </row>
    <row r="123" spans="1:10">
      <c r="A123" s="105">
        <v>122</v>
      </c>
      <c r="B123" s="105" t="s">
        <v>498</v>
      </c>
      <c r="C123" s="105" t="s">
        <v>486</v>
      </c>
      <c r="D123" s="106" t="s">
        <v>487</v>
      </c>
      <c r="E123" s="105" t="s">
        <v>502</v>
      </c>
      <c r="F123" s="105">
        <v>17</v>
      </c>
      <c r="G123" s="106" t="s">
        <v>16</v>
      </c>
      <c r="H123" s="107">
        <v>130814</v>
      </c>
      <c r="I123" s="105" t="s">
        <v>494</v>
      </c>
      <c r="J123" s="105" t="s">
        <v>192</v>
      </c>
    </row>
    <row r="124" spans="1:10">
      <c r="A124" s="105">
        <v>123</v>
      </c>
      <c r="B124" s="105" t="s">
        <v>485</v>
      </c>
      <c r="C124" s="105" t="s">
        <v>486</v>
      </c>
      <c r="D124" s="106" t="s">
        <v>510</v>
      </c>
      <c r="E124" s="105" t="s">
        <v>514</v>
      </c>
      <c r="F124" s="105">
        <v>12</v>
      </c>
      <c r="G124" s="106" t="s">
        <v>16</v>
      </c>
      <c r="H124" s="107">
        <v>150078</v>
      </c>
      <c r="I124" s="105" t="s">
        <v>496</v>
      </c>
      <c r="J124" s="105" t="s">
        <v>189</v>
      </c>
    </row>
    <row r="125" spans="1:10">
      <c r="A125" s="105">
        <v>124</v>
      </c>
      <c r="B125" s="105" t="s">
        <v>498</v>
      </c>
      <c r="C125" s="105" t="s">
        <v>486</v>
      </c>
      <c r="D125" s="106" t="s">
        <v>499</v>
      </c>
      <c r="E125" s="105" t="s">
        <v>500</v>
      </c>
      <c r="F125" s="105">
        <v>25</v>
      </c>
      <c r="G125" s="106" t="s">
        <v>16</v>
      </c>
      <c r="H125" s="107">
        <v>73185</v>
      </c>
      <c r="I125" s="105" t="s">
        <v>494</v>
      </c>
      <c r="J125" s="105" t="s">
        <v>192</v>
      </c>
    </row>
    <row r="126" spans="1:10">
      <c r="A126" s="105">
        <v>125</v>
      </c>
      <c r="B126" s="105" t="s">
        <v>498</v>
      </c>
      <c r="C126" s="105" t="s">
        <v>486</v>
      </c>
      <c r="D126" s="106" t="s">
        <v>499</v>
      </c>
      <c r="E126" s="105" t="s">
        <v>500</v>
      </c>
      <c r="F126" s="105">
        <v>17</v>
      </c>
      <c r="G126" s="106" t="s">
        <v>16</v>
      </c>
      <c r="H126" s="107">
        <v>47940</v>
      </c>
      <c r="I126" s="105" t="s">
        <v>497</v>
      </c>
      <c r="J126" s="105" t="s">
        <v>189</v>
      </c>
    </row>
    <row r="127" spans="1:10">
      <c r="A127" s="105">
        <v>126</v>
      </c>
      <c r="B127" s="105" t="s">
        <v>498</v>
      </c>
      <c r="C127" s="105" t="s">
        <v>486</v>
      </c>
      <c r="D127" s="106" t="s">
        <v>487</v>
      </c>
      <c r="E127" s="105" t="s">
        <v>502</v>
      </c>
      <c r="F127" s="105">
        <v>21</v>
      </c>
      <c r="G127" s="106" t="s">
        <v>489</v>
      </c>
      <c r="H127" s="107">
        <v>8694</v>
      </c>
      <c r="I127" s="105" t="s">
        <v>494</v>
      </c>
      <c r="J127" s="105" t="s">
        <v>513</v>
      </c>
    </row>
    <row r="128" spans="1:10">
      <c r="A128" s="105">
        <v>127</v>
      </c>
      <c r="B128" s="105" t="s">
        <v>485</v>
      </c>
      <c r="C128" s="105" t="s">
        <v>486</v>
      </c>
      <c r="D128" s="106" t="s">
        <v>487</v>
      </c>
      <c r="E128" s="105" t="s">
        <v>502</v>
      </c>
      <c r="F128" s="105">
        <v>22</v>
      </c>
      <c r="G128" s="106" t="s">
        <v>16</v>
      </c>
      <c r="H128" s="107">
        <v>163448</v>
      </c>
      <c r="I128" s="105" t="s">
        <v>497</v>
      </c>
      <c r="J128" s="105" t="s">
        <v>198</v>
      </c>
    </row>
    <row r="129" spans="1:10">
      <c r="A129" s="105">
        <v>128</v>
      </c>
      <c r="B129" s="105" t="s">
        <v>485</v>
      </c>
      <c r="C129" s="105" t="s">
        <v>486</v>
      </c>
      <c r="D129" s="106" t="s">
        <v>499</v>
      </c>
      <c r="E129" s="105" t="s">
        <v>500</v>
      </c>
      <c r="F129" s="105">
        <v>25</v>
      </c>
      <c r="G129" s="106" t="s">
        <v>16</v>
      </c>
      <c r="H129" s="107">
        <v>96424</v>
      </c>
      <c r="I129" s="105" t="s">
        <v>497</v>
      </c>
      <c r="J129" s="105" t="s">
        <v>214</v>
      </c>
    </row>
    <row r="130" spans="1:10">
      <c r="A130" s="105">
        <v>129</v>
      </c>
      <c r="B130" s="105" t="s">
        <v>498</v>
      </c>
      <c r="C130" s="105" t="s">
        <v>486</v>
      </c>
      <c r="D130" s="106" t="s">
        <v>510</v>
      </c>
      <c r="E130" s="105" t="s">
        <v>511</v>
      </c>
      <c r="F130" s="105">
        <v>3</v>
      </c>
      <c r="G130" s="106" t="s">
        <v>489</v>
      </c>
      <c r="H130" s="107">
        <v>57503</v>
      </c>
      <c r="I130" s="105" t="s">
        <v>496</v>
      </c>
      <c r="J130" s="105" t="s">
        <v>513</v>
      </c>
    </row>
    <row r="131" spans="1:10">
      <c r="A131" s="105">
        <v>130</v>
      </c>
      <c r="B131" s="105" t="s">
        <v>485</v>
      </c>
      <c r="C131" s="105" t="s">
        <v>486</v>
      </c>
      <c r="D131" s="106" t="s">
        <v>487</v>
      </c>
      <c r="E131" s="105" t="s">
        <v>488</v>
      </c>
      <c r="F131" s="105">
        <v>20</v>
      </c>
      <c r="G131" s="106" t="s">
        <v>16</v>
      </c>
      <c r="H131" s="107">
        <v>75311</v>
      </c>
      <c r="I131" s="105" t="s">
        <v>497</v>
      </c>
      <c r="J131" s="105" t="s">
        <v>192</v>
      </c>
    </row>
    <row r="132" spans="1:10">
      <c r="A132" s="105">
        <v>131</v>
      </c>
      <c r="B132" s="105" t="s">
        <v>503</v>
      </c>
      <c r="C132" s="105" t="s">
        <v>486</v>
      </c>
      <c r="D132" s="106" t="s">
        <v>499</v>
      </c>
      <c r="E132" s="105" t="s">
        <v>515</v>
      </c>
      <c r="F132" s="105">
        <v>3</v>
      </c>
      <c r="G132" s="106" t="s">
        <v>16</v>
      </c>
      <c r="H132" s="107">
        <v>90419</v>
      </c>
      <c r="I132" s="105" t="s">
        <v>494</v>
      </c>
      <c r="J132" s="105" t="s">
        <v>210</v>
      </c>
    </row>
    <row r="133" spans="1:10">
      <c r="A133" s="105">
        <v>132</v>
      </c>
      <c r="B133" s="105" t="s">
        <v>491</v>
      </c>
      <c r="C133" s="105" t="s">
        <v>486</v>
      </c>
      <c r="D133" s="106" t="s">
        <v>499</v>
      </c>
      <c r="E133" s="105" t="s">
        <v>515</v>
      </c>
      <c r="F133" s="105">
        <v>18</v>
      </c>
      <c r="G133" s="106" t="s">
        <v>489</v>
      </c>
      <c r="H133" s="107">
        <v>73266</v>
      </c>
      <c r="I133" s="105" t="s">
        <v>497</v>
      </c>
      <c r="J133" s="105" t="s">
        <v>192</v>
      </c>
    </row>
    <row r="134" spans="1:10">
      <c r="A134" s="105">
        <v>133</v>
      </c>
      <c r="B134" s="105" t="s">
        <v>485</v>
      </c>
      <c r="C134" s="105" t="s">
        <v>486</v>
      </c>
      <c r="D134" s="106" t="s">
        <v>487</v>
      </c>
      <c r="E134" s="105" t="s">
        <v>488</v>
      </c>
      <c r="F134" s="105">
        <v>12</v>
      </c>
      <c r="G134" s="106" t="s">
        <v>16</v>
      </c>
      <c r="H134" s="107">
        <v>59107</v>
      </c>
      <c r="I134" s="105" t="s">
        <v>497</v>
      </c>
      <c r="J134" s="105" t="s">
        <v>198</v>
      </c>
    </row>
    <row r="135" spans="1:10">
      <c r="A135" s="105">
        <v>134</v>
      </c>
      <c r="B135" s="105" t="s">
        <v>503</v>
      </c>
      <c r="C135" s="105" t="s">
        <v>486</v>
      </c>
      <c r="D135" s="106" t="s">
        <v>492</v>
      </c>
      <c r="E135" s="105" t="s">
        <v>506</v>
      </c>
      <c r="F135" s="105">
        <v>16</v>
      </c>
      <c r="G135" s="106" t="s">
        <v>489</v>
      </c>
      <c r="H135" s="107">
        <v>23985</v>
      </c>
      <c r="I135" s="105" t="s">
        <v>494</v>
      </c>
      <c r="J135" s="105" t="s">
        <v>198</v>
      </c>
    </row>
    <row r="136" spans="1:10">
      <c r="A136" s="105">
        <v>135</v>
      </c>
      <c r="B136" s="105" t="s">
        <v>485</v>
      </c>
      <c r="C136" s="105" t="s">
        <v>486</v>
      </c>
      <c r="D136" s="106" t="s">
        <v>487</v>
      </c>
      <c r="E136" s="105" t="s">
        <v>509</v>
      </c>
      <c r="F136" s="105">
        <v>5</v>
      </c>
      <c r="G136" s="106" t="s">
        <v>16</v>
      </c>
      <c r="H136" s="107">
        <v>517800</v>
      </c>
      <c r="I136" s="105" t="s">
        <v>497</v>
      </c>
      <c r="J136" s="105" t="s">
        <v>198</v>
      </c>
    </row>
    <row r="137" spans="1:10">
      <c r="A137" s="105">
        <v>136</v>
      </c>
      <c r="B137" s="105" t="s">
        <v>485</v>
      </c>
      <c r="C137" s="105" t="s">
        <v>486</v>
      </c>
      <c r="D137" s="106" t="s">
        <v>510</v>
      </c>
      <c r="E137" s="105" t="s">
        <v>511</v>
      </c>
      <c r="F137" s="105">
        <v>16</v>
      </c>
      <c r="G137" s="106" t="s">
        <v>16</v>
      </c>
      <c r="H137" s="107">
        <v>63630</v>
      </c>
      <c r="I137" s="105" t="s">
        <v>497</v>
      </c>
      <c r="J137" s="105" t="s">
        <v>210</v>
      </c>
    </row>
    <row r="138" spans="1:10">
      <c r="A138" s="105">
        <v>137</v>
      </c>
      <c r="B138" s="105" t="s">
        <v>503</v>
      </c>
      <c r="C138" s="105" t="s">
        <v>486</v>
      </c>
      <c r="D138" s="106" t="s">
        <v>499</v>
      </c>
      <c r="E138" s="105" t="s">
        <v>508</v>
      </c>
      <c r="F138" s="105">
        <v>26</v>
      </c>
      <c r="G138" s="106" t="s">
        <v>489</v>
      </c>
      <c r="H138" s="107">
        <v>400640</v>
      </c>
      <c r="I138" s="105" t="s">
        <v>494</v>
      </c>
      <c r="J138" s="105" t="s">
        <v>192</v>
      </c>
    </row>
    <row r="139" spans="1:10">
      <c r="A139" s="105">
        <v>138</v>
      </c>
      <c r="B139" s="105" t="s">
        <v>485</v>
      </c>
      <c r="C139" s="105" t="s">
        <v>486</v>
      </c>
      <c r="D139" s="106" t="s">
        <v>487</v>
      </c>
      <c r="E139" s="105" t="s">
        <v>509</v>
      </c>
      <c r="F139" s="105">
        <v>21</v>
      </c>
      <c r="G139" s="106" t="s">
        <v>489</v>
      </c>
      <c r="H139" s="107">
        <v>174780</v>
      </c>
      <c r="I139" s="105" t="s">
        <v>494</v>
      </c>
      <c r="J139" s="105" t="s">
        <v>198</v>
      </c>
    </row>
    <row r="140" spans="1:10">
      <c r="A140" s="105">
        <v>139</v>
      </c>
      <c r="B140" s="105" t="s">
        <v>485</v>
      </c>
      <c r="C140" s="105" t="s">
        <v>486</v>
      </c>
      <c r="D140" s="106" t="s">
        <v>487</v>
      </c>
      <c r="E140" s="105" t="s">
        <v>502</v>
      </c>
      <c r="F140" s="105">
        <v>21</v>
      </c>
      <c r="G140" s="106" t="s">
        <v>16</v>
      </c>
      <c r="H140" s="107">
        <v>72702</v>
      </c>
      <c r="I140" s="105" t="s">
        <v>497</v>
      </c>
      <c r="J140" s="105" t="s">
        <v>513</v>
      </c>
    </row>
    <row r="141" spans="1:10">
      <c r="A141" s="105">
        <v>140</v>
      </c>
      <c r="B141" s="105" t="s">
        <v>485</v>
      </c>
      <c r="C141" s="105" t="s">
        <v>486</v>
      </c>
      <c r="D141" s="106" t="s">
        <v>499</v>
      </c>
      <c r="E141" s="105" t="s">
        <v>500</v>
      </c>
      <c r="F141" s="105">
        <v>23</v>
      </c>
      <c r="G141" s="106" t="s">
        <v>16</v>
      </c>
      <c r="H141" s="107">
        <v>43866</v>
      </c>
      <c r="I141" s="105" t="s">
        <v>512</v>
      </c>
      <c r="J141" s="105" t="s">
        <v>192</v>
      </c>
    </row>
    <row r="142" spans="1:10">
      <c r="A142" s="105">
        <v>141</v>
      </c>
      <c r="B142" s="105" t="s">
        <v>485</v>
      </c>
      <c r="C142" s="105" t="s">
        <v>486</v>
      </c>
      <c r="D142" s="106" t="s">
        <v>492</v>
      </c>
      <c r="E142" s="105" t="s">
        <v>495</v>
      </c>
      <c r="F142" s="105">
        <v>28</v>
      </c>
      <c r="G142" s="106" t="s">
        <v>16</v>
      </c>
      <c r="H142" s="107">
        <v>158645</v>
      </c>
      <c r="I142" s="105" t="s">
        <v>494</v>
      </c>
      <c r="J142" s="105" t="s">
        <v>189</v>
      </c>
    </row>
    <row r="143" spans="1:10">
      <c r="A143" s="105">
        <v>142</v>
      </c>
      <c r="B143" s="105" t="s">
        <v>498</v>
      </c>
      <c r="C143" s="105" t="s">
        <v>486</v>
      </c>
      <c r="D143" s="106" t="s">
        <v>510</v>
      </c>
      <c r="E143" s="105" t="s">
        <v>511</v>
      </c>
      <c r="F143" s="105">
        <v>1</v>
      </c>
      <c r="G143" s="106" t="s">
        <v>489</v>
      </c>
      <c r="H143" s="107">
        <v>42291</v>
      </c>
      <c r="I143" s="105" t="s">
        <v>494</v>
      </c>
      <c r="J143" s="105" t="s">
        <v>201</v>
      </c>
    </row>
    <row r="144" spans="1:10">
      <c r="A144" s="105">
        <v>143</v>
      </c>
      <c r="B144" s="105" t="s">
        <v>485</v>
      </c>
      <c r="C144" s="105" t="s">
        <v>486</v>
      </c>
      <c r="D144" s="106" t="s">
        <v>510</v>
      </c>
      <c r="E144" s="105" t="s">
        <v>514</v>
      </c>
      <c r="F144" s="105">
        <v>15</v>
      </c>
      <c r="G144" s="106" t="s">
        <v>16</v>
      </c>
      <c r="H144" s="107">
        <v>135855</v>
      </c>
      <c r="I144" s="105" t="s">
        <v>494</v>
      </c>
      <c r="J144" s="105" t="s">
        <v>192</v>
      </c>
    </row>
    <row r="145" spans="1:10">
      <c r="A145" s="105">
        <v>144</v>
      </c>
      <c r="B145" s="105" t="s">
        <v>498</v>
      </c>
      <c r="C145" s="105" t="s">
        <v>486</v>
      </c>
      <c r="D145" s="106" t="s">
        <v>487</v>
      </c>
      <c r="E145" s="105" t="s">
        <v>488</v>
      </c>
      <c r="F145" s="105">
        <v>20</v>
      </c>
      <c r="G145" s="106" t="s">
        <v>16</v>
      </c>
      <c r="H145" s="107">
        <v>47931</v>
      </c>
      <c r="I145" s="105" t="s">
        <v>496</v>
      </c>
      <c r="J145" s="105" t="s">
        <v>195</v>
      </c>
    </row>
    <row r="146" spans="1:10">
      <c r="A146" s="105">
        <v>145</v>
      </c>
      <c r="B146" s="105" t="s">
        <v>503</v>
      </c>
      <c r="C146" s="105" t="s">
        <v>486</v>
      </c>
      <c r="D146" s="106" t="s">
        <v>510</v>
      </c>
      <c r="E146" s="105" t="s">
        <v>511</v>
      </c>
      <c r="F146" s="105">
        <v>13</v>
      </c>
      <c r="G146" s="106" t="s">
        <v>16</v>
      </c>
      <c r="H146" s="107">
        <v>14565</v>
      </c>
      <c r="I146" s="105" t="s">
        <v>494</v>
      </c>
      <c r="J146" s="105" t="s">
        <v>513</v>
      </c>
    </row>
    <row r="147" spans="1:10">
      <c r="A147" s="105">
        <v>146</v>
      </c>
      <c r="B147" s="105" t="s">
        <v>498</v>
      </c>
      <c r="C147" s="105" t="s">
        <v>486</v>
      </c>
      <c r="D147" s="106" t="s">
        <v>487</v>
      </c>
      <c r="E147" s="105" t="s">
        <v>502</v>
      </c>
      <c r="F147" s="105">
        <v>11</v>
      </c>
      <c r="G147" s="106" t="s">
        <v>504</v>
      </c>
      <c r="H147" s="107">
        <v>37946</v>
      </c>
      <c r="I147" s="105" t="s">
        <v>497</v>
      </c>
      <c r="J147" s="105" t="s">
        <v>189</v>
      </c>
    </row>
    <row r="148" spans="1:10">
      <c r="A148" s="105">
        <v>147</v>
      </c>
      <c r="B148" s="105" t="s">
        <v>485</v>
      </c>
      <c r="C148" s="105" t="s">
        <v>486</v>
      </c>
      <c r="D148" s="106" t="s">
        <v>510</v>
      </c>
      <c r="E148" s="105" t="s">
        <v>511</v>
      </c>
      <c r="F148" s="105">
        <v>5</v>
      </c>
      <c r="G148" s="106" t="s">
        <v>489</v>
      </c>
      <c r="H148" s="107">
        <v>47792</v>
      </c>
      <c r="I148" s="105" t="s">
        <v>494</v>
      </c>
      <c r="J148" s="105" t="s">
        <v>210</v>
      </c>
    </row>
    <row r="149" spans="1:10">
      <c r="A149" s="105">
        <v>148</v>
      </c>
      <c r="B149" s="105" t="s">
        <v>491</v>
      </c>
      <c r="C149" s="105" t="s">
        <v>486</v>
      </c>
      <c r="D149" s="106" t="s">
        <v>487</v>
      </c>
      <c r="E149" s="105" t="s">
        <v>488</v>
      </c>
      <c r="F149" s="105">
        <v>19</v>
      </c>
      <c r="G149" s="106" t="s">
        <v>16</v>
      </c>
      <c r="H149" s="107">
        <v>68394</v>
      </c>
      <c r="I149" s="105" t="s">
        <v>494</v>
      </c>
      <c r="J149" s="105" t="s">
        <v>195</v>
      </c>
    </row>
    <row r="150" spans="1:10">
      <c r="A150" s="105">
        <v>149</v>
      </c>
      <c r="B150" s="105" t="s">
        <v>498</v>
      </c>
      <c r="C150" s="105" t="s">
        <v>486</v>
      </c>
      <c r="D150" s="106" t="s">
        <v>492</v>
      </c>
      <c r="E150" s="105" t="s">
        <v>495</v>
      </c>
      <c r="F150" s="105">
        <v>5</v>
      </c>
      <c r="G150" s="106" t="s">
        <v>489</v>
      </c>
      <c r="H150" s="107">
        <v>139775</v>
      </c>
      <c r="I150" s="105" t="s">
        <v>496</v>
      </c>
      <c r="J150" s="105" t="s">
        <v>513</v>
      </c>
    </row>
    <row r="151" spans="1:10">
      <c r="A151" s="105">
        <v>150</v>
      </c>
      <c r="B151" s="105" t="s">
        <v>485</v>
      </c>
      <c r="C151" s="105" t="s">
        <v>486</v>
      </c>
      <c r="D151" s="106" t="s">
        <v>492</v>
      </c>
      <c r="E151" s="105" t="s">
        <v>495</v>
      </c>
      <c r="F151" s="105">
        <v>18</v>
      </c>
      <c r="G151" s="106" t="s">
        <v>16</v>
      </c>
      <c r="H151" s="107">
        <v>138799.5</v>
      </c>
      <c r="I151" s="105" t="s">
        <v>494</v>
      </c>
      <c r="J151" s="105" t="s">
        <v>201</v>
      </c>
    </row>
    <row r="152" spans="1:10">
      <c r="A152" s="105">
        <v>151</v>
      </c>
      <c r="B152" s="105" t="s">
        <v>485</v>
      </c>
      <c r="C152" s="105" t="s">
        <v>486</v>
      </c>
      <c r="D152" s="106" t="s">
        <v>510</v>
      </c>
      <c r="E152" s="105" t="s">
        <v>514</v>
      </c>
      <c r="F152" s="105">
        <v>16</v>
      </c>
      <c r="G152" s="106" t="s">
        <v>489</v>
      </c>
      <c r="H152" s="107">
        <v>231492</v>
      </c>
      <c r="I152" s="105" t="s">
        <v>497</v>
      </c>
      <c r="J152" s="105" t="s">
        <v>201</v>
      </c>
    </row>
    <row r="153" spans="1:10">
      <c r="A153" s="105">
        <v>152</v>
      </c>
      <c r="B153" s="105" t="s">
        <v>485</v>
      </c>
      <c r="C153" s="105" t="s">
        <v>486</v>
      </c>
      <c r="D153" s="106" t="s">
        <v>510</v>
      </c>
      <c r="E153" s="105" t="s">
        <v>511</v>
      </c>
      <c r="F153" s="105">
        <v>11</v>
      </c>
      <c r="G153" s="106" t="s">
        <v>489</v>
      </c>
      <c r="H153" s="107">
        <v>226083</v>
      </c>
      <c r="I153" s="105" t="s">
        <v>494</v>
      </c>
      <c r="J153" s="105" t="s">
        <v>192</v>
      </c>
    </row>
    <row r="154" spans="1:10">
      <c r="A154" s="105">
        <v>153</v>
      </c>
      <c r="B154" s="105" t="s">
        <v>491</v>
      </c>
      <c r="C154" s="105" t="s">
        <v>486</v>
      </c>
      <c r="D154" s="106" t="s">
        <v>499</v>
      </c>
      <c r="E154" s="105" t="s">
        <v>500</v>
      </c>
      <c r="F154" s="105">
        <v>17</v>
      </c>
      <c r="G154" s="106" t="s">
        <v>489</v>
      </c>
      <c r="H154" s="107">
        <v>59962</v>
      </c>
      <c r="I154" s="105" t="s">
        <v>494</v>
      </c>
      <c r="J154" s="105" t="s">
        <v>513</v>
      </c>
    </row>
    <row r="155" spans="1:10">
      <c r="A155" s="105">
        <v>154</v>
      </c>
      <c r="B155" s="105" t="s">
        <v>503</v>
      </c>
      <c r="C155" s="105" t="s">
        <v>486</v>
      </c>
      <c r="D155" s="106" t="s">
        <v>492</v>
      </c>
      <c r="E155" s="105" t="s">
        <v>493</v>
      </c>
      <c r="F155" s="105">
        <v>17</v>
      </c>
      <c r="G155" s="106" t="s">
        <v>489</v>
      </c>
      <c r="H155" s="107">
        <v>48130</v>
      </c>
      <c r="I155" s="105" t="s">
        <v>496</v>
      </c>
      <c r="J155" s="105" t="s">
        <v>201</v>
      </c>
    </row>
    <row r="156" spans="1:10">
      <c r="A156" s="105">
        <v>155</v>
      </c>
      <c r="B156" s="105" t="s">
        <v>485</v>
      </c>
      <c r="C156" s="105" t="s">
        <v>486</v>
      </c>
      <c r="D156" s="106" t="s">
        <v>487</v>
      </c>
      <c r="E156" s="105" t="s">
        <v>509</v>
      </c>
      <c r="F156" s="105">
        <v>18</v>
      </c>
      <c r="G156" s="106" t="s">
        <v>489</v>
      </c>
      <c r="H156" s="107">
        <v>140916</v>
      </c>
      <c r="I156" s="105" t="s">
        <v>494</v>
      </c>
      <c r="J156" s="105" t="s">
        <v>192</v>
      </c>
    </row>
    <row r="157" spans="1:10">
      <c r="A157" s="105">
        <v>156</v>
      </c>
      <c r="B157" s="105" t="s">
        <v>503</v>
      </c>
      <c r="C157" s="105" t="s">
        <v>486</v>
      </c>
      <c r="D157" s="106" t="s">
        <v>499</v>
      </c>
      <c r="E157" s="105" t="s">
        <v>508</v>
      </c>
      <c r="F157" s="105">
        <v>8</v>
      </c>
      <c r="G157" s="106" t="s">
        <v>16</v>
      </c>
      <c r="H157" s="107">
        <v>33767</v>
      </c>
      <c r="I157" s="105" t="s">
        <v>496</v>
      </c>
      <c r="J157" s="105" t="s">
        <v>513</v>
      </c>
    </row>
    <row r="158" spans="1:10">
      <c r="A158" s="105">
        <v>157</v>
      </c>
      <c r="B158" s="105" t="s">
        <v>503</v>
      </c>
      <c r="C158" s="105" t="s">
        <v>486</v>
      </c>
      <c r="D158" s="106" t="s">
        <v>510</v>
      </c>
      <c r="E158" s="105" t="s">
        <v>514</v>
      </c>
      <c r="F158" s="105">
        <v>21</v>
      </c>
      <c r="G158" s="106" t="s">
        <v>16</v>
      </c>
      <c r="H158" s="107">
        <v>21540</v>
      </c>
      <c r="I158" s="105" t="s">
        <v>494</v>
      </c>
      <c r="J158" s="105" t="s">
        <v>201</v>
      </c>
    </row>
    <row r="159" spans="1:10">
      <c r="A159" s="105">
        <v>158</v>
      </c>
      <c r="B159" s="105" t="s">
        <v>485</v>
      </c>
      <c r="C159" s="105" t="s">
        <v>486</v>
      </c>
      <c r="D159" s="106" t="s">
        <v>487</v>
      </c>
      <c r="E159" s="105" t="s">
        <v>502</v>
      </c>
      <c r="F159" s="105">
        <v>26</v>
      </c>
      <c r="G159" s="106" t="s">
        <v>489</v>
      </c>
      <c r="H159" s="107">
        <v>52648</v>
      </c>
      <c r="I159" s="105" t="s">
        <v>497</v>
      </c>
      <c r="J159" s="105" t="s">
        <v>189</v>
      </c>
    </row>
    <row r="160" spans="1:10">
      <c r="A160" s="105">
        <v>159</v>
      </c>
      <c r="B160" s="105" t="s">
        <v>485</v>
      </c>
      <c r="C160" s="105" t="s">
        <v>486</v>
      </c>
      <c r="D160" s="106" t="s">
        <v>492</v>
      </c>
      <c r="E160" s="105" t="s">
        <v>493</v>
      </c>
      <c r="F160" s="105">
        <v>16</v>
      </c>
      <c r="G160" s="106" t="s">
        <v>489</v>
      </c>
      <c r="H160" s="107">
        <v>423445</v>
      </c>
      <c r="I160" s="105" t="s">
        <v>494</v>
      </c>
      <c r="J160" s="105" t="s">
        <v>192</v>
      </c>
    </row>
    <row r="161" spans="1:10">
      <c r="A161" s="105">
        <v>160</v>
      </c>
      <c r="B161" s="105" t="s">
        <v>485</v>
      </c>
      <c r="C161" s="105" t="s">
        <v>486</v>
      </c>
      <c r="D161" s="106" t="s">
        <v>499</v>
      </c>
      <c r="E161" s="105" t="s">
        <v>500</v>
      </c>
      <c r="F161" s="105">
        <v>3</v>
      </c>
      <c r="G161" s="106" t="s">
        <v>16</v>
      </c>
      <c r="H161" s="107">
        <v>42882</v>
      </c>
      <c r="I161" s="105" t="s">
        <v>497</v>
      </c>
      <c r="J161" s="105" t="s">
        <v>189</v>
      </c>
    </row>
    <row r="162" spans="1:10">
      <c r="A162" s="105">
        <v>161</v>
      </c>
      <c r="B162" s="105" t="s">
        <v>503</v>
      </c>
      <c r="C162" s="105" t="s">
        <v>486</v>
      </c>
      <c r="D162" s="106" t="s">
        <v>487</v>
      </c>
      <c r="E162" s="105" t="s">
        <v>488</v>
      </c>
      <c r="F162" s="105">
        <v>19</v>
      </c>
      <c r="G162" s="106" t="s">
        <v>489</v>
      </c>
      <c r="H162" s="107">
        <v>79920</v>
      </c>
      <c r="I162" s="105" t="s">
        <v>512</v>
      </c>
      <c r="J162" s="105" t="s">
        <v>195</v>
      </c>
    </row>
    <row r="163" spans="1:10">
      <c r="A163" s="105">
        <v>162</v>
      </c>
      <c r="B163" s="105" t="s">
        <v>485</v>
      </c>
      <c r="C163" s="105" t="s">
        <v>486</v>
      </c>
      <c r="D163" s="106" t="s">
        <v>492</v>
      </c>
      <c r="E163" s="105" t="s">
        <v>495</v>
      </c>
      <c r="F163" s="105">
        <v>26</v>
      </c>
      <c r="G163" s="106" t="s">
        <v>489</v>
      </c>
      <c r="H163" s="107">
        <v>440455</v>
      </c>
      <c r="I163" s="105" t="s">
        <v>496</v>
      </c>
      <c r="J163" s="105" t="s">
        <v>513</v>
      </c>
    </row>
    <row r="164" spans="1:10">
      <c r="A164" s="105">
        <v>163</v>
      </c>
      <c r="B164" s="105" t="s">
        <v>485</v>
      </c>
      <c r="C164" s="105" t="s">
        <v>486</v>
      </c>
      <c r="D164" s="106" t="s">
        <v>492</v>
      </c>
      <c r="E164" s="105" t="s">
        <v>493</v>
      </c>
      <c r="F164" s="105">
        <v>6</v>
      </c>
      <c r="G164" s="106" t="s">
        <v>16</v>
      </c>
      <c r="H164" s="107">
        <v>315895</v>
      </c>
      <c r="I164" s="105" t="s">
        <v>497</v>
      </c>
      <c r="J164" s="105" t="s">
        <v>214</v>
      </c>
    </row>
    <row r="165" spans="1:10">
      <c r="A165" s="105">
        <v>164</v>
      </c>
      <c r="B165" s="105" t="s">
        <v>491</v>
      </c>
      <c r="C165" s="105" t="s">
        <v>486</v>
      </c>
      <c r="D165" s="106" t="s">
        <v>487</v>
      </c>
      <c r="E165" s="105" t="s">
        <v>509</v>
      </c>
      <c r="F165" s="105">
        <v>5</v>
      </c>
      <c r="G165" s="106" t="s">
        <v>489</v>
      </c>
      <c r="H165" s="107">
        <v>378054</v>
      </c>
      <c r="I165" s="105" t="s">
        <v>494</v>
      </c>
      <c r="J165" s="105" t="s">
        <v>198</v>
      </c>
    </row>
    <row r="166" spans="1:10">
      <c r="A166" s="105">
        <v>165</v>
      </c>
      <c r="B166" s="105" t="s">
        <v>498</v>
      </c>
      <c r="C166" s="105" t="s">
        <v>486</v>
      </c>
      <c r="D166" s="106" t="s">
        <v>510</v>
      </c>
      <c r="E166" s="105" t="s">
        <v>514</v>
      </c>
      <c r="F166" s="105">
        <v>29</v>
      </c>
      <c r="G166" s="106" t="s">
        <v>489</v>
      </c>
      <c r="H166" s="107">
        <v>90843</v>
      </c>
      <c r="I166" s="105" t="s">
        <v>497</v>
      </c>
      <c r="J166" s="105" t="s">
        <v>201</v>
      </c>
    </row>
    <row r="167" spans="1:10">
      <c r="A167" s="105">
        <v>166</v>
      </c>
      <c r="B167" s="105" t="s">
        <v>485</v>
      </c>
      <c r="C167" s="105" t="s">
        <v>486</v>
      </c>
      <c r="D167" s="106" t="s">
        <v>487</v>
      </c>
      <c r="E167" s="105" t="s">
        <v>502</v>
      </c>
      <c r="F167" s="105">
        <v>5</v>
      </c>
      <c r="G167" s="106" t="s">
        <v>16</v>
      </c>
      <c r="H167" s="107">
        <v>122076</v>
      </c>
      <c r="I167" s="105" t="s">
        <v>494</v>
      </c>
      <c r="J167" s="105" t="s">
        <v>198</v>
      </c>
    </row>
    <row r="168" spans="1:10">
      <c r="A168" s="105">
        <v>167</v>
      </c>
      <c r="B168" s="105" t="s">
        <v>485</v>
      </c>
      <c r="C168" s="105" t="s">
        <v>486</v>
      </c>
      <c r="D168" s="106" t="s">
        <v>487</v>
      </c>
      <c r="E168" s="105" t="s">
        <v>502</v>
      </c>
      <c r="F168" s="105">
        <v>3</v>
      </c>
      <c r="G168" s="106" t="s">
        <v>16</v>
      </c>
      <c r="H168" s="107">
        <v>28264</v>
      </c>
      <c r="I168" s="105" t="s">
        <v>497</v>
      </c>
      <c r="J168" s="105" t="s">
        <v>198</v>
      </c>
    </row>
    <row r="169" spans="1:10">
      <c r="A169" s="105">
        <v>168</v>
      </c>
      <c r="B169" s="105" t="s">
        <v>517</v>
      </c>
      <c r="C169" s="105" t="s">
        <v>518</v>
      </c>
      <c r="D169" s="106" t="s">
        <v>487</v>
      </c>
      <c r="E169" s="105" t="s">
        <v>502</v>
      </c>
      <c r="F169" s="105">
        <v>25</v>
      </c>
      <c r="G169" s="106" t="s">
        <v>489</v>
      </c>
      <c r="H169" s="107">
        <v>108930</v>
      </c>
      <c r="I169" s="105" t="s">
        <v>496</v>
      </c>
      <c r="J169" s="105" t="s">
        <v>198</v>
      </c>
    </row>
    <row r="170" spans="1:10">
      <c r="A170" s="105">
        <v>169</v>
      </c>
      <c r="B170" s="105" t="s">
        <v>519</v>
      </c>
      <c r="C170" s="105" t="s">
        <v>518</v>
      </c>
      <c r="D170" s="106" t="s">
        <v>499</v>
      </c>
      <c r="E170" s="105" t="s">
        <v>500</v>
      </c>
      <c r="F170" s="105">
        <v>1</v>
      </c>
      <c r="G170" s="106" t="s">
        <v>504</v>
      </c>
      <c r="H170" s="107">
        <v>226353</v>
      </c>
      <c r="I170" s="105" t="s">
        <v>496</v>
      </c>
      <c r="J170" s="105" t="s">
        <v>192</v>
      </c>
    </row>
    <row r="171" spans="1:10">
      <c r="A171" s="105">
        <v>170</v>
      </c>
      <c r="B171" s="105" t="s">
        <v>520</v>
      </c>
      <c r="C171" s="105" t="s">
        <v>518</v>
      </c>
      <c r="D171" s="106" t="s">
        <v>492</v>
      </c>
      <c r="E171" s="105" t="s">
        <v>506</v>
      </c>
      <c r="F171" s="105">
        <v>13</v>
      </c>
      <c r="G171" s="106" t="s">
        <v>489</v>
      </c>
      <c r="H171" s="107">
        <v>336650</v>
      </c>
      <c r="I171" s="105" t="s">
        <v>497</v>
      </c>
      <c r="J171" s="105" t="s">
        <v>189</v>
      </c>
    </row>
    <row r="172" spans="1:10">
      <c r="A172" s="105">
        <v>171</v>
      </c>
      <c r="B172" s="105" t="s">
        <v>521</v>
      </c>
      <c r="C172" s="105" t="s">
        <v>518</v>
      </c>
      <c r="D172" s="106" t="s">
        <v>510</v>
      </c>
      <c r="E172" s="105" t="s">
        <v>514</v>
      </c>
      <c r="F172" s="105">
        <v>3</v>
      </c>
      <c r="G172" s="106" t="s">
        <v>16</v>
      </c>
      <c r="H172" s="107">
        <v>233775</v>
      </c>
      <c r="I172" s="105" t="s">
        <v>497</v>
      </c>
      <c r="J172" s="105" t="s">
        <v>198</v>
      </c>
    </row>
    <row r="173" spans="1:10">
      <c r="A173" s="105">
        <v>172</v>
      </c>
      <c r="B173" s="105" t="s">
        <v>521</v>
      </c>
      <c r="C173" s="105" t="s">
        <v>518</v>
      </c>
      <c r="D173" s="106" t="s">
        <v>492</v>
      </c>
      <c r="E173" s="105" t="s">
        <v>493</v>
      </c>
      <c r="F173" s="105">
        <v>25</v>
      </c>
      <c r="G173" s="106" t="s">
        <v>504</v>
      </c>
      <c r="H173" s="107">
        <v>435650</v>
      </c>
      <c r="I173" s="105" t="s">
        <v>501</v>
      </c>
      <c r="J173" s="105" t="s">
        <v>513</v>
      </c>
    </row>
    <row r="174" spans="1:10">
      <c r="A174" s="105">
        <v>173</v>
      </c>
      <c r="B174" s="105" t="s">
        <v>521</v>
      </c>
      <c r="C174" s="105" t="s">
        <v>518</v>
      </c>
      <c r="D174" s="106" t="s">
        <v>510</v>
      </c>
      <c r="E174" s="105" t="s">
        <v>511</v>
      </c>
      <c r="F174" s="105">
        <v>28</v>
      </c>
      <c r="G174" s="106" t="s">
        <v>489</v>
      </c>
      <c r="H174" s="107">
        <v>139299</v>
      </c>
      <c r="I174" s="105" t="s">
        <v>496</v>
      </c>
      <c r="J174" s="105" t="s">
        <v>210</v>
      </c>
    </row>
    <row r="175" spans="1:10">
      <c r="A175" s="105">
        <v>174</v>
      </c>
      <c r="B175" s="105" t="s">
        <v>521</v>
      </c>
      <c r="C175" s="105" t="s">
        <v>518</v>
      </c>
      <c r="D175" s="106" t="s">
        <v>487</v>
      </c>
      <c r="E175" s="105" t="s">
        <v>502</v>
      </c>
      <c r="F175" s="105">
        <v>12</v>
      </c>
      <c r="G175" s="106" t="s">
        <v>489</v>
      </c>
      <c r="H175" s="107">
        <v>136558</v>
      </c>
      <c r="I175" s="105" t="s">
        <v>496</v>
      </c>
      <c r="J175" s="105" t="s">
        <v>513</v>
      </c>
    </row>
    <row r="176" spans="1:10">
      <c r="A176" s="105">
        <v>175</v>
      </c>
      <c r="B176" s="105" t="s">
        <v>519</v>
      </c>
      <c r="C176" s="105" t="s">
        <v>518</v>
      </c>
      <c r="D176" s="106" t="s">
        <v>487</v>
      </c>
      <c r="E176" s="105" t="s">
        <v>509</v>
      </c>
      <c r="F176" s="105">
        <v>18</v>
      </c>
      <c r="G176" s="106" t="s">
        <v>489</v>
      </c>
      <c r="H176" s="107">
        <v>58726</v>
      </c>
      <c r="I176" s="105" t="s">
        <v>512</v>
      </c>
      <c r="J176" s="105" t="s">
        <v>214</v>
      </c>
    </row>
    <row r="177" spans="1:10">
      <c r="A177" s="105">
        <v>176</v>
      </c>
      <c r="B177" s="105" t="s">
        <v>520</v>
      </c>
      <c r="C177" s="105" t="s">
        <v>518</v>
      </c>
      <c r="D177" s="106" t="s">
        <v>487</v>
      </c>
      <c r="E177" s="105" t="s">
        <v>502</v>
      </c>
      <c r="F177" s="105">
        <v>26</v>
      </c>
      <c r="G177" s="106" t="s">
        <v>16</v>
      </c>
      <c r="H177" s="107">
        <v>165812</v>
      </c>
      <c r="I177" s="105" t="s">
        <v>501</v>
      </c>
      <c r="J177" s="105" t="s">
        <v>189</v>
      </c>
    </row>
    <row r="178" spans="1:10">
      <c r="A178" s="105">
        <v>177</v>
      </c>
      <c r="B178" s="105" t="s">
        <v>521</v>
      </c>
      <c r="C178" s="105" t="s">
        <v>518</v>
      </c>
      <c r="D178" s="106" t="s">
        <v>492</v>
      </c>
      <c r="E178" s="105" t="s">
        <v>493</v>
      </c>
      <c r="F178" s="105">
        <v>27</v>
      </c>
      <c r="G178" s="106" t="s">
        <v>16</v>
      </c>
      <c r="H178" s="107">
        <v>9107</v>
      </c>
      <c r="I178" s="105" t="s">
        <v>512</v>
      </c>
      <c r="J178" s="105" t="s">
        <v>513</v>
      </c>
    </row>
    <row r="179" spans="1:10">
      <c r="A179" s="105">
        <v>178</v>
      </c>
      <c r="B179" s="105" t="s">
        <v>521</v>
      </c>
      <c r="C179" s="105" t="s">
        <v>518</v>
      </c>
      <c r="D179" s="106" t="s">
        <v>487</v>
      </c>
      <c r="E179" s="105" t="s">
        <v>488</v>
      </c>
      <c r="F179" s="105">
        <v>5</v>
      </c>
      <c r="G179" s="106" t="s">
        <v>16</v>
      </c>
      <c r="H179" s="107">
        <v>12898</v>
      </c>
      <c r="I179" s="105" t="s">
        <v>497</v>
      </c>
      <c r="J179" s="105" t="s">
        <v>198</v>
      </c>
    </row>
    <row r="180" spans="1:10">
      <c r="A180" s="105">
        <v>179</v>
      </c>
      <c r="B180" s="105" t="s">
        <v>517</v>
      </c>
      <c r="C180" s="105" t="s">
        <v>518</v>
      </c>
      <c r="D180" s="106" t="s">
        <v>510</v>
      </c>
      <c r="E180" s="105" t="s">
        <v>511</v>
      </c>
      <c r="F180" s="105">
        <v>25</v>
      </c>
      <c r="G180" s="106" t="s">
        <v>489</v>
      </c>
      <c r="H180" s="107">
        <v>205182</v>
      </c>
      <c r="I180" s="105" t="s">
        <v>490</v>
      </c>
      <c r="J180" s="105" t="s">
        <v>192</v>
      </c>
    </row>
    <row r="181" spans="1:10">
      <c r="A181" s="105">
        <v>180</v>
      </c>
      <c r="B181" s="105" t="s">
        <v>519</v>
      </c>
      <c r="C181" s="105" t="s">
        <v>518</v>
      </c>
      <c r="D181" s="106" t="s">
        <v>499</v>
      </c>
      <c r="E181" s="105" t="s">
        <v>515</v>
      </c>
      <c r="F181" s="105">
        <v>22</v>
      </c>
      <c r="G181" s="106" t="s">
        <v>489</v>
      </c>
      <c r="H181" s="107">
        <v>98388</v>
      </c>
      <c r="I181" s="105" t="s">
        <v>497</v>
      </c>
      <c r="J181" s="105" t="s">
        <v>192</v>
      </c>
    </row>
    <row r="182" spans="1:10">
      <c r="A182" s="105">
        <v>181</v>
      </c>
      <c r="B182" s="105" t="s">
        <v>521</v>
      </c>
      <c r="C182" s="105" t="s">
        <v>518</v>
      </c>
      <c r="D182" s="106" t="s">
        <v>492</v>
      </c>
      <c r="E182" s="105" t="s">
        <v>506</v>
      </c>
      <c r="F182" s="105">
        <v>16</v>
      </c>
      <c r="G182" s="106" t="s">
        <v>16</v>
      </c>
      <c r="H182" s="107">
        <v>468965</v>
      </c>
      <c r="I182" s="105" t="s">
        <v>512</v>
      </c>
      <c r="J182" s="105" t="s">
        <v>198</v>
      </c>
    </row>
    <row r="183" spans="1:10">
      <c r="A183" s="105">
        <v>182</v>
      </c>
      <c r="B183" s="105" t="s">
        <v>520</v>
      </c>
      <c r="C183" s="105" t="s">
        <v>518</v>
      </c>
      <c r="D183" s="106" t="s">
        <v>487</v>
      </c>
      <c r="E183" s="105" t="s">
        <v>509</v>
      </c>
      <c r="F183" s="105">
        <v>8</v>
      </c>
      <c r="G183" s="106" t="s">
        <v>16</v>
      </c>
      <c r="H183" s="107">
        <v>109872</v>
      </c>
      <c r="I183" s="105" t="s">
        <v>494</v>
      </c>
      <c r="J183" s="105" t="s">
        <v>198</v>
      </c>
    </row>
    <row r="184" spans="1:10">
      <c r="A184" s="105">
        <v>183</v>
      </c>
      <c r="B184" s="105" t="s">
        <v>519</v>
      </c>
      <c r="C184" s="105" t="s">
        <v>518</v>
      </c>
      <c r="D184" s="106" t="s">
        <v>487</v>
      </c>
      <c r="E184" s="105" t="s">
        <v>509</v>
      </c>
      <c r="F184" s="105">
        <v>15</v>
      </c>
      <c r="G184" s="106" t="s">
        <v>504</v>
      </c>
      <c r="H184" s="107">
        <v>53010</v>
      </c>
      <c r="I184" s="105" t="s">
        <v>494</v>
      </c>
      <c r="J184" s="105" t="s">
        <v>192</v>
      </c>
    </row>
    <row r="185" spans="1:10">
      <c r="A185" s="105">
        <v>184</v>
      </c>
      <c r="B185" s="105" t="s">
        <v>517</v>
      </c>
      <c r="C185" s="105" t="s">
        <v>518</v>
      </c>
      <c r="D185" s="106" t="s">
        <v>487</v>
      </c>
      <c r="E185" s="105" t="s">
        <v>509</v>
      </c>
      <c r="F185" s="105">
        <v>23</v>
      </c>
      <c r="G185" s="106" t="s">
        <v>16</v>
      </c>
      <c r="H185" s="107">
        <v>66234</v>
      </c>
      <c r="I185" s="105" t="s">
        <v>512</v>
      </c>
      <c r="J185" s="105" t="s">
        <v>198</v>
      </c>
    </row>
    <row r="186" spans="1:10">
      <c r="A186" s="105">
        <v>185</v>
      </c>
      <c r="B186" s="105" t="s">
        <v>521</v>
      </c>
      <c r="C186" s="105" t="s">
        <v>518</v>
      </c>
      <c r="D186" s="106" t="s">
        <v>487</v>
      </c>
      <c r="E186" s="105" t="s">
        <v>502</v>
      </c>
      <c r="F186" s="105">
        <v>20</v>
      </c>
      <c r="G186" s="106" t="s">
        <v>504</v>
      </c>
      <c r="H186" s="107">
        <v>167318</v>
      </c>
      <c r="I186" s="105" t="s">
        <v>497</v>
      </c>
      <c r="J186" s="105" t="s">
        <v>198</v>
      </c>
    </row>
    <row r="187" spans="1:10">
      <c r="A187" s="105">
        <v>186</v>
      </c>
      <c r="B187" s="105" t="s">
        <v>520</v>
      </c>
      <c r="C187" s="105" t="s">
        <v>518</v>
      </c>
      <c r="D187" s="106" t="s">
        <v>499</v>
      </c>
      <c r="E187" s="105" t="s">
        <v>515</v>
      </c>
      <c r="F187" s="105">
        <v>20</v>
      </c>
      <c r="G187" s="106" t="s">
        <v>16</v>
      </c>
      <c r="H187" s="107">
        <v>51666</v>
      </c>
      <c r="I187" s="105" t="s">
        <v>497</v>
      </c>
      <c r="J187" s="105" t="s">
        <v>198</v>
      </c>
    </row>
    <row r="188" spans="1:10">
      <c r="A188" s="105">
        <v>187</v>
      </c>
      <c r="B188" s="105" t="s">
        <v>520</v>
      </c>
      <c r="C188" s="105" t="s">
        <v>518</v>
      </c>
      <c r="D188" s="106" t="s">
        <v>510</v>
      </c>
      <c r="E188" s="105" t="s">
        <v>516</v>
      </c>
      <c r="F188" s="105">
        <v>3</v>
      </c>
      <c r="G188" s="106" t="s">
        <v>489</v>
      </c>
      <c r="H188" s="107">
        <v>53706</v>
      </c>
      <c r="I188" s="105" t="s">
        <v>496</v>
      </c>
      <c r="J188" s="105" t="s">
        <v>198</v>
      </c>
    </row>
    <row r="189" spans="1:10">
      <c r="A189" s="105">
        <v>188</v>
      </c>
      <c r="B189" s="105" t="s">
        <v>521</v>
      </c>
      <c r="C189" s="105" t="s">
        <v>518</v>
      </c>
      <c r="D189" s="106" t="s">
        <v>487</v>
      </c>
      <c r="E189" s="105" t="s">
        <v>509</v>
      </c>
      <c r="F189" s="105">
        <v>17</v>
      </c>
      <c r="G189" s="106" t="s">
        <v>16</v>
      </c>
      <c r="H189" s="107">
        <v>177610</v>
      </c>
      <c r="I189" s="105" t="s">
        <v>512</v>
      </c>
      <c r="J189" s="105" t="s">
        <v>192</v>
      </c>
    </row>
    <row r="190" spans="1:10">
      <c r="A190" s="105">
        <v>189</v>
      </c>
      <c r="B190" s="105" t="s">
        <v>522</v>
      </c>
      <c r="C190" s="105" t="s">
        <v>518</v>
      </c>
      <c r="D190" s="106" t="s">
        <v>487</v>
      </c>
      <c r="E190" s="105" t="s">
        <v>488</v>
      </c>
      <c r="F190" s="105">
        <v>23</v>
      </c>
      <c r="G190" s="106" t="s">
        <v>16</v>
      </c>
      <c r="H190" s="107">
        <v>94830</v>
      </c>
      <c r="I190" s="105" t="s">
        <v>501</v>
      </c>
      <c r="J190" s="105" t="s">
        <v>195</v>
      </c>
    </row>
    <row r="191" spans="1:10">
      <c r="A191" s="105">
        <v>190</v>
      </c>
      <c r="B191" s="105" t="s">
        <v>520</v>
      </c>
      <c r="C191" s="105" t="s">
        <v>518</v>
      </c>
      <c r="D191" s="106" t="s">
        <v>510</v>
      </c>
      <c r="E191" s="105" t="s">
        <v>511</v>
      </c>
      <c r="F191" s="105">
        <v>17</v>
      </c>
      <c r="G191" s="106" t="s">
        <v>16</v>
      </c>
      <c r="H191" s="107">
        <v>298728</v>
      </c>
      <c r="I191" s="105" t="s">
        <v>494</v>
      </c>
      <c r="J191" s="105" t="s">
        <v>198</v>
      </c>
    </row>
    <row r="192" spans="1:10">
      <c r="A192" s="105">
        <v>191</v>
      </c>
      <c r="B192" s="105" t="s">
        <v>521</v>
      </c>
      <c r="C192" s="105" t="s">
        <v>518</v>
      </c>
      <c r="D192" s="106" t="s">
        <v>487</v>
      </c>
      <c r="E192" s="105" t="s">
        <v>488</v>
      </c>
      <c r="F192" s="105">
        <v>5</v>
      </c>
      <c r="G192" s="106" t="s">
        <v>504</v>
      </c>
      <c r="H192" s="107">
        <v>27277</v>
      </c>
      <c r="I192" s="105" t="s">
        <v>494</v>
      </c>
      <c r="J192" s="105" t="s">
        <v>198</v>
      </c>
    </row>
    <row r="193" spans="1:10">
      <c r="A193" s="105">
        <v>192</v>
      </c>
      <c r="B193" s="105" t="s">
        <v>520</v>
      </c>
      <c r="C193" s="105" t="s">
        <v>518</v>
      </c>
      <c r="D193" s="106" t="s">
        <v>492</v>
      </c>
      <c r="E193" s="105" t="s">
        <v>506</v>
      </c>
      <c r="F193" s="105">
        <v>22</v>
      </c>
      <c r="G193" s="106" t="s">
        <v>489</v>
      </c>
      <c r="H193" s="107">
        <v>396290</v>
      </c>
      <c r="I193" s="105" t="s">
        <v>496</v>
      </c>
      <c r="J193" s="105" t="s">
        <v>189</v>
      </c>
    </row>
    <row r="194" spans="1:10">
      <c r="A194" s="105">
        <v>193</v>
      </c>
      <c r="B194" s="105" t="s">
        <v>523</v>
      </c>
      <c r="C194" s="105" t="s">
        <v>518</v>
      </c>
      <c r="D194" s="106" t="s">
        <v>487</v>
      </c>
      <c r="E194" s="105" t="s">
        <v>509</v>
      </c>
      <c r="F194" s="105">
        <v>7</v>
      </c>
      <c r="G194" s="106" t="s">
        <v>489</v>
      </c>
      <c r="H194" s="107">
        <v>340158</v>
      </c>
      <c r="I194" s="105" t="s">
        <v>494</v>
      </c>
      <c r="J194" s="105" t="s">
        <v>198</v>
      </c>
    </row>
    <row r="195" spans="1:10">
      <c r="A195" s="105">
        <v>194</v>
      </c>
      <c r="B195" s="105" t="s">
        <v>517</v>
      </c>
      <c r="C195" s="105" t="s">
        <v>518</v>
      </c>
      <c r="D195" s="106" t="s">
        <v>510</v>
      </c>
      <c r="E195" s="105" t="s">
        <v>516</v>
      </c>
      <c r="F195" s="105">
        <v>28</v>
      </c>
      <c r="G195" s="106" t="s">
        <v>504</v>
      </c>
      <c r="H195" s="107">
        <v>231018</v>
      </c>
      <c r="I195" s="105" t="s">
        <v>490</v>
      </c>
      <c r="J195" s="105" t="s">
        <v>189</v>
      </c>
    </row>
    <row r="196" spans="1:10">
      <c r="A196" s="105">
        <v>195</v>
      </c>
      <c r="B196" s="105" t="s">
        <v>521</v>
      </c>
      <c r="C196" s="105" t="s">
        <v>518</v>
      </c>
      <c r="D196" s="106" t="s">
        <v>492</v>
      </c>
      <c r="E196" s="105" t="s">
        <v>495</v>
      </c>
      <c r="F196" s="105">
        <v>12</v>
      </c>
      <c r="G196" s="106" t="s">
        <v>16</v>
      </c>
      <c r="H196" s="107">
        <v>49991.25</v>
      </c>
      <c r="I196" s="105" t="s">
        <v>501</v>
      </c>
      <c r="J196" s="105" t="s">
        <v>189</v>
      </c>
    </row>
    <row r="197" spans="1:10">
      <c r="A197" s="105">
        <v>196</v>
      </c>
      <c r="B197" s="105" t="s">
        <v>519</v>
      </c>
      <c r="C197" s="105" t="s">
        <v>518</v>
      </c>
      <c r="D197" s="106" t="s">
        <v>499</v>
      </c>
      <c r="E197" s="105" t="s">
        <v>508</v>
      </c>
      <c r="F197" s="105">
        <v>27</v>
      </c>
      <c r="G197" s="106" t="s">
        <v>504</v>
      </c>
      <c r="H197" s="107">
        <v>483020</v>
      </c>
      <c r="I197" s="105" t="s">
        <v>496</v>
      </c>
      <c r="J197" s="105" t="s">
        <v>198</v>
      </c>
    </row>
    <row r="198" spans="1:10">
      <c r="A198" s="105">
        <v>197</v>
      </c>
      <c r="B198" s="105" t="s">
        <v>522</v>
      </c>
      <c r="C198" s="105" t="s">
        <v>518</v>
      </c>
      <c r="D198" s="106" t="s">
        <v>510</v>
      </c>
      <c r="E198" s="105" t="s">
        <v>511</v>
      </c>
      <c r="F198" s="105">
        <v>5</v>
      </c>
      <c r="G198" s="106" t="s">
        <v>16</v>
      </c>
      <c r="H198" s="107">
        <v>39499</v>
      </c>
      <c r="I198" s="105" t="s">
        <v>512</v>
      </c>
      <c r="J198" s="105" t="s">
        <v>192</v>
      </c>
    </row>
    <row r="199" spans="1:10">
      <c r="A199" s="105">
        <v>198</v>
      </c>
      <c r="B199" s="105" t="s">
        <v>517</v>
      </c>
      <c r="C199" s="105" t="s">
        <v>518</v>
      </c>
      <c r="D199" s="106" t="s">
        <v>487</v>
      </c>
      <c r="E199" s="105" t="s">
        <v>488</v>
      </c>
      <c r="F199" s="105">
        <v>17</v>
      </c>
      <c r="G199" s="106" t="s">
        <v>504</v>
      </c>
      <c r="H199" s="107">
        <v>76612</v>
      </c>
      <c r="I199" s="105" t="s">
        <v>494</v>
      </c>
      <c r="J199" s="105" t="s">
        <v>198</v>
      </c>
    </row>
    <row r="200" spans="1:10">
      <c r="A200" s="105">
        <v>199</v>
      </c>
      <c r="B200" s="105" t="s">
        <v>519</v>
      </c>
      <c r="C200" s="105" t="s">
        <v>518</v>
      </c>
      <c r="D200" s="106" t="s">
        <v>510</v>
      </c>
      <c r="E200" s="105" t="s">
        <v>511</v>
      </c>
      <c r="F200" s="105">
        <v>29</v>
      </c>
      <c r="G200" s="106" t="s">
        <v>16</v>
      </c>
      <c r="H200" s="107">
        <v>25728</v>
      </c>
      <c r="I200" s="105" t="s">
        <v>496</v>
      </c>
      <c r="J200" s="105" t="s">
        <v>210</v>
      </c>
    </row>
    <row r="201" spans="1:10">
      <c r="A201" s="105">
        <v>200</v>
      </c>
      <c r="B201" s="105" t="s">
        <v>522</v>
      </c>
      <c r="C201" s="105" t="s">
        <v>518</v>
      </c>
      <c r="D201" s="106" t="s">
        <v>487</v>
      </c>
      <c r="E201" s="105" t="s">
        <v>502</v>
      </c>
      <c r="F201" s="105">
        <v>24</v>
      </c>
      <c r="G201" s="106" t="s">
        <v>16</v>
      </c>
      <c r="H201" s="107">
        <v>90106</v>
      </c>
      <c r="I201" s="105" t="s">
        <v>497</v>
      </c>
      <c r="J201" s="105" t="s">
        <v>189</v>
      </c>
    </row>
    <row r="202" spans="1:10">
      <c r="A202" s="105">
        <v>201</v>
      </c>
      <c r="B202" s="105" t="s">
        <v>519</v>
      </c>
      <c r="C202" s="105" t="s">
        <v>518</v>
      </c>
      <c r="D202" s="106" t="s">
        <v>487</v>
      </c>
      <c r="E202" s="105" t="s">
        <v>502</v>
      </c>
      <c r="F202" s="105">
        <v>4</v>
      </c>
      <c r="G202" s="106" t="s">
        <v>489</v>
      </c>
      <c r="H202" s="107">
        <v>192562</v>
      </c>
      <c r="I202" s="105" t="s">
        <v>497</v>
      </c>
      <c r="J202" s="105" t="s">
        <v>192</v>
      </c>
    </row>
    <row r="203" spans="1:10">
      <c r="A203" s="105">
        <v>202</v>
      </c>
      <c r="B203" s="105" t="s">
        <v>523</v>
      </c>
      <c r="C203" s="105" t="s">
        <v>518</v>
      </c>
      <c r="D203" s="106" t="s">
        <v>499</v>
      </c>
      <c r="E203" s="105" t="s">
        <v>515</v>
      </c>
      <c r="F203" s="105">
        <v>26</v>
      </c>
      <c r="G203" s="106" t="s">
        <v>16</v>
      </c>
      <c r="H203" s="107">
        <v>80736</v>
      </c>
      <c r="I203" s="105" t="s">
        <v>494</v>
      </c>
      <c r="J203" s="105" t="s">
        <v>189</v>
      </c>
    </row>
    <row r="204" spans="1:10">
      <c r="A204" s="105">
        <v>203</v>
      </c>
      <c r="B204" s="105" t="s">
        <v>519</v>
      </c>
      <c r="C204" s="105" t="s">
        <v>518</v>
      </c>
      <c r="D204" s="106" t="s">
        <v>487</v>
      </c>
      <c r="E204" s="105" t="s">
        <v>502</v>
      </c>
      <c r="F204" s="105">
        <v>6</v>
      </c>
      <c r="G204" s="106" t="s">
        <v>489</v>
      </c>
      <c r="H204" s="107">
        <v>158646</v>
      </c>
      <c r="I204" s="105" t="s">
        <v>494</v>
      </c>
      <c r="J204" s="105" t="s">
        <v>189</v>
      </c>
    </row>
    <row r="205" spans="1:10">
      <c r="A205" s="105">
        <v>204</v>
      </c>
      <c r="B205" s="105" t="s">
        <v>519</v>
      </c>
      <c r="C205" s="105" t="s">
        <v>518</v>
      </c>
      <c r="D205" s="106" t="s">
        <v>487</v>
      </c>
      <c r="E205" s="105" t="s">
        <v>509</v>
      </c>
      <c r="F205" s="105">
        <v>11</v>
      </c>
      <c r="G205" s="106" t="s">
        <v>489</v>
      </c>
      <c r="H205" s="107">
        <v>120914</v>
      </c>
      <c r="I205" s="105" t="s">
        <v>494</v>
      </c>
      <c r="J205" s="105" t="s">
        <v>189</v>
      </c>
    </row>
    <row r="206" spans="1:10">
      <c r="A206" s="105">
        <v>205</v>
      </c>
      <c r="B206" s="105" t="s">
        <v>520</v>
      </c>
      <c r="C206" s="105" t="s">
        <v>518</v>
      </c>
      <c r="D206" s="106" t="s">
        <v>492</v>
      </c>
      <c r="E206" s="105" t="s">
        <v>495</v>
      </c>
      <c r="F206" s="105">
        <v>6</v>
      </c>
      <c r="G206" s="106" t="s">
        <v>489</v>
      </c>
      <c r="H206" s="107">
        <v>254120</v>
      </c>
      <c r="I206" s="105" t="s">
        <v>494</v>
      </c>
      <c r="J206" s="105" t="s">
        <v>189</v>
      </c>
    </row>
    <row r="207" spans="1:10">
      <c r="A207" s="105">
        <v>206</v>
      </c>
      <c r="B207" s="105" t="s">
        <v>522</v>
      </c>
      <c r="C207" s="105" t="s">
        <v>518</v>
      </c>
      <c r="D207" s="106" t="s">
        <v>492</v>
      </c>
      <c r="E207" s="105" t="s">
        <v>493</v>
      </c>
      <c r="F207" s="105">
        <v>24</v>
      </c>
      <c r="G207" s="106" t="s">
        <v>489</v>
      </c>
      <c r="H207" s="107">
        <v>436700</v>
      </c>
      <c r="I207" s="105" t="s">
        <v>490</v>
      </c>
      <c r="J207" s="105" t="s">
        <v>192</v>
      </c>
    </row>
    <row r="208" spans="1:10">
      <c r="A208" s="105">
        <v>207</v>
      </c>
      <c r="B208" s="105" t="s">
        <v>521</v>
      </c>
      <c r="C208" s="105" t="s">
        <v>518</v>
      </c>
      <c r="D208" s="106" t="s">
        <v>492</v>
      </c>
      <c r="E208" s="105" t="s">
        <v>495</v>
      </c>
      <c r="F208" s="105">
        <v>29</v>
      </c>
      <c r="G208" s="106" t="s">
        <v>16</v>
      </c>
      <c r="H208" s="107">
        <v>181465</v>
      </c>
      <c r="I208" s="105" t="s">
        <v>497</v>
      </c>
      <c r="J208" s="105" t="s">
        <v>198</v>
      </c>
    </row>
    <row r="209" spans="1:10">
      <c r="A209" s="105">
        <v>208</v>
      </c>
      <c r="B209" s="105" t="s">
        <v>522</v>
      </c>
      <c r="C209" s="105" t="s">
        <v>518</v>
      </c>
      <c r="D209" s="106" t="s">
        <v>510</v>
      </c>
      <c r="E209" s="105" t="s">
        <v>514</v>
      </c>
      <c r="F209" s="105">
        <v>18</v>
      </c>
      <c r="G209" s="106" t="s">
        <v>16</v>
      </c>
      <c r="H209" s="107">
        <v>170325</v>
      </c>
      <c r="I209" s="105" t="s">
        <v>512</v>
      </c>
      <c r="J209" s="105" t="s">
        <v>201</v>
      </c>
    </row>
    <row r="210" spans="1:10">
      <c r="A210" s="105">
        <v>209</v>
      </c>
      <c r="B210" s="105" t="s">
        <v>521</v>
      </c>
      <c r="C210" s="105" t="s">
        <v>518</v>
      </c>
      <c r="D210" s="106" t="s">
        <v>492</v>
      </c>
      <c r="E210" s="105" t="s">
        <v>493</v>
      </c>
      <c r="F210" s="105">
        <v>23</v>
      </c>
      <c r="G210" s="106" t="s">
        <v>16</v>
      </c>
      <c r="H210" s="107">
        <v>413095</v>
      </c>
      <c r="I210" s="105" t="s">
        <v>496</v>
      </c>
      <c r="J210" s="105" t="s">
        <v>192</v>
      </c>
    </row>
    <row r="211" spans="1:10">
      <c r="A211" s="105">
        <v>210</v>
      </c>
      <c r="B211" s="105" t="s">
        <v>522</v>
      </c>
      <c r="C211" s="105" t="s">
        <v>518</v>
      </c>
      <c r="D211" s="106" t="s">
        <v>492</v>
      </c>
      <c r="E211" s="105" t="s">
        <v>493</v>
      </c>
      <c r="F211" s="105">
        <v>21</v>
      </c>
      <c r="G211" s="106" t="s">
        <v>16</v>
      </c>
      <c r="H211" s="107">
        <v>210430</v>
      </c>
      <c r="I211" s="105" t="s">
        <v>497</v>
      </c>
      <c r="J211" s="105" t="s">
        <v>189</v>
      </c>
    </row>
    <row r="212" spans="1:10">
      <c r="A212" s="105">
        <v>211</v>
      </c>
      <c r="B212" s="105" t="s">
        <v>523</v>
      </c>
      <c r="C212" s="105" t="s">
        <v>518</v>
      </c>
      <c r="D212" s="106" t="s">
        <v>492</v>
      </c>
      <c r="E212" s="105" t="s">
        <v>506</v>
      </c>
      <c r="F212" s="105">
        <v>23</v>
      </c>
      <c r="G212" s="106" t="s">
        <v>16</v>
      </c>
      <c r="H212" s="107">
        <v>446020</v>
      </c>
      <c r="I212" s="105" t="s">
        <v>494</v>
      </c>
      <c r="J212" s="105" t="s">
        <v>201</v>
      </c>
    </row>
    <row r="213" spans="1:10">
      <c r="A213" s="105">
        <v>212</v>
      </c>
      <c r="B213" s="105" t="s">
        <v>520</v>
      </c>
      <c r="C213" s="105" t="s">
        <v>518</v>
      </c>
      <c r="D213" s="106" t="s">
        <v>487</v>
      </c>
      <c r="E213" s="105" t="s">
        <v>488</v>
      </c>
      <c r="F213" s="105">
        <v>6</v>
      </c>
      <c r="G213" s="106" t="s">
        <v>489</v>
      </c>
      <c r="H213" s="107">
        <v>99214</v>
      </c>
      <c r="I213" s="105" t="s">
        <v>497</v>
      </c>
      <c r="J213" s="105" t="s">
        <v>198</v>
      </c>
    </row>
    <row r="214" spans="1:10">
      <c r="A214" s="105">
        <v>213</v>
      </c>
      <c r="B214" s="105" t="s">
        <v>523</v>
      </c>
      <c r="C214" s="105" t="s">
        <v>518</v>
      </c>
      <c r="D214" s="106" t="s">
        <v>510</v>
      </c>
      <c r="E214" s="105" t="s">
        <v>511</v>
      </c>
      <c r="F214" s="105">
        <v>18</v>
      </c>
      <c r="G214" s="106" t="s">
        <v>489</v>
      </c>
      <c r="H214" s="107">
        <v>70797</v>
      </c>
      <c r="I214" s="105" t="s">
        <v>494</v>
      </c>
      <c r="J214" s="105" t="s">
        <v>189</v>
      </c>
    </row>
    <row r="215" spans="1:10">
      <c r="A215" s="105">
        <v>214</v>
      </c>
      <c r="B215" s="105" t="s">
        <v>519</v>
      </c>
      <c r="C215" s="105" t="s">
        <v>518</v>
      </c>
      <c r="D215" s="106" t="s">
        <v>510</v>
      </c>
      <c r="E215" s="105" t="s">
        <v>511</v>
      </c>
      <c r="F215" s="105">
        <v>24</v>
      </c>
      <c r="G215" s="106" t="s">
        <v>16</v>
      </c>
      <c r="H215" s="107">
        <v>199833</v>
      </c>
      <c r="I215" s="105" t="s">
        <v>496</v>
      </c>
      <c r="J215" s="105" t="s">
        <v>513</v>
      </c>
    </row>
    <row r="216" spans="1:10">
      <c r="A216" s="105">
        <v>215</v>
      </c>
      <c r="B216" s="105" t="s">
        <v>517</v>
      </c>
      <c r="C216" s="105" t="s">
        <v>518</v>
      </c>
      <c r="D216" s="106" t="s">
        <v>487</v>
      </c>
      <c r="E216" s="105" t="s">
        <v>488</v>
      </c>
      <c r="F216" s="105">
        <v>2</v>
      </c>
      <c r="G216" s="106" t="s">
        <v>16</v>
      </c>
      <c r="H216" s="107">
        <v>63729</v>
      </c>
      <c r="I216" s="105" t="s">
        <v>496</v>
      </c>
      <c r="J216" s="105" t="s">
        <v>195</v>
      </c>
    </row>
    <row r="217" spans="1:10">
      <c r="A217" s="105">
        <v>216</v>
      </c>
      <c r="B217" s="105" t="s">
        <v>522</v>
      </c>
      <c r="C217" s="105" t="s">
        <v>518</v>
      </c>
      <c r="D217" s="106" t="s">
        <v>492</v>
      </c>
      <c r="E217" s="105" t="s">
        <v>506</v>
      </c>
      <c r="F217" s="105">
        <v>18</v>
      </c>
      <c r="G217" s="106" t="s">
        <v>504</v>
      </c>
      <c r="H217" s="107">
        <v>320420</v>
      </c>
      <c r="I217" s="105" t="s">
        <v>497</v>
      </c>
      <c r="J217" s="105" t="s">
        <v>201</v>
      </c>
    </row>
    <row r="218" spans="1:10">
      <c r="A218" s="105">
        <v>217</v>
      </c>
      <c r="B218" s="105" t="s">
        <v>517</v>
      </c>
      <c r="C218" s="105" t="s">
        <v>518</v>
      </c>
      <c r="D218" s="106" t="s">
        <v>499</v>
      </c>
      <c r="E218" s="105" t="s">
        <v>508</v>
      </c>
      <c r="F218" s="105">
        <v>3</v>
      </c>
      <c r="G218" s="106" t="s">
        <v>489</v>
      </c>
      <c r="H218" s="107">
        <v>56325</v>
      </c>
      <c r="I218" s="105" t="s">
        <v>497</v>
      </c>
      <c r="J218" s="105" t="s">
        <v>201</v>
      </c>
    </row>
    <row r="219" spans="1:10">
      <c r="A219" s="105">
        <v>218</v>
      </c>
      <c r="B219" s="105" t="s">
        <v>521</v>
      </c>
      <c r="C219" s="105" t="s">
        <v>518</v>
      </c>
      <c r="D219" s="106" t="s">
        <v>499</v>
      </c>
      <c r="E219" s="105" t="s">
        <v>508</v>
      </c>
      <c r="F219" s="105">
        <v>3</v>
      </c>
      <c r="G219" s="106" t="s">
        <v>16</v>
      </c>
      <c r="H219" s="107">
        <v>45869</v>
      </c>
      <c r="I219" s="105" t="s">
        <v>490</v>
      </c>
      <c r="J219" s="105" t="s">
        <v>201</v>
      </c>
    </row>
    <row r="220" spans="1:10">
      <c r="A220" s="105">
        <v>219</v>
      </c>
      <c r="B220" s="105" t="s">
        <v>517</v>
      </c>
      <c r="C220" s="105" t="s">
        <v>518</v>
      </c>
      <c r="D220" s="106" t="s">
        <v>510</v>
      </c>
      <c r="E220" s="105" t="s">
        <v>514</v>
      </c>
      <c r="F220" s="105">
        <v>16</v>
      </c>
      <c r="G220" s="106" t="s">
        <v>489</v>
      </c>
      <c r="H220" s="107">
        <v>162339</v>
      </c>
      <c r="I220" s="105" t="s">
        <v>501</v>
      </c>
      <c r="J220" s="105" t="s">
        <v>201</v>
      </c>
    </row>
    <row r="221" spans="1:10">
      <c r="A221" s="105">
        <v>220</v>
      </c>
      <c r="B221" s="105" t="s">
        <v>522</v>
      </c>
      <c r="C221" s="105" t="s">
        <v>518</v>
      </c>
      <c r="D221" s="106" t="s">
        <v>487</v>
      </c>
      <c r="E221" s="105" t="s">
        <v>488</v>
      </c>
      <c r="F221" s="105">
        <v>23</v>
      </c>
      <c r="G221" s="106" t="s">
        <v>489</v>
      </c>
      <c r="H221" s="107">
        <v>50878</v>
      </c>
      <c r="I221" s="105" t="s">
        <v>494</v>
      </c>
      <c r="J221" s="105" t="s">
        <v>198</v>
      </c>
    </row>
    <row r="222" spans="1:10">
      <c r="A222" s="105">
        <v>221</v>
      </c>
      <c r="B222" s="105" t="s">
        <v>521</v>
      </c>
      <c r="C222" s="105" t="s">
        <v>518</v>
      </c>
      <c r="D222" s="106" t="s">
        <v>487</v>
      </c>
      <c r="E222" s="105" t="s">
        <v>502</v>
      </c>
      <c r="F222" s="105">
        <v>2</v>
      </c>
      <c r="G222" s="106" t="s">
        <v>489</v>
      </c>
      <c r="H222" s="107">
        <v>110982</v>
      </c>
      <c r="I222" s="105" t="s">
        <v>497</v>
      </c>
      <c r="J222" s="105" t="s">
        <v>201</v>
      </c>
    </row>
    <row r="223" spans="1:10">
      <c r="A223" s="105">
        <v>222</v>
      </c>
      <c r="B223" s="105" t="s">
        <v>521</v>
      </c>
      <c r="C223" s="105" t="s">
        <v>518</v>
      </c>
      <c r="D223" s="106" t="s">
        <v>487</v>
      </c>
      <c r="E223" s="105" t="s">
        <v>488</v>
      </c>
      <c r="F223" s="105">
        <v>17</v>
      </c>
      <c r="G223" s="106" t="s">
        <v>489</v>
      </c>
      <c r="H223" s="107">
        <v>3236</v>
      </c>
      <c r="I223" s="105" t="s">
        <v>494</v>
      </c>
      <c r="J223" s="105" t="s">
        <v>210</v>
      </c>
    </row>
    <row r="224" spans="1:10">
      <c r="A224" s="105">
        <v>223</v>
      </c>
      <c r="B224" s="105" t="s">
        <v>521</v>
      </c>
      <c r="C224" s="105" t="s">
        <v>518</v>
      </c>
      <c r="D224" s="106" t="s">
        <v>499</v>
      </c>
      <c r="E224" s="105" t="s">
        <v>500</v>
      </c>
      <c r="F224" s="105">
        <v>2</v>
      </c>
      <c r="G224" s="106" t="s">
        <v>489</v>
      </c>
      <c r="H224" s="107">
        <v>159615</v>
      </c>
      <c r="I224" s="105" t="s">
        <v>497</v>
      </c>
      <c r="J224" s="105" t="s">
        <v>189</v>
      </c>
    </row>
    <row r="225" spans="1:10">
      <c r="A225" s="105">
        <v>224</v>
      </c>
      <c r="B225" s="105" t="s">
        <v>523</v>
      </c>
      <c r="C225" s="105" t="s">
        <v>518</v>
      </c>
      <c r="D225" s="106" t="s">
        <v>499</v>
      </c>
      <c r="E225" s="105" t="s">
        <v>515</v>
      </c>
      <c r="F225" s="105">
        <v>18</v>
      </c>
      <c r="G225" s="106" t="s">
        <v>504</v>
      </c>
      <c r="H225" s="107">
        <v>38097</v>
      </c>
      <c r="I225" s="105" t="s">
        <v>496</v>
      </c>
      <c r="J225" s="105" t="s">
        <v>192</v>
      </c>
    </row>
    <row r="226" spans="1:10">
      <c r="A226" s="105">
        <v>225</v>
      </c>
      <c r="B226" s="105" t="s">
        <v>522</v>
      </c>
      <c r="C226" s="105" t="s">
        <v>518</v>
      </c>
      <c r="D226" s="106" t="s">
        <v>510</v>
      </c>
      <c r="E226" s="105" t="s">
        <v>514</v>
      </c>
      <c r="F226" s="105">
        <v>28</v>
      </c>
      <c r="G226" s="106" t="s">
        <v>489</v>
      </c>
      <c r="H226" s="107">
        <v>160815</v>
      </c>
      <c r="I226" s="105" t="s">
        <v>497</v>
      </c>
      <c r="J226" s="105" t="s">
        <v>192</v>
      </c>
    </row>
    <row r="227" spans="1:10">
      <c r="A227" s="105">
        <v>226</v>
      </c>
      <c r="B227" s="105" t="s">
        <v>521</v>
      </c>
      <c r="C227" s="105" t="s">
        <v>518</v>
      </c>
      <c r="D227" s="106" t="s">
        <v>510</v>
      </c>
      <c r="E227" s="105" t="s">
        <v>511</v>
      </c>
      <c r="F227" s="105">
        <v>10</v>
      </c>
      <c r="G227" s="106" t="s">
        <v>489</v>
      </c>
      <c r="H227" s="107">
        <v>262878</v>
      </c>
      <c r="I227" s="105" t="s">
        <v>501</v>
      </c>
      <c r="J227" s="105" t="s">
        <v>192</v>
      </c>
    </row>
    <row r="228" spans="1:10">
      <c r="A228" s="105">
        <v>227</v>
      </c>
      <c r="B228" s="105" t="s">
        <v>519</v>
      </c>
      <c r="C228" s="105" t="s">
        <v>518</v>
      </c>
      <c r="D228" s="106" t="s">
        <v>487</v>
      </c>
      <c r="E228" s="105" t="s">
        <v>488</v>
      </c>
      <c r="F228" s="105">
        <v>22</v>
      </c>
      <c r="G228" s="106" t="s">
        <v>16</v>
      </c>
      <c r="H228" s="107">
        <v>24017</v>
      </c>
      <c r="I228" s="105" t="s">
        <v>490</v>
      </c>
      <c r="J228" s="105" t="s">
        <v>189</v>
      </c>
    </row>
    <row r="229" spans="1:10">
      <c r="A229" s="105">
        <v>228</v>
      </c>
      <c r="B229" s="105" t="s">
        <v>517</v>
      </c>
      <c r="C229" s="105" t="s">
        <v>518</v>
      </c>
      <c r="D229" s="106" t="s">
        <v>510</v>
      </c>
      <c r="E229" s="105" t="s">
        <v>511</v>
      </c>
      <c r="F229" s="105">
        <v>16</v>
      </c>
      <c r="G229" s="106" t="s">
        <v>16</v>
      </c>
      <c r="H229" s="107">
        <v>133941</v>
      </c>
      <c r="I229" s="105" t="s">
        <v>494</v>
      </c>
      <c r="J229" s="105" t="s">
        <v>192</v>
      </c>
    </row>
    <row r="230" spans="1:10">
      <c r="A230" s="105">
        <v>229</v>
      </c>
      <c r="B230" s="105" t="s">
        <v>521</v>
      </c>
      <c r="C230" s="105" t="s">
        <v>518</v>
      </c>
      <c r="D230" s="106" t="s">
        <v>487</v>
      </c>
      <c r="E230" s="105" t="s">
        <v>488</v>
      </c>
      <c r="F230" s="105">
        <v>22</v>
      </c>
      <c r="G230" s="106" t="s">
        <v>16</v>
      </c>
      <c r="H230" s="107">
        <v>92615</v>
      </c>
      <c r="I230" s="105" t="s">
        <v>497</v>
      </c>
      <c r="J230" s="105" t="s">
        <v>195</v>
      </c>
    </row>
    <row r="231" spans="1:10">
      <c r="A231" s="105">
        <v>230</v>
      </c>
      <c r="B231" s="105" t="s">
        <v>517</v>
      </c>
      <c r="C231" s="105" t="s">
        <v>518</v>
      </c>
      <c r="D231" s="106" t="s">
        <v>487</v>
      </c>
      <c r="E231" s="105" t="s">
        <v>502</v>
      </c>
      <c r="F231" s="105">
        <v>16</v>
      </c>
      <c r="G231" s="106" t="s">
        <v>504</v>
      </c>
      <c r="H231" s="107">
        <v>58582</v>
      </c>
      <c r="I231" s="105" t="s">
        <v>494</v>
      </c>
      <c r="J231" s="105" t="s">
        <v>192</v>
      </c>
    </row>
    <row r="232" spans="1:10">
      <c r="A232" s="105">
        <v>231</v>
      </c>
      <c r="B232" s="105" t="s">
        <v>522</v>
      </c>
      <c r="C232" s="105" t="s">
        <v>518</v>
      </c>
      <c r="D232" s="106" t="s">
        <v>492</v>
      </c>
      <c r="E232" s="105" t="s">
        <v>506</v>
      </c>
      <c r="F232" s="105">
        <v>1</v>
      </c>
      <c r="G232" s="106" t="s">
        <v>16</v>
      </c>
      <c r="H232" s="107">
        <v>161410</v>
      </c>
      <c r="I232" s="105" t="s">
        <v>494</v>
      </c>
      <c r="J232" s="105" t="s">
        <v>189</v>
      </c>
    </row>
    <row r="233" spans="1:10">
      <c r="A233" s="105">
        <v>232</v>
      </c>
      <c r="B233" s="105" t="s">
        <v>522</v>
      </c>
      <c r="C233" s="105" t="s">
        <v>518</v>
      </c>
      <c r="D233" s="106" t="s">
        <v>510</v>
      </c>
      <c r="E233" s="105" t="s">
        <v>511</v>
      </c>
      <c r="F233" s="105">
        <v>23</v>
      </c>
      <c r="G233" s="106" t="s">
        <v>16</v>
      </c>
      <c r="H233" s="107">
        <v>232851</v>
      </c>
      <c r="I233" s="105" t="s">
        <v>512</v>
      </c>
      <c r="J233" s="105" t="s">
        <v>201</v>
      </c>
    </row>
    <row r="234" spans="1:10">
      <c r="A234" s="105">
        <v>233</v>
      </c>
      <c r="B234" s="105" t="s">
        <v>522</v>
      </c>
      <c r="C234" s="105" t="s">
        <v>518</v>
      </c>
      <c r="D234" s="106" t="s">
        <v>499</v>
      </c>
      <c r="E234" s="105" t="s">
        <v>515</v>
      </c>
      <c r="F234" s="105">
        <v>18</v>
      </c>
      <c r="G234" s="106" t="s">
        <v>504</v>
      </c>
      <c r="H234" s="107">
        <v>75658</v>
      </c>
      <c r="I234" s="105" t="s">
        <v>490</v>
      </c>
      <c r="J234" s="105" t="s">
        <v>189</v>
      </c>
    </row>
    <row r="235" spans="1:10">
      <c r="A235" s="105">
        <v>234</v>
      </c>
      <c r="B235" s="105" t="s">
        <v>521</v>
      </c>
      <c r="C235" s="105" t="s">
        <v>518</v>
      </c>
      <c r="D235" s="106" t="s">
        <v>510</v>
      </c>
      <c r="E235" s="105" t="s">
        <v>511</v>
      </c>
      <c r="F235" s="105">
        <v>27</v>
      </c>
      <c r="G235" s="106" t="s">
        <v>489</v>
      </c>
      <c r="H235" s="107">
        <v>72000</v>
      </c>
      <c r="I235" s="105" t="s">
        <v>497</v>
      </c>
      <c r="J235" s="105" t="s">
        <v>214</v>
      </c>
    </row>
    <row r="236" spans="1:10">
      <c r="A236" s="105">
        <v>235</v>
      </c>
      <c r="B236" s="105" t="s">
        <v>522</v>
      </c>
      <c r="C236" s="105" t="s">
        <v>518</v>
      </c>
      <c r="D236" s="106" t="s">
        <v>510</v>
      </c>
      <c r="E236" s="105" t="s">
        <v>511</v>
      </c>
      <c r="F236" s="105">
        <v>28</v>
      </c>
      <c r="G236" s="106" t="s">
        <v>489</v>
      </c>
      <c r="H236" s="107">
        <v>239763</v>
      </c>
      <c r="I236" s="105" t="s">
        <v>501</v>
      </c>
      <c r="J236" s="105" t="s">
        <v>192</v>
      </c>
    </row>
    <row r="237" spans="1:10">
      <c r="A237" s="105">
        <v>236</v>
      </c>
      <c r="B237" s="105" t="s">
        <v>519</v>
      </c>
      <c r="C237" s="105" t="s">
        <v>518</v>
      </c>
      <c r="D237" s="106" t="s">
        <v>487</v>
      </c>
      <c r="E237" s="105" t="s">
        <v>488</v>
      </c>
      <c r="F237" s="105">
        <v>25</v>
      </c>
      <c r="G237" s="106" t="s">
        <v>16</v>
      </c>
      <c r="H237" s="107">
        <v>61550</v>
      </c>
      <c r="I237" s="105" t="s">
        <v>494</v>
      </c>
      <c r="J237" s="105" t="s">
        <v>198</v>
      </c>
    </row>
    <row r="238" spans="1:10">
      <c r="A238" s="105">
        <v>237</v>
      </c>
      <c r="B238" s="105" t="s">
        <v>519</v>
      </c>
      <c r="C238" s="105" t="s">
        <v>518</v>
      </c>
      <c r="D238" s="106" t="s">
        <v>487</v>
      </c>
      <c r="E238" s="105" t="s">
        <v>509</v>
      </c>
      <c r="F238" s="105">
        <v>16</v>
      </c>
      <c r="G238" s="106" t="s">
        <v>16</v>
      </c>
      <c r="H238" s="107">
        <v>185600</v>
      </c>
      <c r="I238" s="105" t="s">
        <v>490</v>
      </c>
      <c r="J238" s="105" t="s">
        <v>189</v>
      </c>
    </row>
    <row r="239" spans="1:10">
      <c r="A239" s="105">
        <v>238</v>
      </c>
      <c r="B239" s="105" t="s">
        <v>517</v>
      </c>
      <c r="C239" s="105" t="s">
        <v>518</v>
      </c>
      <c r="D239" s="106" t="s">
        <v>487</v>
      </c>
      <c r="E239" s="105" t="s">
        <v>488</v>
      </c>
      <c r="F239" s="105">
        <v>13</v>
      </c>
      <c r="G239" s="106" t="s">
        <v>489</v>
      </c>
      <c r="H239" s="107">
        <v>22736</v>
      </c>
      <c r="I239" s="105" t="s">
        <v>496</v>
      </c>
      <c r="J239" s="105" t="s">
        <v>189</v>
      </c>
    </row>
    <row r="240" spans="1:10">
      <c r="A240" s="105">
        <v>239</v>
      </c>
      <c r="B240" s="105" t="s">
        <v>519</v>
      </c>
      <c r="C240" s="105" t="s">
        <v>518</v>
      </c>
      <c r="D240" s="106" t="s">
        <v>487</v>
      </c>
      <c r="E240" s="105" t="s">
        <v>488</v>
      </c>
      <c r="F240" s="105">
        <v>4</v>
      </c>
      <c r="G240" s="106" t="s">
        <v>489</v>
      </c>
      <c r="H240" s="107">
        <v>52674</v>
      </c>
      <c r="I240" s="105" t="s">
        <v>497</v>
      </c>
      <c r="J240" s="105" t="s">
        <v>195</v>
      </c>
    </row>
    <row r="241" spans="1:10">
      <c r="A241" s="105">
        <v>240</v>
      </c>
      <c r="B241" s="105" t="s">
        <v>523</v>
      </c>
      <c r="C241" s="105" t="s">
        <v>518</v>
      </c>
      <c r="D241" s="106" t="s">
        <v>492</v>
      </c>
      <c r="E241" s="105" t="s">
        <v>493</v>
      </c>
      <c r="F241" s="105">
        <v>9</v>
      </c>
      <c r="G241" s="106" t="s">
        <v>489</v>
      </c>
      <c r="H241" s="107">
        <v>203165</v>
      </c>
      <c r="I241" s="105" t="s">
        <v>501</v>
      </c>
      <c r="J241" s="105" t="s">
        <v>198</v>
      </c>
    </row>
    <row r="242" spans="1:10">
      <c r="A242" s="105">
        <v>241</v>
      </c>
      <c r="B242" s="105" t="s">
        <v>520</v>
      </c>
      <c r="C242" s="105" t="s">
        <v>518</v>
      </c>
      <c r="D242" s="106" t="s">
        <v>487</v>
      </c>
      <c r="E242" s="105" t="s">
        <v>488</v>
      </c>
      <c r="F242" s="105">
        <v>7</v>
      </c>
      <c r="G242" s="106" t="s">
        <v>16</v>
      </c>
      <c r="H242" s="107">
        <v>67987</v>
      </c>
      <c r="I242" s="105" t="s">
        <v>512</v>
      </c>
      <c r="J242" s="105" t="s">
        <v>195</v>
      </c>
    </row>
    <row r="243" spans="1:10">
      <c r="A243" s="105">
        <v>242</v>
      </c>
      <c r="B243" s="105" t="s">
        <v>521</v>
      </c>
      <c r="C243" s="105" t="s">
        <v>518</v>
      </c>
      <c r="D243" s="106" t="s">
        <v>487</v>
      </c>
      <c r="E243" s="105" t="s">
        <v>488</v>
      </c>
      <c r="F243" s="105">
        <v>10</v>
      </c>
      <c r="G243" s="106" t="s">
        <v>504</v>
      </c>
      <c r="H243" s="107">
        <v>24081</v>
      </c>
      <c r="I243" s="105" t="s">
        <v>497</v>
      </c>
      <c r="J243" s="105" t="s">
        <v>513</v>
      </c>
    </row>
    <row r="244" spans="1:10">
      <c r="A244" s="105">
        <v>243</v>
      </c>
      <c r="B244" s="105" t="s">
        <v>522</v>
      </c>
      <c r="C244" s="105" t="s">
        <v>518</v>
      </c>
      <c r="D244" s="106" t="s">
        <v>510</v>
      </c>
      <c r="E244" s="105" t="s">
        <v>516</v>
      </c>
      <c r="F244" s="105">
        <v>8</v>
      </c>
      <c r="G244" s="106" t="s">
        <v>16</v>
      </c>
      <c r="H244" s="107">
        <v>196581</v>
      </c>
      <c r="I244" s="105" t="s">
        <v>496</v>
      </c>
      <c r="J244" s="105" t="s">
        <v>201</v>
      </c>
    </row>
    <row r="245" spans="1:10">
      <c r="A245" s="105">
        <v>244</v>
      </c>
      <c r="B245" s="105" t="s">
        <v>517</v>
      </c>
      <c r="C245" s="105" t="s">
        <v>518</v>
      </c>
      <c r="D245" s="106" t="s">
        <v>487</v>
      </c>
      <c r="E245" s="105" t="s">
        <v>502</v>
      </c>
      <c r="F245" s="105">
        <v>14</v>
      </c>
      <c r="G245" s="106" t="s">
        <v>16</v>
      </c>
      <c r="H245" s="107">
        <v>149932</v>
      </c>
      <c r="I245" s="105" t="s">
        <v>512</v>
      </c>
      <c r="J245" s="105" t="s">
        <v>192</v>
      </c>
    </row>
    <row r="246" spans="1:10">
      <c r="A246" s="105">
        <v>245</v>
      </c>
      <c r="B246" s="105" t="s">
        <v>520</v>
      </c>
      <c r="C246" s="105" t="s">
        <v>518</v>
      </c>
      <c r="D246" s="106" t="s">
        <v>492</v>
      </c>
      <c r="E246" s="105" t="s">
        <v>495</v>
      </c>
      <c r="F246" s="105">
        <v>2</v>
      </c>
      <c r="G246" s="106" t="s">
        <v>489</v>
      </c>
      <c r="H246" s="107">
        <v>243365</v>
      </c>
      <c r="I246" s="105" t="s">
        <v>494</v>
      </c>
      <c r="J246" s="105" t="s">
        <v>192</v>
      </c>
    </row>
    <row r="247" spans="1:10">
      <c r="A247" s="105">
        <v>246</v>
      </c>
      <c r="B247" s="105" t="s">
        <v>519</v>
      </c>
      <c r="C247" s="105" t="s">
        <v>518</v>
      </c>
      <c r="D247" s="106" t="s">
        <v>499</v>
      </c>
      <c r="E247" s="105" t="s">
        <v>515</v>
      </c>
      <c r="F247" s="105">
        <v>27</v>
      </c>
      <c r="G247" s="106" t="s">
        <v>16</v>
      </c>
      <c r="H247" s="107">
        <v>56029</v>
      </c>
      <c r="I247" s="105" t="s">
        <v>496</v>
      </c>
      <c r="J247" s="105" t="s">
        <v>201</v>
      </c>
    </row>
    <row r="248" spans="1:10">
      <c r="A248" s="105">
        <v>247</v>
      </c>
      <c r="B248" s="105" t="s">
        <v>517</v>
      </c>
      <c r="C248" s="105" t="s">
        <v>518</v>
      </c>
      <c r="D248" s="106" t="s">
        <v>487</v>
      </c>
      <c r="E248" s="105" t="s">
        <v>488</v>
      </c>
      <c r="F248" s="105">
        <v>20</v>
      </c>
      <c r="G248" s="106" t="s">
        <v>489</v>
      </c>
      <c r="H248" s="107">
        <v>37180</v>
      </c>
      <c r="I248" s="105" t="s">
        <v>496</v>
      </c>
      <c r="J248" s="105" t="s">
        <v>189</v>
      </c>
    </row>
    <row r="249" spans="1:10">
      <c r="A249" s="105">
        <v>248</v>
      </c>
      <c r="B249" s="105" t="s">
        <v>519</v>
      </c>
      <c r="C249" s="105" t="s">
        <v>518</v>
      </c>
      <c r="D249" s="106" t="s">
        <v>510</v>
      </c>
      <c r="E249" s="105" t="s">
        <v>516</v>
      </c>
      <c r="F249" s="105">
        <v>23</v>
      </c>
      <c r="G249" s="106" t="s">
        <v>16</v>
      </c>
      <c r="H249" s="107">
        <v>209517</v>
      </c>
      <c r="I249" s="105" t="s">
        <v>501</v>
      </c>
      <c r="J249" s="105" t="s">
        <v>192</v>
      </c>
    </row>
    <row r="250" spans="1:10">
      <c r="A250" s="105">
        <v>249</v>
      </c>
      <c r="B250" s="105" t="s">
        <v>519</v>
      </c>
      <c r="C250" s="105" t="s">
        <v>518</v>
      </c>
      <c r="D250" s="106" t="s">
        <v>499</v>
      </c>
      <c r="E250" s="105" t="s">
        <v>500</v>
      </c>
      <c r="F250" s="105">
        <v>22</v>
      </c>
      <c r="G250" s="106" t="s">
        <v>489</v>
      </c>
      <c r="H250" s="107">
        <v>20189</v>
      </c>
      <c r="I250" s="105" t="s">
        <v>496</v>
      </c>
      <c r="J250" s="105" t="s">
        <v>201</v>
      </c>
    </row>
    <row r="251" spans="1:10">
      <c r="A251" s="105">
        <v>250</v>
      </c>
      <c r="B251" s="105" t="s">
        <v>521</v>
      </c>
      <c r="C251" s="105" t="s">
        <v>518</v>
      </c>
      <c r="D251" s="106" t="s">
        <v>499</v>
      </c>
      <c r="E251" s="105" t="s">
        <v>508</v>
      </c>
      <c r="F251" s="105">
        <v>19</v>
      </c>
      <c r="G251" s="106" t="s">
        <v>504</v>
      </c>
      <c r="H251" s="107">
        <v>39552</v>
      </c>
      <c r="I251" s="105" t="s">
        <v>501</v>
      </c>
      <c r="J251" s="105" t="s">
        <v>198</v>
      </c>
    </row>
    <row r="252" spans="1:10">
      <c r="A252" s="105">
        <v>251</v>
      </c>
      <c r="B252" s="105" t="s">
        <v>517</v>
      </c>
      <c r="C252" s="105" t="s">
        <v>518</v>
      </c>
      <c r="D252" s="106" t="s">
        <v>487</v>
      </c>
      <c r="E252" s="105" t="s">
        <v>509</v>
      </c>
      <c r="F252" s="105">
        <v>14</v>
      </c>
      <c r="G252" s="106" t="s">
        <v>16</v>
      </c>
      <c r="H252" s="107">
        <v>85444</v>
      </c>
      <c r="I252" s="105" t="s">
        <v>494</v>
      </c>
      <c r="J252" s="105" t="s">
        <v>189</v>
      </c>
    </row>
    <row r="253" spans="1:10">
      <c r="A253" s="105">
        <v>252</v>
      </c>
      <c r="B253" s="105" t="s">
        <v>519</v>
      </c>
      <c r="C253" s="105" t="s">
        <v>518</v>
      </c>
      <c r="D253" s="106" t="s">
        <v>510</v>
      </c>
      <c r="E253" s="105" t="s">
        <v>514</v>
      </c>
      <c r="F253" s="105">
        <v>25</v>
      </c>
      <c r="G253" s="106" t="s">
        <v>16</v>
      </c>
      <c r="H253" s="107">
        <v>288333</v>
      </c>
      <c r="I253" s="105" t="s">
        <v>497</v>
      </c>
      <c r="J253" s="105" t="s">
        <v>192</v>
      </c>
    </row>
    <row r="254" spans="1:10">
      <c r="A254" s="105">
        <v>253</v>
      </c>
      <c r="B254" s="105" t="s">
        <v>517</v>
      </c>
      <c r="C254" s="105" t="s">
        <v>518</v>
      </c>
      <c r="D254" s="106" t="s">
        <v>510</v>
      </c>
      <c r="E254" s="105" t="s">
        <v>511</v>
      </c>
      <c r="F254" s="105">
        <v>3</v>
      </c>
      <c r="G254" s="106" t="s">
        <v>489</v>
      </c>
      <c r="H254" s="107">
        <v>64570</v>
      </c>
      <c r="I254" s="105" t="s">
        <v>494</v>
      </c>
      <c r="J254" s="105" t="s">
        <v>189</v>
      </c>
    </row>
    <row r="255" spans="1:10">
      <c r="A255" s="105">
        <v>254</v>
      </c>
      <c r="B255" s="105" t="s">
        <v>519</v>
      </c>
      <c r="C255" s="105" t="s">
        <v>518</v>
      </c>
      <c r="D255" s="106" t="s">
        <v>487</v>
      </c>
      <c r="E255" s="105" t="s">
        <v>502</v>
      </c>
      <c r="F255" s="105">
        <v>27</v>
      </c>
      <c r="G255" s="106" t="s">
        <v>16</v>
      </c>
      <c r="H255" s="107">
        <v>112104</v>
      </c>
      <c r="I255" s="105" t="s">
        <v>497</v>
      </c>
      <c r="J255" s="105" t="s">
        <v>201</v>
      </c>
    </row>
    <row r="256" spans="1:10">
      <c r="A256" s="105">
        <v>255</v>
      </c>
      <c r="B256" s="105" t="s">
        <v>517</v>
      </c>
      <c r="C256" s="105" t="s">
        <v>518</v>
      </c>
      <c r="D256" s="106" t="s">
        <v>487</v>
      </c>
      <c r="E256" s="105" t="s">
        <v>502</v>
      </c>
      <c r="F256" s="105">
        <v>16</v>
      </c>
      <c r="G256" s="106" t="s">
        <v>489</v>
      </c>
      <c r="H256" s="107">
        <v>114886</v>
      </c>
      <c r="I256" s="105" t="s">
        <v>490</v>
      </c>
      <c r="J256" s="105" t="s">
        <v>192</v>
      </c>
    </row>
    <row r="257" spans="1:10">
      <c r="A257" s="105">
        <v>256</v>
      </c>
      <c r="B257" s="105" t="s">
        <v>522</v>
      </c>
      <c r="C257" s="105" t="s">
        <v>518</v>
      </c>
      <c r="D257" s="106" t="s">
        <v>492</v>
      </c>
      <c r="E257" s="105" t="s">
        <v>495</v>
      </c>
      <c r="F257" s="105">
        <v>11</v>
      </c>
      <c r="G257" s="106" t="s">
        <v>504</v>
      </c>
      <c r="H257" s="107">
        <v>51185.25</v>
      </c>
      <c r="I257" s="105" t="s">
        <v>494</v>
      </c>
      <c r="J257" s="105" t="s">
        <v>198</v>
      </c>
    </row>
    <row r="258" spans="1:10">
      <c r="A258" s="105">
        <v>257</v>
      </c>
      <c r="B258" s="105" t="s">
        <v>523</v>
      </c>
      <c r="C258" s="105" t="s">
        <v>518</v>
      </c>
      <c r="D258" s="106" t="s">
        <v>492</v>
      </c>
      <c r="E258" s="105" t="s">
        <v>493</v>
      </c>
      <c r="F258" s="105">
        <v>14</v>
      </c>
      <c r="G258" s="106" t="s">
        <v>16</v>
      </c>
      <c r="H258" s="107">
        <v>47175</v>
      </c>
      <c r="I258" s="105" t="s">
        <v>490</v>
      </c>
      <c r="J258" s="105" t="s">
        <v>201</v>
      </c>
    </row>
    <row r="259" spans="1:10">
      <c r="A259" s="105">
        <v>258</v>
      </c>
      <c r="B259" s="105" t="s">
        <v>519</v>
      </c>
      <c r="C259" s="105" t="s">
        <v>518</v>
      </c>
      <c r="D259" s="106" t="s">
        <v>510</v>
      </c>
      <c r="E259" s="105" t="s">
        <v>511</v>
      </c>
      <c r="F259" s="105">
        <v>7</v>
      </c>
      <c r="G259" s="106" t="s">
        <v>504</v>
      </c>
      <c r="H259" s="107">
        <v>159807</v>
      </c>
      <c r="I259" s="105" t="s">
        <v>501</v>
      </c>
      <c r="J259" s="105" t="s">
        <v>192</v>
      </c>
    </row>
    <row r="260" spans="1:10">
      <c r="A260" s="105">
        <v>259</v>
      </c>
      <c r="B260" s="105" t="s">
        <v>521</v>
      </c>
      <c r="C260" s="105" t="s">
        <v>518</v>
      </c>
      <c r="D260" s="106" t="s">
        <v>510</v>
      </c>
      <c r="E260" s="105" t="s">
        <v>511</v>
      </c>
      <c r="F260" s="105">
        <v>27</v>
      </c>
      <c r="G260" s="106" t="s">
        <v>16</v>
      </c>
      <c r="H260" s="107">
        <v>25758</v>
      </c>
      <c r="I260" s="105" t="s">
        <v>496</v>
      </c>
      <c r="J260" s="105" t="s">
        <v>210</v>
      </c>
    </row>
    <row r="261" spans="1:10">
      <c r="A261" s="105">
        <v>260</v>
      </c>
      <c r="B261" s="105" t="s">
        <v>519</v>
      </c>
      <c r="C261" s="105" t="s">
        <v>518</v>
      </c>
      <c r="D261" s="106" t="s">
        <v>487</v>
      </c>
      <c r="E261" s="105" t="s">
        <v>488</v>
      </c>
      <c r="F261" s="105">
        <v>21</v>
      </c>
      <c r="G261" s="106" t="s">
        <v>16</v>
      </c>
      <c r="H261" s="107">
        <v>83149</v>
      </c>
      <c r="I261" s="105" t="s">
        <v>501</v>
      </c>
      <c r="J261" s="105" t="s">
        <v>198</v>
      </c>
    </row>
    <row r="262" spans="1:10">
      <c r="A262" s="105">
        <v>261</v>
      </c>
      <c r="B262" s="105" t="s">
        <v>519</v>
      </c>
      <c r="C262" s="105" t="s">
        <v>518</v>
      </c>
      <c r="D262" s="106" t="s">
        <v>510</v>
      </c>
      <c r="E262" s="105" t="s">
        <v>511</v>
      </c>
      <c r="F262" s="105">
        <v>1</v>
      </c>
      <c r="G262" s="106" t="s">
        <v>16</v>
      </c>
      <c r="H262" s="107">
        <v>58238</v>
      </c>
      <c r="I262" s="105" t="s">
        <v>494</v>
      </c>
      <c r="J262" s="105" t="s">
        <v>210</v>
      </c>
    </row>
    <row r="263" spans="1:10">
      <c r="A263" s="105">
        <v>262</v>
      </c>
      <c r="B263" s="105" t="s">
        <v>519</v>
      </c>
      <c r="C263" s="105" t="s">
        <v>518</v>
      </c>
      <c r="D263" s="106" t="s">
        <v>499</v>
      </c>
      <c r="E263" s="105" t="s">
        <v>515</v>
      </c>
      <c r="F263" s="105">
        <v>20</v>
      </c>
      <c r="G263" s="106" t="s">
        <v>489</v>
      </c>
      <c r="H263" s="107">
        <v>29012</v>
      </c>
      <c r="I263" s="105" t="s">
        <v>497</v>
      </c>
      <c r="J263" s="105" t="s">
        <v>201</v>
      </c>
    </row>
    <row r="264" spans="1:10">
      <c r="A264" s="105">
        <v>263</v>
      </c>
      <c r="B264" s="105" t="s">
        <v>517</v>
      </c>
      <c r="C264" s="105" t="s">
        <v>518</v>
      </c>
      <c r="D264" s="106" t="s">
        <v>487</v>
      </c>
      <c r="E264" s="105" t="s">
        <v>509</v>
      </c>
      <c r="F264" s="105">
        <v>10</v>
      </c>
      <c r="G264" s="106" t="s">
        <v>489</v>
      </c>
      <c r="H264" s="107">
        <v>528576</v>
      </c>
      <c r="I264" s="105" t="s">
        <v>494</v>
      </c>
      <c r="J264" s="105" t="s">
        <v>201</v>
      </c>
    </row>
    <row r="265" spans="1:10">
      <c r="A265" s="105">
        <v>264</v>
      </c>
      <c r="B265" s="105" t="s">
        <v>517</v>
      </c>
      <c r="C265" s="105" t="s">
        <v>518</v>
      </c>
      <c r="D265" s="106" t="s">
        <v>499</v>
      </c>
      <c r="E265" s="105" t="s">
        <v>515</v>
      </c>
      <c r="F265" s="105">
        <v>13</v>
      </c>
      <c r="G265" s="106" t="s">
        <v>16</v>
      </c>
      <c r="H265" s="107">
        <v>20985</v>
      </c>
      <c r="I265" s="105" t="s">
        <v>497</v>
      </c>
      <c r="J265" s="105" t="s">
        <v>189</v>
      </c>
    </row>
    <row r="266" spans="1:10">
      <c r="A266" s="105">
        <v>265</v>
      </c>
      <c r="B266" s="105" t="s">
        <v>519</v>
      </c>
      <c r="C266" s="105" t="s">
        <v>518</v>
      </c>
      <c r="D266" s="106" t="s">
        <v>487</v>
      </c>
      <c r="E266" s="105" t="s">
        <v>488</v>
      </c>
      <c r="F266" s="105">
        <v>15</v>
      </c>
      <c r="G266" s="106" t="s">
        <v>489</v>
      </c>
      <c r="H266" s="107">
        <v>60231</v>
      </c>
      <c r="I266" s="105" t="s">
        <v>494</v>
      </c>
      <c r="J266" s="105" t="s">
        <v>198</v>
      </c>
    </row>
    <row r="267" spans="1:10">
      <c r="A267" s="105">
        <v>266</v>
      </c>
      <c r="B267" s="105" t="s">
        <v>522</v>
      </c>
      <c r="C267" s="105" t="s">
        <v>518</v>
      </c>
      <c r="D267" s="106" t="s">
        <v>487</v>
      </c>
      <c r="E267" s="105" t="s">
        <v>502</v>
      </c>
      <c r="F267" s="105">
        <v>28</v>
      </c>
      <c r="G267" s="106" t="s">
        <v>16</v>
      </c>
      <c r="H267" s="107">
        <v>116094</v>
      </c>
      <c r="I267" s="105" t="s">
        <v>494</v>
      </c>
      <c r="J267" s="105" t="s">
        <v>198</v>
      </c>
    </row>
    <row r="268" spans="1:10">
      <c r="A268" s="105">
        <v>267</v>
      </c>
      <c r="B268" s="105" t="s">
        <v>523</v>
      </c>
      <c r="C268" s="105" t="s">
        <v>518</v>
      </c>
      <c r="D268" s="106" t="s">
        <v>510</v>
      </c>
      <c r="E268" s="105" t="s">
        <v>511</v>
      </c>
      <c r="F268" s="105">
        <v>1</v>
      </c>
      <c r="G268" s="106" t="s">
        <v>489</v>
      </c>
      <c r="H268" s="107">
        <v>91443</v>
      </c>
      <c r="I268" s="105" t="s">
        <v>494</v>
      </c>
      <c r="J268" s="105" t="s">
        <v>189</v>
      </c>
    </row>
    <row r="269" spans="1:10">
      <c r="A269" s="105">
        <v>268</v>
      </c>
      <c r="B269" s="105" t="s">
        <v>519</v>
      </c>
      <c r="C269" s="105" t="s">
        <v>518</v>
      </c>
      <c r="D269" s="106" t="s">
        <v>492</v>
      </c>
      <c r="E269" s="105" t="s">
        <v>493</v>
      </c>
      <c r="F269" s="105">
        <v>24</v>
      </c>
      <c r="G269" s="106" t="s">
        <v>16</v>
      </c>
      <c r="H269" s="107">
        <v>346030</v>
      </c>
      <c r="I269" s="105" t="s">
        <v>512</v>
      </c>
      <c r="J269" s="105" t="s">
        <v>189</v>
      </c>
    </row>
    <row r="270" spans="1:10">
      <c r="A270" s="105">
        <v>269</v>
      </c>
      <c r="B270" s="105" t="s">
        <v>522</v>
      </c>
      <c r="C270" s="105" t="s">
        <v>518</v>
      </c>
      <c r="D270" s="106" t="s">
        <v>510</v>
      </c>
      <c r="E270" s="105" t="s">
        <v>514</v>
      </c>
      <c r="F270" s="105">
        <v>10</v>
      </c>
      <c r="G270" s="106" t="s">
        <v>16</v>
      </c>
      <c r="H270" s="107">
        <v>218202</v>
      </c>
      <c r="I270" s="105" t="s">
        <v>494</v>
      </c>
      <c r="J270" s="105" t="s">
        <v>513</v>
      </c>
    </row>
    <row r="271" spans="1:10">
      <c r="A271" s="105">
        <v>270</v>
      </c>
      <c r="B271" s="105" t="s">
        <v>517</v>
      </c>
      <c r="C271" s="105" t="s">
        <v>518</v>
      </c>
      <c r="D271" s="106" t="s">
        <v>499</v>
      </c>
      <c r="E271" s="105" t="s">
        <v>500</v>
      </c>
      <c r="F271" s="105">
        <v>13</v>
      </c>
      <c r="G271" s="106" t="s">
        <v>16</v>
      </c>
      <c r="H271" s="107">
        <v>62686</v>
      </c>
      <c r="I271" s="105" t="s">
        <v>490</v>
      </c>
      <c r="J271" s="105" t="s">
        <v>189</v>
      </c>
    </row>
    <row r="272" spans="1:10">
      <c r="A272" s="105">
        <v>271</v>
      </c>
      <c r="B272" s="105" t="s">
        <v>520</v>
      </c>
      <c r="C272" s="105" t="s">
        <v>518</v>
      </c>
      <c r="D272" s="106" t="s">
        <v>487</v>
      </c>
      <c r="E272" s="105" t="s">
        <v>502</v>
      </c>
      <c r="F272" s="105">
        <v>26</v>
      </c>
      <c r="G272" s="106" t="s">
        <v>489</v>
      </c>
      <c r="H272" s="107">
        <v>39218</v>
      </c>
      <c r="I272" s="105" t="s">
        <v>490</v>
      </c>
      <c r="J272" s="105" t="s">
        <v>195</v>
      </c>
    </row>
    <row r="273" spans="1:10">
      <c r="A273" s="105">
        <v>272</v>
      </c>
      <c r="B273" s="105" t="s">
        <v>522</v>
      </c>
      <c r="C273" s="105" t="s">
        <v>518</v>
      </c>
      <c r="D273" s="106" t="s">
        <v>487</v>
      </c>
      <c r="E273" s="105" t="s">
        <v>509</v>
      </c>
      <c r="F273" s="105">
        <v>15</v>
      </c>
      <c r="G273" s="106" t="s">
        <v>16</v>
      </c>
      <c r="H273" s="107">
        <v>155494</v>
      </c>
      <c r="I273" s="105" t="s">
        <v>496</v>
      </c>
      <c r="J273" s="105" t="s">
        <v>192</v>
      </c>
    </row>
    <row r="274" spans="1:10">
      <c r="A274" s="105">
        <v>273</v>
      </c>
      <c r="B274" s="105" t="s">
        <v>519</v>
      </c>
      <c r="C274" s="105" t="s">
        <v>518</v>
      </c>
      <c r="D274" s="106" t="s">
        <v>499</v>
      </c>
      <c r="E274" s="105" t="s">
        <v>500</v>
      </c>
      <c r="F274" s="105">
        <v>16</v>
      </c>
      <c r="G274" s="106" t="s">
        <v>504</v>
      </c>
      <c r="H274" s="107">
        <v>92994</v>
      </c>
      <c r="I274" s="105" t="s">
        <v>494</v>
      </c>
      <c r="J274" s="105" t="s">
        <v>192</v>
      </c>
    </row>
    <row r="275" spans="1:10">
      <c r="A275" s="105">
        <v>274</v>
      </c>
      <c r="B275" s="105" t="s">
        <v>521</v>
      </c>
      <c r="C275" s="105" t="s">
        <v>518</v>
      </c>
      <c r="D275" s="106" t="s">
        <v>487</v>
      </c>
      <c r="E275" s="105" t="s">
        <v>509</v>
      </c>
      <c r="F275" s="105">
        <v>16</v>
      </c>
      <c r="G275" s="106" t="s">
        <v>16</v>
      </c>
      <c r="H275" s="107">
        <v>67174</v>
      </c>
      <c r="I275" s="105" t="s">
        <v>494</v>
      </c>
      <c r="J275" s="105" t="s">
        <v>201</v>
      </c>
    </row>
    <row r="276" spans="1:10">
      <c r="A276" s="105">
        <v>275</v>
      </c>
      <c r="B276" s="105" t="s">
        <v>519</v>
      </c>
      <c r="C276" s="105" t="s">
        <v>518</v>
      </c>
      <c r="D276" s="106" t="s">
        <v>510</v>
      </c>
      <c r="E276" s="105" t="s">
        <v>511</v>
      </c>
      <c r="F276" s="105">
        <v>23</v>
      </c>
      <c r="G276" s="106" t="s">
        <v>16</v>
      </c>
      <c r="H276" s="107">
        <v>186633</v>
      </c>
      <c r="I276" s="105" t="s">
        <v>496</v>
      </c>
      <c r="J276" s="105" t="s">
        <v>189</v>
      </c>
    </row>
    <row r="277" spans="1:10">
      <c r="A277" s="105">
        <v>276</v>
      </c>
      <c r="B277" s="105" t="s">
        <v>520</v>
      </c>
      <c r="C277" s="105" t="s">
        <v>518</v>
      </c>
      <c r="D277" s="106" t="s">
        <v>487</v>
      </c>
      <c r="E277" s="105" t="s">
        <v>502</v>
      </c>
      <c r="F277" s="105">
        <v>25</v>
      </c>
      <c r="G277" s="106" t="s">
        <v>489</v>
      </c>
      <c r="H277" s="107">
        <v>112658</v>
      </c>
      <c r="I277" s="105" t="s">
        <v>490</v>
      </c>
      <c r="J277" s="105" t="s">
        <v>192</v>
      </c>
    </row>
    <row r="278" spans="1:10">
      <c r="A278" s="105">
        <v>277</v>
      </c>
      <c r="B278" s="105" t="s">
        <v>521</v>
      </c>
      <c r="C278" s="105" t="s">
        <v>518</v>
      </c>
      <c r="D278" s="106" t="s">
        <v>510</v>
      </c>
      <c r="E278" s="105" t="s">
        <v>514</v>
      </c>
      <c r="F278" s="105">
        <v>17</v>
      </c>
      <c r="G278" s="106" t="s">
        <v>16</v>
      </c>
      <c r="H278" s="107">
        <v>110556</v>
      </c>
      <c r="I278" s="105" t="s">
        <v>512</v>
      </c>
      <c r="J278" s="105" t="s">
        <v>198</v>
      </c>
    </row>
    <row r="279" spans="1:10">
      <c r="A279" s="105">
        <v>278</v>
      </c>
      <c r="B279" s="105" t="s">
        <v>517</v>
      </c>
      <c r="C279" s="105" t="s">
        <v>518</v>
      </c>
      <c r="D279" s="106" t="s">
        <v>510</v>
      </c>
      <c r="E279" s="105" t="s">
        <v>511</v>
      </c>
      <c r="F279" s="105">
        <v>27</v>
      </c>
      <c r="G279" s="106" t="s">
        <v>489</v>
      </c>
      <c r="H279" s="107">
        <v>96690</v>
      </c>
      <c r="I279" s="105" t="s">
        <v>494</v>
      </c>
      <c r="J279" s="105" t="s">
        <v>192</v>
      </c>
    </row>
    <row r="280" spans="1:10">
      <c r="A280" s="105">
        <v>279</v>
      </c>
      <c r="B280" s="105" t="s">
        <v>521</v>
      </c>
      <c r="C280" s="105" t="s">
        <v>518</v>
      </c>
      <c r="D280" s="106" t="s">
        <v>499</v>
      </c>
      <c r="E280" s="105" t="s">
        <v>508</v>
      </c>
      <c r="F280" s="105">
        <v>21</v>
      </c>
      <c r="G280" s="106" t="s">
        <v>16</v>
      </c>
      <c r="H280" s="107">
        <v>66630</v>
      </c>
      <c r="I280" s="105" t="s">
        <v>496</v>
      </c>
      <c r="J280" s="105" t="s">
        <v>189</v>
      </c>
    </row>
    <row r="281" spans="1:10">
      <c r="A281" s="105">
        <v>280</v>
      </c>
      <c r="B281" s="105" t="s">
        <v>519</v>
      </c>
      <c r="C281" s="105" t="s">
        <v>518</v>
      </c>
      <c r="D281" s="106" t="s">
        <v>487</v>
      </c>
      <c r="E281" s="105" t="s">
        <v>502</v>
      </c>
      <c r="F281" s="105">
        <v>12</v>
      </c>
      <c r="G281" s="106" t="s">
        <v>489</v>
      </c>
      <c r="H281" s="107">
        <v>185280</v>
      </c>
      <c r="I281" s="105" t="s">
        <v>496</v>
      </c>
      <c r="J281" s="105" t="s">
        <v>198</v>
      </c>
    </row>
    <row r="282" spans="1:10">
      <c r="A282" s="105">
        <v>281</v>
      </c>
      <c r="B282" s="105" t="s">
        <v>519</v>
      </c>
      <c r="C282" s="105" t="s">
        <v>518</v>
      </c>
      <c r="D282" s="106" t="s">
        <v>499</v>
      </c>
      <c r="E282" s="105" t="s">
        <v>500</v>
      </c>
      <c r="F282" s="105">
        <v>22</v>
      </c>
      <c r="G282" s="106" t="s">
        <v>489</v>
      </c>
      <c r="H282" s="107">
        <v>64709</v>
      </c>
      <c r="I282" s="105" t="s">
        <v>497</v>
      </c>
      <c r="J282" s="105" t="s">
        <v>201</v>
      </c>
    </row>
    <row r="283" spans="1:10">
      <c r="A283" s="105">
        <v>282</v>
      </c>
      <c r="B283" s="105" t="s">
        <v>517</v>
      </c>
      <c r="C283" s="105" t="s">
        <v>518</v>
      </c>
      <c r="D283" s="106" t="s">
        <v>510</v>
      </c>
      <c r="E283" s="105" t="s">
        <v>516</v>
      </c>
      <c r="F283" s="105">
        <v>6</v>
      </c>
      <c r="G283" s="106" t="s">
        <v>489</v>
      </c>
      <c r="H283" s="107">
        <v>155142</v>
      </c>
      <c r="I283" s="105" t="s">
        <v>512</v>
      </c>
      <c r="J283" s="105" t="s">
        <v>189</v>
      </c>
    </row>
    <row r="284" spans="1:10">
      <c r="A284" s="105">
        <v>283</v>
      </c>
      <c r="B284" s="105" t="s">
        <v>517</v>
      </c>
      <c r="C284" s="105" t="s">
        <v>518</v>
      </c>
      <c r="D284" s="106" t="s">
        <v>487</v>
      </c>
      <c r="E284" s="105" t="s">
        <v>502</v>
      </c>
      <c r="F284" s="105">
        <v>26</v>
      </c>
      <c r="G284" s="106" t="s">
        <v>504</v>
      </c>
      <c r="H284" s="107">
        <v>101848</v>
      </c>
      <c r="I284" s="105" t="s">
        <v>497</v>
      </c>
      <c r="J284" s="105" t="s">
        <v>198</v>
      </c>
    </row>
    <row r="285" spans="1:10">
      <c r="A285" s="105">
        <v>284</v>
      </c>
      <c r="B285" s="105" t="s">
        <v>522</v>
      </c>
      <c r="C285" s="105" t="s">
        <v>518</v>
      </c>
      <c r="D285" s="106" t="s">
        <v>487</v>
      </c>
      <c r="E285" s="105" t="s">
        <v>488</v>
      </c>
      <c r="F285" s="105">
        <v>27</v>
      </c>
      <c r="G285" s="106" t="s">
        <v>16</v>
      </c>
      <c r="H285" s="107">
        <v>34940</v>
      </c>
      <c r="I285" s="105" t="s">
        <v>497</v>
      </c>
      <c r="J285" s="105" t="s">
        <v>210</v>
      </c>
    </row>
    <row r="286" spans="1:10">
      <c r="A286" s="105">
        <v>285</v>
      </c>
      <c r="B286" s="105" t="s">
        <v>521</v>
      </c>
      <c r="C286" s="105" t="s">
        <v>518</v>
      </c>
      <c r="D286" s="106" t="s">
        <v>487</v>
      </c>
      <c r="E286" s="105" t="s">
        <v>488</v>
      </c>
      <c r="F286" s="105">
        <v>24</v>
      </c>
      <c r="G286" s="106" t="s">
        <v>504</v>
      </c>
      <c r="H286" s="107">
        <v>32689</v>
      </c>
      <c r="I286" s="105" t="s">
        <v>497</v>
      </c>
      <c r="J286" s="105" t="s">
        <v>198</v>
      </c>
    </row>
    <row r="287" spans="1:10">
      <c r="A287" s="105">
        <v>286</v>
      </c>
      <c r="B287" s="105" t="s">
        <v>521</v>
      </c>
      <c r="C287" s="105" t="s">
        <v>518</v>
      </c>
      <c r="D287" s="106" t="s">
        <v>492</v>
      </c>
      <c r="E287" s="105" t="s">
        <v>495</v>
      </c>
      <c r="F287" s="105">
        <v>1</v>
      </c>
      <c r="G287" s="106" t="s">
        <v>489</v>
      </c>
      <c r="H287" s="107">
        <v>352580</v>
      </c>
      <c r="I287" s="105" t="s">
        <v>490</v>
      </c>
      <c r="J287" s="105" t="s">
        <v>201</v>
      </c>
    </row>
    <row r="288" spans="1:10">
      <c r="A288" s="105">
        <v>287</v>
      </c>
      <c r="B288" s="105" t="s">
        <v>522</v>
      </c>
      <c r="C288" s="105" t="s">
        <v>518</v>
      </c>
      <c r="D288" s="106" t="s">
        <v>510</v>
      </c>
      <c r="E288" s="105" t="s">
        <v>516</v>
      </c>
      <c r="F288" s="105">
        <v>28</v>
      </c>
      <c r="G288" s="106" t="s">
        <v>16</v>
      </c>
      <c r="H288" s="107">
        <v>250560</v>
      </c>
      <c r="I288" s="105" t="s">
        <v>494</v>
      </c>
      <c r="J288" s="105" t="s">
        <v>192</v>
      </c>
    </row>
    <row r="289" spans="1:10">
      <c r="A289" s="105">
        <v>288</v>
      </c>
      <c r="B289" s="105" t="s">
        <v>519</v>
      </c>
      <c r="C289" s="105" t="s">
        <v>518</v>
      </c>
      <c r="D289" s="106" t="s">
        <v>492</v>
      </c>
      <c r="E289" s="105" t="s">
        <v>506</v>
      </c>
      <c r="F289" s="105">
        <v>4</v>
      </c>
      <c r="G289" s="106" t="s">
        <v>16</v>
      </c>
      <c r="H289" s="107">
        <v>345410</v>
      </c>
      <c r="I289" s="105" t="s">
        <v>501</v>
      </c>
      <c r="J289" s="105" t="s">
        <v>192</v>
      </c>
    </row>
    <row r="290" spans="1:10">
      <c r="A290" s="105">
        <v>289</v>
      </c>
      <c r="B290" s="105" t="s">
        <v>519</v>
      </c>
      <c r="C290" s="105" t="s">
        <v>518</v>
      </c>
      <c r="D290" s="106" t="s">
        <v>510</v>
      </c>
      <c r="E290" s="105" t="s">
        <v>511</v>
      </c>
      <c r="F290" s="105">
        <v>22</v>
      </c>
      <c r="G290" s="106" t="s">
        <v>504</v>
      </c>
      <c r="H290" s="107">
        <v>144945</v>
      </c>
      <c r="I290" s="105" t="s">
        <v>501</v>
      </c>
      <c r="J290" s="105" t="s">
        <v>189</v>
      </c>
    </row>
    <row r="291" spans="1:10">
      <c r="A291" s="105">
        <v>290</v>
      </c>
      <c r="B291" s="105" t="s">
        <v>517</v>
      </c>
      <c r="C291" s="105" t="s">
        <v>518</v>
      </c>
      <c r="D291" s="106" t="s">
        <v>510</v>
      </c>
      <c r="E291" s="105" t="s">
        <v>511</v>
      </c>
      <c r="F291" s="105">
        <v>11</v>
      </c>
      <c r="G291" s="106" t="s">
        <v>489</v>
      </c>
      <c r="H291" s="107">
        <v>35049</v>
      </c>
      <c r="I291" s="105" t="s">
        <v>490</v>
      </c>
      <c r="J291" s="105" t="s">
        <v>192</v>
      </c>
    </row>
    <row r="292" spans="1:10">
      <c r="A292" s="105">
        <v>291</v>
      </c>
      <c r="B292" s="105" t="s">
        <v>519</v>
      </c>
      <c r="C292" s="105" t="s">
        <v>518</v>
      </c>
      <c r="D292" s="106" t="s">
        <v>487</v>
      </c>
      <c r="E292" s="105" t="s">
        <v>502</v>
      </c>
      <c r="F292" s="105">
        <v>25</v>
      </c>
      <c r="G292" s="106" t="s">
        <v>16</v>
      </c>
      <c r="H292" s="107">
        <v>190596</v>
      </c>
      <c r="I292" s="105" t="s">
        <v>496</v>
      </c>
      <c r="J292" s="105" t="s">
        <v>195</v>
      </c>
    </row>
    <row r="293" spans="1:10">
      <c r="A293" s="105">
        <v>292</v>
      </c>
      <c r="B293" s="105" t="s">
        <v>517</v>
      </c>
      <c r="C293" s="105" t="s">
        <v>518</v>
      </c>
      <c r="D293" s="106" t="s">
        <v>499</v>
      </c>
      <c r="E293" s="105" t="s">
        <v>515</v>
      </c>
      <c r="F293" s="105">
        <v>21</v>
      </c>
      <c r="G293" s="106" t="s">
        <v>16</v>
      </c>
      <c r="H293" s="107">
        <v>34913</v>
      </c>
      <c r="I293" s="105" t="s">
        <v>496</v>
      </c>
      <c r="J293" s="105" t="s">
        <v>192</v>
      </c>
    </row>
    <row r="294" spans="1:10">
      <c r="A294" s="105">
        <v>293</v>
      </c>
      <c r="B294" s="105" t="s">
        <v>523</v>
      </c>
      <c r="C294" s="105" t="s">
        <v>518</v>
      </c>
      <c r="D294" s="106" t="s">
        <v>492</v>
      </c>
      <c r="E294" s="105" t="s">
        <v>495</v>
      </c>
      <c r="F294" s="105">
        <v>19</v>
      </c>
      <c r="G294" s="106" t="s">
        <v>16</v>
      </c>
      <c r="H294" s="107">
        <v>124566</v>
      </c>
      <c r="I294" s="105" t="s">
        <v>497</v>
      </c>
      <c r="J294" s="105" t="s">
        <v>192</v>
      </c>
    </row>
    <row r="295" spans="1:10">
      <c r="A295" s="105">
        <v>294</v>
      </c>
      <c r="B295" s="105" t="s">
        <v>523</v>
      </c>
      <c r="C295" s="105" t="s">
        <v>518</v>
      </c>
      <c r="D295" s="106" t="s">
        <v>487</v>
      </c>
      <c r="E295" s="105" t="s">
        <v>509</v>
      </c>
      <c r="F295" s="105">
        <v>6</v>
      </c>
      <c r="G295" s="106" t="s">
        <v>489</v>
      </c>
      <c r="H295" s="107">
        <v>577188</v>
      </c>
      <c r="I295" s="105" t="s">
        <v>497</v>
      </c>
      <c r="J295" s="105" t="s">
        <v>192</v>
      </c>
    </row>
    <row r="296" spans="1:10">
      <c r="A296" s="105">
        <v>295</v>
      </c>
      <c r="B296" s="105" t="s">
        <v>519</v>
      </c>
      <c r="C296" s="105" t="s">
        <v>518</v>
      </c>
      <c r="D296" s="106" t="s">
        <v>510</v>
      </c>
      <c r="E296" s="105" t="s">
        <v>516</v>
      </c>
      <c r="F296" s="105">
        <v>20</v>
      </c>
      <c r="G296" s="106" t="s">
        <v>489</v>
      </c>
      <c r="H296" s="107">
        <v>31278</v>
      </c>
      <c r="I296" s="105" t="s">
        <v>497</v>
      </c>
      <c r="J296" s="105" t="s">
        <v>192</v>
      </c>
    </row>
    <row r="297" spans="1:10">
      <c r="A297" s="105">
        <v>296</v>
      </c>
      <c r="B297" s="105" t="s">
        <v>522</v>
      </c>
      <c r="C297" s="105" t="s">
        <v>518</v>
      </c>
      <c r="D297" s="106" t="s">
        <v>510</v>
      </c>
      <c r="E297" s="105" t="s">
        <v>511</v>
      </c>
      <c r="F297" s="105">
        <v>22</v>
      </c>
      <c r="G297" s="106" t="s">
        <v>16</v>
      </c>
      <c r="H297" s="107">
        <v>154350</v>
      </c>
      <c r="I297" s="105" t="s">
        <v>490</v>
      </c>
      <c r="J297" s="105" t="s">
        <v>189</v>
      </c>
    </row>
    <row r="298" spans="1:10">
      <c r="A298" s="105">
        <v>297</v>
      </c>
      <c r="B298" s="105" t="s">
        <v>517</v>
      </c>
      <c r="C298" s="105" t="s">
        <v>518</v>
      </c>
      <c r="D298" s="106" t="s">
        <v>487</v>
      </c>
      <c r="E298" s="105" t="s">
        <v>502</v>
      </c>
      <c r="F298" s="105">
        <v>9</v>
      </c>
      <c r="G298" s="106" t="s">
        <v>489</v>
      </c>
      <c r="H298" s="107">
        <v>181406</v>
      </c>
      <c r="I298" s="105" t="s">
        <v>494</v>
      </c>
      <c r="J298" s="105" t="s">
        <v>198</v>
      </c>
    </row>
    <row r="299" spans="1:10">
      <c r="A299" s="105">
        <v>298</v>
      </c>
      <c r="B299" s="105" t="s">
        <v>521</v>
      </c>
      <c r="C299" s="105" t="s">
        <v>518</v>
      </c>
      <c r="D299" s="106" t="s">
        <v>510</v>
      </c>
      <c r="E299" s="105" t="s">
        <v>511</v>
      </c>
      <c r="F299" s="105">
        <v>4</v>
      </c>
      <c r="G299" s="106" t="s">
        <v>16</v>
      </c>
      <c r="H299" s="107">
        <v>28558</v>
      </c>
      <c r="I299" s="105" t="s">
        <v>494</v>
      </c>
      <c r="J299" s="105" t="s">
        <v>192</v>
      </c>
    </row>
    <row r="300" spans="1:10">
      <c r="A300" s="105">
        <v>299</v>
      </c>
      <c r="B300" s="105" t="s">
        <v>517</v>
      </c>
      <c r="C300" s="105" t="s">
        <v>518</v>
      </c>
      <c r="D300" s="106" t="s">
        <v>499</v>
      </c>
      <c r="E300" s="105" t="s">
        <v>500</v>
      </c>
      <c r="F300" s="105">
        <v>1</v>
      </c>
      <c r="G300" s="106" t="s">
        <v>489</v>
      </c>
      <c r="H300" s="107">
        <v>48771</v>
      </c>
      <c r="I300" s="105" t="s">
        <v>497</v>
      </c>
      <c r="J300" s="105" t="s">
        <v>192</v>
      </c>
    </row>
    <row r="301" spans="1:10">
      <c r="A301" s="105">
        <v>300</v>
      </c>
      <c r="B301" s="105" t="s">
        <v>522</v>
      </c>
      <c r="C301" s="105" t="s">
        <v>518</v>
      </c>
      <c r="D301" s="106" t="s">
        <v>487</v>
      </c>
      <c r="E301" s="105" t="s">
        <v>488</v>
      </c>
      <c r="F301" s="105">
        <v>8</v>
      </c>
      <c r="G301" s="106" t="s">
        <v>504</v>
      </c>
      <c r="H301" s="107">
        <v>51185</v>
      </c>
      <c r="I301" s="105" t="s">
        <v>496</v>
      </c>
      <c r="J301" s="105" t="s">
        <v>198</v>
      </c>
    </row>
    <row r="302" spans="1:10">
      <c r="A302" s="105">
        <v>301</v>
      </c>
      <c r="B302" s="105" t="s">
        <v>519</v>
      </c>
      <c r="C302" s="105" t="s">
        <v>518</v>
      </c>
      <c r="D302" s="106" t="s">
        <v>510</v>
      </c>
      <c r="E302" s="105" t="s">
        <v>514</v>
      </c>
      <c r="F302" s="105">
        <v>19</v>
      </c>
      <c r="G302" s="106" t="s">
        <v>489</v>
      </c>
      <c r="H302" s="107">
        <v>253278</v>
      </c>
      <c r="I302" s="105" t="s">
        <v>496</v>
      </c>
      <c r="J302" s="105" t="s">
        <v>189</v>
      </c>
    </row>
    <row r="303" spans="1:10">
      <c r="A303" s="105">
        <v>302</v>
      </c>
      <c r="B303" s="105" t="s">
        <v>523</v>
      </c>
      <c r="C303" s="105" t="s">
        <v>518</v>
      </c>
      <c r="D303" s="106" t="s">
        <v>487</v>
      </c>
      <c r="E303" s="105" t="s">
        <v>502</v>
      </c>
      <c r="F303" s="105">
        <v>17</v>
      </c>
      <c r="G303" s="106" t="s">
        <v>16</v>
      </c>
      <c r="H303" s="107">
        <v>133498</v>
      </c>
      <c r="I303" s="105" t="s">
        <v>494</v>
      </c>
      <c r="J303" s="105" t="s">
        <v>198</v>
      </c>
    </row>
    <row r="304" spans="1:10">
      <c r="A304" s="105">
        <v>303</v>
      </c>
      <c r="B304" s="105" t="s">
        <v>522</v>
      </c>
      <c r="C304" s="105" t="s">
        <v>518</v>
      </c>
      <c r="D304" s="106" t="s">
        <v>510</v>
      </c>
      <c r="E304" s="105" t="s">
        <v>511</v>
      </c>
      <c r="F304" s="105">
        <v>10</v>
      </c>
      <c r="G304" s="106" t="s">
        <v>504</v>
      </c>
      <c r="H304" s="107">
        <v>164019</v>
      </c>
      <c r="I304" s="105" t="s">
        <v>496</v>
      </c>
      <c r="J304" s="105" t="s">
        <v>214</v>
      </c>
    </row>
    <row r="305" spans="1:10">
      <c r="A305" s="105">
        <v>304</v>
      </c>
      <c r="B305" s="105" t="s">
        <v>522</v>
      </c>
      <c r="C305" s="105" t="s">
        <v>518</v>
      </c>
      <c r="D305" s="106" t="s">
        <v>487</v>
      </c>
      <c r="E305" s="105" t="s">
        <v>488</v>
      </c>
      <c r="F305" s="105">
        <v>27</v>
      </c>
      <c r="G305" s="106" t="s">
        <v>489</v>
      </c>
      <c r="H305" s="107">
        <v>8812</v>
      </c>
      <c r="I305" s="105" t="s">
        <v>494</v>
      </c>
      <c r="J305" s="105" t="s">
        <v>198</v>
      </c>
    </row>
    <row r="306" spans="1:10">
      <c r="A306" s="105">
        <v>305</v>
      </c>
      <c r="B306" s="105" t="s">
        <v>523</v>
      </c>
      <c r="C306" s="105" t="s">
        <v>518</v>
      </c>
      <c r="D306" s="106" t="s">
        <v>487</v>
      </c>
      <c r="E306" s="105" t="s">
        <v>488</v>
      </c>
      <c r="F306" s="105">
        <v>28</v>
      </c>
      <c r="G306" s="106" t="s">
        <v>489</v>
      </c>
      <c r="H306" s="107">
        <v>93861</v>
      </c>
      <c r="I306" s="105" t="s">
        <v>496</v>
      </c>
      <c r="J306" s="105" t="s">
        <v>210</v>
      </c>
    </row>
    <row r="307" spans="1:10">
      <c r="A307" s="105">
        <v>306</v>
      </c>
      <c r="B307" s="105" t="s">
        <v>519</v>
      </c>
      <c r="C307" s="105" t="s">
        <v>518</v>
      </c>
      <c r="D307" s="106" t="s">
        <v>499</v>
      </c>
      <c r="E307" s="105" t="s">
        <v>515</v>
      </c>
      <c r="F307" s="105">
        <v>23</v>
      </c>
      <c r="G307" s="106" t="s">
        <v>489</v>
      </c>
      <c r="H307" s="107">
        <v>38320</v>
      </c>
      <c r="I307" s="105" t="s">
        <v>497</v>
      </c>
      <c r="J307" s="105" t="s">
        <v>210</v>
      </c>
    </row>
    <row r="308" spans="1:10">
      <c r="A308" s="105">
        <v>307</v>
      </c>
      <c r="B308" s="105" t="s">
        <v>522</v>
      </c>
      <c r="C308" s="105" t="s">
        <v>518</v>
      </c>
      <c r="D308" s="106" t="s">
        <v>492</v>
      </c>
      <c r="E308" s="105" t="s">
        <v>495</v>
      </c>
      <c r="F308" s="105">
        <v>1</v>
      </c>
      <c r="G308" s="106" t="s">
        <v>16</v>
      </c>
      <c r="H308" s="107">
        <v>186005</v>
      </c>
      <c r="I308" s="105" t="s">
        <v>494</v>
      </c>
      <c r="J308" s="105" t="s">
        <v>198</v>
      </c>
    </row>
    <row r="309" spans="1:10">
      <c r="A309" s="105">
        <v>308</v>
      </c>
      <c r="B309" s="105" t="s">
        <v>521</v>
      </c>
      <c r="C309" s="105" t="s">
        <v>518</v>
      </c>
      <c r="D309" s="106" t="s">
        <v>487</v>
      </c>
      <c r="E309" s="105" t="s">
        <v>488</v>
      </c>
      <c r="F309" s="105">
        <v>25</v>
      </c>
      <c r="G309" s="106" t="s">
        <v>489</v>
      </c>
      <c r="H309" s="107">
        <v>99099</v>
      </c>
      <c r="I309" s="105" t="s">
        <v>497</v>
      </c>
      <c r="J309" s="105" t="s">
        <v>198</v>
      </c>
    </row>
    <row r="310" spans="1:10">
      <c r="A310" s="105">
        <v>309</v>
      </c>
      <c r="B310" s="105" t="s">
        <v>517</v>
      </c>
      <c r="C310" s="105" t="s">
        <v>518</v>
      </c>
      <c r="D310" s="106" t="s">
        <v>487</v>
      </c>
      <c r="E310" s="105" t="s">
        <v>502</v>
      </c>
      <c r="F310" s="105">
        <v>9</v>
      </c>
      <c r="G310" s="106" t="s">
        <v>504</v>
      </c>
      <c r="H310" s="107">
        <v>130934</v>
      </c>
      <c r="I310" s="105" t="s">
        <v>497</v>
      </c>
      <c r="J310" s="105" t="s">
        <v>198</v>
      </c>
    </row>
    <row r="311" spans="1:10">
      <c r="A311" s="105">
        <v>310</v>
      </c>
      <c r="B311" s="105" t="s">
        <v>517</v>
      </c>
      <c r="C311" s="105" t="s">
        <v>518</v>
      </c>
      <c r="D311" s="106" t="s">
        <v>487</v>
      </c>
      <c r="E311" s="105" t="s">
        <v>502</v>
      </c>
      <c r="F311" s="105">
        <v>28</v>
      </c>
      <c r="G311" s="106" t="s">
        <v>489</v>
      </c>
      <c r="H311" s="107">
        <v>51896</v>
      </c>
      <c r="I311" s="105" t="s">
        <v>494</v>
      </c>
      <c r="J311" s="105" t="s">
        <v>195</v>
      </c>
    </row>
    <row r="312" spans="1:10">
      <c r="A312" s="105">
        <v>311</v>
      </c>
      <c r="B312" s="105" t="s">
        <v>523</v>
      </c>
      <c r="C312" s="105" t="s">
        <v>518</v>
      </c>
      <c r="D312" s="106" t="s">
        <v>510</v>
      </c>
      <c r="E312" s="105" t="s">
        <v>514</v>
      </c>
      <c r="F312" s="105">
        <v>1</v>
      </c>
      <c r="G312" s="106" t="s">
        <v>504</v>
      </c>
      <c r="H312" s="107">
        <v>225351</v>
      </c>
      <c r="I312" s="105" t="s">
        <v>497</v>
      </c>
      <c r="J312" s="105" t="s">
        <v>198</v>
      </c>
    </row>
    <row r="313" spans="1:10">
      <c r="A313" s="105">
        <v>312</v>
      </c>
      <c r="B313" s="105" t="s">
        <v>522</v>
      </c>
      <c r="C313" s="105" t="s">
        <v>518</v>
      </c>
      <c r="D313" s="106" t="s">
        <v>499</v>
      </c>
      <c r="E313" s="105" t="s">
        <v>508</v>
      </c>
      <c r="F313" s="105">
        <v>5</v>
      </c>
      <c r="G313" s="106" t="s">
        <v>489</v>
      </c>
      <c r="H313" s="107">
        <v>73405</v>
      </c>
      <c r="I313" s="105" t="s">
        <v>494</v>
      </c>
      <c r="J313" s="105" t="s">
        <v>198</v>
      </c>
    </row>
    <row r="314" spans="1:10">
      <c r="A314" s="105">
        <v>313</v>
      </c>
      <c r="B314" s="105" t="s">
        <v>517</v>
      </c>
      <c r="C314" s="105" t="s">
        <v>518</v>
      </c>
      <c r="D314" s="106" t="s">
        <v>487</v>
      </c>
      <c r="E314" s="105" t="s">
        <v>502</v>
      </c>
      <c r="F314" s="105">
        <v>15</v>
      </c>
      <c r="G314" s="106" t="s">
        <v>16</v>
      </c>
      <c r="H314" s="107">
        <v>28354</v>
      </c>
      <c r="I314" s="105" t="s">
        <v>496</v>
      </c>
      <c r="J314" s="105" t="s">
        <v>201</v>
      </c>
    </row>
    <row r="315" spans="1:10">
      <c r="A315" s="105">
        <v>314</v>
      </c>
      <c r="B315" s="105" t="s">
        <v>521</v>
      </c>
      <c r="C315" s="105" t="s">
        <v>518</v>
      </c>
      <c r="D315" s="106" t="s">
        <v>487</v>
      </c>
      <c r="E315" s="105" t="s">
        <v>488</v>
      </c>
      <c r="F315" s="105">
        <v>2</v>
      </c>
      <c r="G315" s="106" t="s">
        <v>489</v>
      </c>
      <c r="H315" s="107">
        <v>98018</v>
      </c>
      <c r="I315" s="105" t="s">
        <v>496</v>
      </c>
      <c r="J315" s="105" t="s">
        <v>201</v>
      </c>
    </row>
    <row r="316" spans="1:10">
      <c r="A316" s="105">
        <v>315</v>
      </c>
      <c r="B316" s="105" t="s">
        <v>520</v>
      </c>
      <c r="C316" s="105" t="s">
        <v>518</v>
      </c>
      <c r="D316" s="106" t="s">
        <v>510</v>
      </c>
      <c r="E316" s="105" t="s">
        <v>511</v>
      </c>
      <c r="F316" s="105">
        <v>9</v>
      </c>
      <c r="G316" s="106" t="s">
        <v>16</v>
      </c>
      <c r="H316" s="107">
        <v>197964</v>
      </c>
      <c r="I316" s="105" t="s">
        <v>497</v>
      </c>
      <c r="J316" s="105" t="s">
        <v>198</v>
      </c>
    </row>
    <row r="317" spans="1:10">
      <c r="A317" s="105">
        <v>316</v>
      </c>
      <c r="B317" s="105" t="s">
        <v>523</v>
      </c>
      <c r="C317" s="105" t="s">
        <v>518</v>
      </c>
      <c r="D317" s="106" t="s">
        <v>510</v>
      </c>
      <c r="E317" s="105" t="s">
        <v>511</v>
      </c>
      <c r="F317" s="105">
        <v>14</v>
      </c>
      <c r="G317" s="106" t="s">
        <v>504</v>
      </c>
      <c r="H317" s="107">
        <v>124110</v>
      </c>
      <c r="I317" s="105" t="s">
        <v>494</v>
      </c>
      <c r="J317" s="105" t="s">
        <v>192</v>
      </c>
    </row>
    <row r="318" spans="1:10">
      <c r="A318" s="105">
        <v>317</v>
      </c>
      <c r="B318" s="105" t="s">
        <v>519</v>
      </c>
      <c r="C318" s="105" t="s">
        <v>518</v>
      </c>
      <c r="D318" s="106" t="s">
        <v>510</v>
      </c>
      <c r="E318" s="105" t="s">
        <v>511</v>
      </c>
      <c r="F318" s="105">
        <v>2</v>
      </c>
      <c r="G318" s="106" t="s">
        <v>504</v>
      </c>
      <c r="H318" s="107">
        <v>68158</v>
      </c>
      <c r="I318" s="105" t="s">
        <v>494</v>
      </c>
      <c r="J318" s="105" t="s">
        <v>214</v>
      </c>
    </row>
    <row r="319" spans="1:10">
      <c r="A319" s="105">
        <v>318</v>
      </c>
      <c r="B319" s="105" t="s">
        <v>522</v>
      </c>
      <c r="C319" s="105" t="s">
        <v>518</v>
      </c>
      <c r="D319" s="106" t="s">
        <v>510</v>
      </c>
      <c r="E319" s="105" t="s">
        <v>514</v>
      </c>
      <c r="F319" s="105">
        <v>5</v>
      </c>
      <c r="G319" s="106" t="s">
        <v>16</v>
      </c>
      <c r="H319" s="107">
        <v>267093</v>
      </c>
      <c r="I319" s="105" t="s">
        <v>497</v>
      </c>
      <c r="J319" s="105" t="s">
        <v>189</v>
      </c>
    </row>
    <row r="320" spans="1:10">
      <c r="A320" s="105">
        <v>319</v>
      </c>
      <c r="B320" s="105" t="s">
        <v>517</v>
      </c>
      <c r="C320" s="105" t="s">
        <v>518</v>
      </c>
      <c r="D320" s="106" t="s">
        <v>492</v>
      </c>
      <c r="E320" s="105" t="s">
        <v>493</v>
      </c>
      <c r="F320" s="105">
        <v>30</v>
      </c>
      <c r="G320" s="106" t="s">
        <v>489</v>
      </c>
      <c r="H320" s="107">
        <v>73217</v>
      </c>
      <c r="I320" s="105" t="s">
        <v>512</v>
      </c>
      <c r="J320" s="105" t="s">
        <v>192</v>
      </c>
    </row>
    <row r="321" spans="1:10">
      <c r="A321" s="105">
        <v>320</v>
      </c>
      <c r="B321" s="105" t="s">
        <v>521</v>
      </c>
      <c r="C321" s="105" t="s">
        <v>518</v>
      </c>
      <c r="D321" s="106" t="s">
        <v>487</v>
      </c>
      <c r="E321" s="105" t="s">
        <v>509</v>
      </c>
      <c r="F321" s="105">
        <v>25</v>
      </c>
      <c r="G321" s="106" t="s">
        <v>489</v>
      </c>
      <c r="H321" s="107">
        <v>185745</v>
      </c>
      <c r="I321" s="105" t="s">
        <v>497</v>
      </c>
      <c r="J321" s="105" t="s">
        <v>198</v>
      </c>
    </row>
    <row r="322" spans="1:10">
      <c r="A322" s="105">
        <v>321</v>
      </c>
      <c r="B322" s="105" t="s">
        <v>521</v>
      </c>
      <c r="C322" s="105" t="s">
        <v>518</v>
      </c>
      <c r="D322" s="106" t="s">
        <v>487</v>
      </c>
      <c r="E322" s="105" t="s">
        <v>509</v>
      </c>
      <c r="F322" s="105">
        <v>23</v>
      </c>
      <c r="G322" s="106" t="s">
        <v>489</v>
      </c>
      <c r="H322" s="107">
        <v>137808</v>
      </c>
      <c r="I322" s="105" t="s">
        <v>494</v>
      </c>
      <c r="J322" s="105" t="s">
        <v>189</v>
      </c>
    </row>
    <row r="323" spans="1:10">
      <c r="A323" s="105">
        <v>322</v>
      </c>
      <c r="B323" s="105" t="s">
        <v>521</v>
      </c>
      <c r="C323" s="105" t="s">
        <v>518</v>
      </c>
      <c r="D323" s="106" t="s">
        <v>510</v>
      </c>
      <c r="E323" s="105" t="s">
        <v>511</v>
      </c>
      <c r="F323" s="105">
        <v>21</v>
      </c>
      <c r="G323" s="106" t="s">
        <v>489</v>
      </c>
      <c r="H323" s="107">
        <v>263520</v>
      </c>
      <c r="I323" s="105" t="s">
        <v>497</v>
      </c>
      <c r="J323" s="105" t="s">
        <v>210</v>
      </c>
    </row>
    <row r="324" spans="1:10">
      <c r="A324" s="105">
        <v>323</v>
      </c>
      <c r="B324" s="105" t="s">
        <v>522</v>
      </c>
      <c r="C324" s="105" t="s">
        <v>518</v>
      </c>
      <c r="D324" s="106" t="s">
        <v>510</v>
      </c>
      <c r="E324" s="105" t="s">
        <v>511</v>
      </c>
      <c r="F324" s="105">
        <v>18</v>
      </c>
      <c r="G324" s="106" t="s">
        <v>16</v>
      </c>
      <c r="H324" s="107">
        <v>151140</v>
      </c>
      <c r="I324" s="105" t="s">
        <v>494</v>
      </c>
      <c r="J324" s="105" t="s">
        <v>189</v>
      </c>
    </row>
    <row r="325" spans="1:10">
      <c r="A325" s="105">
        <v>324</v>
      </c>
      <c r="B325" s="105" t="s">
        <v>519</v>
      </c>
      <c r="C325" s="105" t="s">
        <v>518</v>
      </c>
      <c r="D325" s="106" t="s">
        <v>487</v>
      </c>
      <c r="E325" s="105" t="s">
        <v>502</v>
      </c>
      <c r="F325" s="105">
        <v>17</v>
      </c>
      <c r="G325" s="106" t="s">
        <v>489</v>
      </c>
      <c r="H325" s="107">
        <v>34400</v>
      </c>
      <c r="I325" s="105" t="s">
        <v>497</v>
      </c>
      <c r="J325" s="105" t="s">
        <v>198</v>
      </c>
    </row>
    <row r="326" spans="1:10">
      <c r="A326" s="105">
        <v>325</v>
      </c>
      <c r="B326" s="105" t="s">
        <v>519</v>
      </c>
      <c r="C326" s="105" t="s">
        <v>518</v>
      </c>
      <c r="D326" s="106" t="s">
        <v>492</v>
      </c>
      <c r="E326" s="105" t="s">
        <v>495</v>
      </c>
      <c r="F326" s="105">
        <v>25</v>
      </c>
      <c r="G326" s="106" t="s">
        <v>489</v>
      </c>
      <c r="H326" s="107">
        <v>86050</v>
      </c>
      <c r="I326" s="105" t="s">
        <v>494</v>
      </c>
      <c r="J326" s="105" t="s">
        <v>192</v>
      </c>
    </row>
    <row r="327" spans="1:10">
      <c r="A327" s="105">
        <v>326</v>
      </c>
      <c r="B327" s="105" t="s">
        <v>523</v>
      </c>
      <c r="C327" s="105" t="s">
        <v>518</v>
      </c>
      <c r="D327" s="106" t="s">
        <v>492</v>
      </c>
      <c r="E327" s="105" t="s">
        <v>495</v>
      </c>
      <c r="F327" s="105">
        <v>13</v>
      </c>
      <c r="G327" s="106" t="s">
        <v>489</v>
      </c>
      <c r="H327" s="107">
        <v>36711.75</v>
      </c>
      <c r="I327" s="105" t="s">
        <v>494</v>
      </c>
      <c r="J327" s="105" t="s">
        <v>192</v>
      </c>
    </row>
    <row r="328" spans="1:10">
      <c r="A328" s="105">
        <v>327</v>
      </c>
      <c r="B328" s="105" t="s">
        <v>519</v>
      </c>
      <c r="C328" s="105" t="s">
        <v>518</v>
      </c>
      <c r="D328" s="106" t="s">
        <v>487</v>
      </c>
      <c r="E328" s="105" t="s">
        <v>509</v>
      </c>
      <c r="F328" s="105">
        <v>29</v>
      </c>
      <c r="G328" s="106" t="s">
        <v>16</v>
      </c>
      <c r="H328" s="107">
        <v>173751</v>
      </c>
      <c r="I328" s="105" t="s">
        <v>497</v>
      </c>
      <c r="J328" s="105" t="s">
        <v>189</v>
      </c>
    </row>
    <row r="329" spans="1:10">
      <c r="A329" s="105">
        <v>328</v>
      </c>
      <c r="B329" s="105" t="s">
        <v>519</v>
      </c>
      <c r="C329" s="105" t="s">
        <v>518</v>
      </c>
      <c r="D329" s="106" t="s">
        <v>487</v>
      </c>
      <c r="E329" s="105" t="s">
        <v>509</v>
      </c>
      <c r="F329" s="105">
        <v>3</v>
      </c>
      <c r="G329" s="106" t="s">
        <v>504</v>
      </c>
      <c r="H329" s="107">
        <v>153324</v>
      </c>
      <c r="I329" s="105" t="s">
        <v>496</v>
      </c>
      <c r="J329" s="105" t="s">
        <v>189</v>
      </c>
    </row>
    <row r="330" spans="1:10">
      <c r="A330" s="105">
        <v>329</v>
      </c>
      <c r="B330" s="105" t="s">
        <v>521</v>
      </c>
      <c r="C330" s="105" t="s">
        <v>518</v>
      </c>
      <c r="D330" s="106" t="s">
        <v>492</v>
      </c>
      <c r="E330" s="105" t="s">
        <v>506</v>
      </c>
      <c r="F330" s="105">
        <v>11</v>
      </c>
      <c r="G330" s="106" t="s">
        <v>489</v>
      </c>
      <c r="H330" s="107">
        <v>115150</v>
      </c>
      <c r="I330" s="105" t="s">
        <v>494</v>
      </c>
      <c r="J330" s="105" t="s">
        <v>189</v>
      </c>
    </row>
    <row r="331" spans="1:10">
      <c r="A331" s="105">
        <v>330</v>
      </c>
      <c r="B331" s="105" t="s">
        <v>519</v>
      </c>
      <c r="C331" s="105" t="s">
        <v>518</v>
      </c>
      <c r="D331" s="106" t="s">
        <v>510</v>
      </c>
      <c r="E331" s="105" t="s">
        <v>514</v>
      </c>
      <c r="F331" s="105">
        <v>29</v>
      </c>
      <c r="G331" s="106" t="s">
        <v>489</v>
      </c>
      <c r="H331" s="107">
        <v>25251</v>
      </c>
      <c r="I331" s="105" t="s">
        <v>496</v>
      </c>
      <c r="J331" s="105" t="s">
        <v>189</v>
      </c>
    </row>
    <row r="332" spans="1:10">
      <c r="A332" s="105">
        <v>331</v>
      </c>
      <c r="B332" s="105" t="s">
        <v>517</v>
      </c>
      <c r="C332" s="105" t="s">
        <v>518</v>
      </c>
      <c r="D332" s="106" t="s">
        <v>487</v>
      </c>
      <c r="E332" s="105" t="s">
        <v>502</v>
      </c>
      <c r="F332" s="105">
        <v>5</v>
      </c>
      <c r="G332" s="106" t="s">
        <v>16</v>
      </c>
      <c r="H332" s="107">
        <v>39140</v>
      </c>
      <c r="I332" s="105" t="s">
        <v>512</v>
      </c>
      <c r="J332" s="105" t="s">
        <v>198</v>
      </c>
    </row>
    <row r="333" spans="1:10">
      <c r="A333" s="105">
        <v>332</v>
      </c>
      <c r="B333" s="105" t="s">
        <v>521</v>
      </c>
      <c r="C333" s="105" t="s">
        <v>518</v>
      </c>
      <c r="D333" s="106" t="s">
        <v>487</v>
      </c>
      <c r="E333" s="105" t="s">
        <v>502</v>
      </c>
      <c r="F333" s="105">
        <v>25</v>
      </c>
      <c r="G333" s="106" t="s">
        <v>16</v>
      </c>
      <c r="H333" s="107">
        <v>102438</v>
      </c>
      <c r="I333" s="105" t="s">
        <v>501</v>
      </c>
      <c r="J333" s="105" t="s">
        <v>198</v>
      </c>
    </row>
    <row r="334" spans="1:10">
      <c r="A334" s="105">
        <v>333</v>
      </c>
      <c r="B334" s="105" t="s">
        <v>522</v>
      </c>
      <c r="C334" s="105" t="s">
        <v>518</v>
      </c>
      <c r="D334" s="106" t="s">
        <v>510</v>
      </c>
      <c r="E334" s="105" t="s">
        <v>511</v>
      </c>
      <c r="F334" s="105">
        <v>22</v>
      </c>
      <c r="G334" s="106" t="s">
        <v>504</v>
      </c>
      <c r="H334" s="107">
        <v>126273</v>
      </c>
      <c r="I334" s="105" t="s">
        <v>494</v>
      </c>
      <c r="J334" s="105" t="s">
        <v>189</v>
      </c>
    </row>
    <row r="335" spans="1:10">
      <c r="A335" s="105">
        <v>334</v>
      </c>
      <c r="B335" s="105" t="s">
        <v>522</v>
      </c>
      <c r="C335" s="105" t="s">
        <v>518</v>
      </c>
      <c r="D335" s="106" t="s">
        <v>510</v>
      </c>
      <c r="E335" s="105" t="s">
        <v>514</v>
      </c>
      <c r="F335" s="105">
        <v>27</v>
      </c>
      <c r="G335" s="106" t="s">
        <v>504</v>
      </c>
      <c r="H335" s="107">
        <v>235095</v>
      </c>
      <c r="I335" s="105" t="s">
        <v>497</v>
      </c>
      <c r="J335" s="105" t="s">
        <v>192</v>
      </c>
    </row>
    <row r="336" spans="1:10">
      <c r="A336" s="105">
        <v>335</v>
      </c>
      <c r="B336" s="105" t="s">
        <v>521</v>
      </c>
      <c r="C336" s="105" t="s">
        <v>518</v>
      </c>
      <c r="D336" s="106" t="s">
        <v>487</v>
      </c>
      <c r="E336" s="105" t="s">
        <v>488</v>
      </c>
      <c r="F336" s="105">
        <v>17</v>
      </c>
      <c r="G336" s="106" t="s">
        <v>16</v>
      </c>
      <c r="H336" s="107">
        <v>86914</v>
      </c>
      <c r="I336" s="105" t="s">
        <v>494</v>
      </c>
      <c r="J336" s="105" t="s">
        <v>513</v>
      </c>
    </row>
    <row r="337" spans="1:10">
      <c r="A337" s="105">
        <v>336</v>
      </c>
      <c r="B337" s="105" t="s">
        <v>521</v>
      </c>
      <c r="C337" s="105" t="s">
        <v>518</v>
      </c>
      <c r="D337" s="106" t="s">
        <v>510</v>
      </c>
      <c r="E337" s="105" t="s">
        <v>511</v>
      </c>
      <c r="F337" s="105">
        <v>21</v>
      </c>
      <c r="G337" s="106" t="s">
        <v>489</v>
      </c>
      <c r="H337" s="107">
        <v>212046</v>
      </c>
      <c r="I337" s="105" t="s">
        <v>494</v>
      </c>
      <c r="J337" s="105" t="s">
        <v>189</v>
      </c>
    </row>
    <row r="338" spans="1:10">
      <c r="A338" s="105">
        <v>337</v>
      </c>
      <c r="B338" s="105" t="s">
        <v>519</v>
      </c>
      <c r="C338" s="105" t="s">
        <v>518</v>
      </c>
      <c r="D338" s="106" t="s">
        <v>487</v>
      </c>
      <c r="E338" s="105" t="s">
        <v>502</v>
      </c>
      <c r="F338" s="105">
        <v>20</v>
      </c>
      <c r="G338" s="106" t="s">
        <v>16</v>
      </c>
      <c r="H338" s="107">
        <v>6930</v>
      </c>
      <c r="I338" s="105" t="s">
        <v>494</v>
      </c>
      <c r="J338" s="105" t="s">
        <v>198</v>
      </c>
    </row>
    <row r="339" spans="1:10">
      <c r="A339" s="105">
        <v>338</v>
      </c>
      <c r="B339" s="105" t="s">
        <v>519</v>
      </c>
      <c r="C339" s="105" t="s">
        <v>518</v>
      </c>
      <c r="D339" s="106" t="s">
        <v>499</v>
      </c>
      <c r="E339" s="105" t="s">
        <v>508</v>
      </c>
      <c r="F339" s="105">
        <v>25</v>
      </c>
      <c r="G339" s="106" t="s">
        <v>489</v>
      </c>
      <c r="H339" s="107">
        <v>257525</v>
      </c>
      <c r="I339" s="105" t="s">
        <v>497</v>
      </c>
      <c r="J339" s="105" t="s">
        <v>198</v>
      </c>
    </row>
    <row r="340" spans="1:10">
      <c r="A340" s="105">
        <v>339</v>
      </c>
      <c r="B340" s="105" t="s">
        <v>523</v>
      </c>
      <c r="C340" s="105" t="s">
        <v>518</v>
      </c>
      <c r="D340" s="106" t="s">
        <v>487</v>
      </c>
      <c r="E340" s="105" t="s">
        <v>488</v>
      </c>
      <c r="F340" s="105">
        <v>27</v>
      </c>
      <c r="G340" s="106" t="s">
        <v>16</v>
      </c>
      <c r="H340" s="107">
        <v>33405</v>
      </c>
      <c r="I340" s="105" t="s">
        <v>494</v>
      </c>
      <c r="J340" s="105" t="s">
        <v>192</v>
      </c>
    </row>
    <row r="341" spans="1:10">
      <c r="A341" s="105">
        <v>340</v>
      </c>
      <c r="B341" s="105" t="s">
        <v>517</v>
      </c>
      <c r="C341" s="105" t="s">
        <v>518</v>
      </c>
      <c r="D341" s="106" t="s">
        <v>487</v>
      </c>
      <c r="E341" s="105" t="s">
        <v>509</v>
      </c>
      <c r="F341" s="105">
        <v>11</v>
      </c>
      <c r="G341" s="106" t="s">
        <v>489</v>
      </c>
      <c r="H341" s="107">
        <v>133884</v>
      </c>
      <c r="I341" s="105" t="s">
        <v>497</v>
      </c>
      <c r="J341" s="105" t="s">
        <v>189</v>
      </c>
    </row>
    <row r="342" spans="1:10">
      <c r="A342" s="105">
        <v>341</v>
      </c>
      <c r="B342" s="105" t="s">
        <v>522</v>
      </c>
      <c r="C342" s="105" t="s">
        <v>518</v>
      </c>
      <c r="D342" s="106" t="s">
        <v>487</v>
      </c>
      <c r="E342" s="105" t="s">
        <v>502</v>
      </c>
      <c r="F342" s="105">
        <v>10</v>
      </c>
      <c r="G342" s="106" t="s">
        <v>16</v>
      </c>
      <c r="H342" s="107">
        <v>55432</v>
      </c>
      <c r="I342" s="105" t="s">
        <v>497</v>
      </c>
      <c r="J342" s="105" t="s">
        <v>192</v>
      </c>
    </row>
    <row r="343" spans="1:10">
      <c r="A343" s="105">
        <v>342</v>
      </c>
      <c r="B343" s="105" t="s">
        <v>521</v>
      </c>
      <c r="C343" s="105" t="s">
        <v>518</v>
      </c>
      <c r="D343" s="106" t="s">
        <v>510</v>
      </c>
      <c r="E343" s="105" t="s">
        <v>511</v>
      </c>
      <c r="F343" s="105">
        <v>16</v>
      </c>
      <c r="G343" s="106" t="s">
        <v>489</v>
      </c>
      <c r="H343" s="107">
        <v>39168</v>
      </c>
      <c r="I343" s="105" t="s">
        <v>497</v>
      </c>
      <c r="J343" s="105" t="s">
        <v>192</v>
      </c>
    </row>
    <row r="344" spans="1:10">
      <c r="A344" s="105">
        <v>343</v>
      </c>
      <c r="B344" s="105" t="s">
        <v>521</v>
      </c>
      <c r="C344" s="105" t="s">
        <v>518</v>
      </c>
      <c r="D344" s="106" t="s">
        <v>487</v>
      </c>
      <c r="E344" s="105" t="s">
        <v>509</v>
      </c>
      <c r="F344" s="105">
        <v>20</v>
      </c>
      <c r="G344" s="106" t="s">
        <v>489</v>
      </c>
      <c r="H344" s="107">
        <v>68490</v>
      </c>
      <c r="I344" s="105" t="s">
        <v>494</v>
      </c>
      <c r="J344" s="105" t="s">
        <v>189</v>
      </c>
    </row>
    <row r="345" spans="1:10">
      <c r="A345" s="105">
        <v>344</v>
      </c>
      <c r="B345" s="105" t="s">
        <v>522</v>
      </c>
      <c r="C345" s="105" t="s">
        <v>518</v>
      </c>
      <c r="D345" s="106" t="s">
        <v>487</v>
      </c>
      <c r="E345" s="105" t="s">
        <v>509</v>
      </c>
      <c r="F345" s="105">
        <v>10</v>
      </c>
      <c r="G345" s="106" t="s">
        <v>16</v>
      </c>
      <c r="H345" s="107">
        <v>94878</v>
      </c>
      <c r="I345" s="105" t="s">
        <v>497</v>
      </c>
      <c r="J345" s="105" t="s">
        <v>513</v>
      </c>
    </row>
    <row r="346" spans="1:10">
      <c r="A346" s="105">
        <v>345</v>
      </c>
      <c r="B346" s="105" t="s">
        <v>522</v>
      </c>
      <c r="C346" s="105" t="s">
        <v>518</v>
      </c>
      <c r="D346" s="106" t="s">
        <v>487</v>
      </c>
      <c r="E346" s="105" t="s">
        <v>502</v>
      </c>
      <c r="F346" s="105">
        <v>18</v>
      </c>
      <c r="G346" s="106" t="s">
        <v>16</v>
      </c>
      <c r="H346" s="107">
        <v>131966</v>
      </c>
      <c r="I346" s="105" t="s">
        <v>512</v>
      </c>
      <c r="J346" s="105" t="s">
        <v>513</v>
      </c>
    </row>
    <row r="347" spans="1:10">
      <c r="A347" s="105">
        <v>346</v>
      </c>
      <c r="B347" s="105" t="s">
        <v>523</v>
      </c>
      <c r="C347" s="105" t="s">
        <v>518</v>
      </c>
      <c r="D347" s="106" t="s">
        <v>487</v>
      </c>
      <c r="E347" s="105" t="s">
        <v>502</v>
      </c>
      <c r="F347" s="105">
        <v>24</v>
      </c>
      <c r="G347" s="106" t="s">
        <v>489</v>
      </c>
      <c r="H347" s="107">
        <v>85908</v>
      </c>
      <c r="I347" s="105" t="s">
        <v>490</v>
      </c>
      <c r="J347" s="105" t="s">
        <v>198</v>
      </c>
    </row>
    <row r="348" spans="1:10">
      <c r="A348" s="105">
        <v>347</v>
      </c>
      <c r="B348" s="105" t="s">
        <v>520</v>
      </c>
      <c r="C348" s="105" t="s">
        <v>518</v>
      </c>
      <c r="D348" s="106" t="s">
        <v>510</v>
      </c>
      <c r="E348" s="105" t="s">
        <v>511</v>
      </c>
      <c r="F348" s="105">
        <v>13</v>
      </c>
      <c r="G348" s="106" t="s">
        <v>489</v>
      </c>
      <c r="H348" s="107">
        <v>142521</v>
      </c>
      <c r="I348" s="105" t="s">
        <v>496</v>
      </c>
      <c r="J348" s="105" t="s">
        <v>192</v>
      </c>
    </row>
    <row r="349" spans="1:10">
      <c r="A349" s="105">
        <v>348</v>
      </c>
      <c r="B349" s="105" t="s">
        <v>519</v>
      </c>
      <c r="C349" s="105" t="s">
        <v>518</v>
      </c>
      <c r="D349" s="106" t="s">
        <v>487</v>
      </c>
      <c r="E349" s="105" t="s">
        <v>488</v>
      </c>
      <c r="F349" s="105">
        <v>7</v>
      </c>
      <c r="G349" s="106" t="s">
        <v>489</v>
      </c>
      <c r="H349" s="107">
        <v>46411</v>
      </c>
      <c r="I349" s="105" t="s">
        <v>494</v>
      </c>
      <c r="J349" s="105" t="s">
        <v>192</v>
      </c>
    </row>
    <row r="350" spans="1:10">
      <c r="A350" s="105">
        <v>349</v>
      </c>
      <c r="B350" s="105" t="s">
        <v>517</v>
      </c>
      <c r="C350" s="105" t="s">
        <v>518</v>
      </c>
      <c r="D350" s="106" t="s">
        <v>487</v>
      </c>
      <c r="E350" s="105" t="s">
        <v>502</v>
      </c>
      <c r="F350" s="105">
        <v>21</v>
      </c>
      <c r="G350" s="106" t="s">
        <v>489</v>
      </c>
      <c r="H350" s="107">
        <v>112716</v>
      </c>
      <c r="I350" s="105" t="s">
        <v>494</v>
      </c>
      <c r="J350" s="105" t="s">
        <v>195</v>
      </c>
    </row>
    <row r="351" spans="1:10">
      <c r="A351" s="105">
        <v>350</v>
      </c>
      <c r="B351" s="105" t="s">
        <v>519</v>
      </c>
      <c r="C351" s="105" t="s">
        <v>518</v>
      </c>
      <c r="D351" s="106" t="s">
        <v>492</v>
      </c>
      <c r="E351" s="105" t="s">
        <v>495</v>
      </c>
      <c r="F351" s="105">
        <v>17</v>
      </c>
      <c r="G351" s="106" t="s">
        <v>16</v>
      </c>
      <c r="H351" s="107">
        <v>107400</v>
      </c>
      <c r="I351" s="105" t="s">
        <v>512</v>
      </c>
      <c r="J351" s="105" t="s">
        <v>198</v>
      </c>
    </row>
    <row r="352" spans="1:10">
      <c r="A352" s="105">
        <v>351</v>
      </c>
      <c r="B352" s="105" t="s">
        <v>519</v>
      </c>
      <c r="C352" s="105" t="s">
        <v>518</v>
      </c>
      <c r="D352" s="106" t="s">
        <v>492</v>
      </c>
      <c r="E352" s="105" t="s">
        <v>493</v>
      </c>
      <c r="F352" s="105">
        <v>27</v>
      </c>
      <c r="G352" s="106" t="s">
        <v>16</v>
      </c>
      <c r="H352" s="107">
        <v>18483</v>
      </c>
      <c r="I352" s="105" t="s">
        <v>490</v>
      </c>
      <c r="J352" s="105" t="s">
        <v>198</v>
      </c>
    </row>
    <row r="353" spans="1:10">
      <c r="A353" s="105">
        <v>352</v>
      </c>
      <c r="B353" s="105" t="s">
        <v>519</v>
      </c>
      <c r="C353" s="105" t="s">
        <v>518</v>
      </c>
      <c r="D353" s="106" t="s">
        <v>499</v>
      </c>
      <c r="E353" s="105" t="s">
        <v>508</v>
      </c>
      <c r="F353" s="105">
        <v>18</v>
      </c>
      <c r="G353" s="106" t="s">
        <v>16</v>
      </c>
      <c r="H353" s="107">
        <v>67667</v>
      </c>
      <c r="I353" s="105" t="s">
        <v>494</v>
      </c>
      <c r="J353" s="105" t="s">
        <v>192</v>
      </c>
    </row>
    <row r="354" spans="1:10">
      <c r="A354" s="105">
        <v>353</v>
      </c>
      <c r="B354" s="105" t="s">
        <v>523</v>
      </c>
      <c r="C354" s="105" t="s">
        <v>518</v>
      </c>
      <c r="D354" s="106" t="s">
        <v>499</v>
      </c>
      <c r="E354" s="105" t="s">
        <v>508</v>
      </c>
      <c r="F354" s="105">
        <v>22</v>
      </c>
      <c r="G354" s="106" t="s">
        <v>16</v>
      </c>
      <c r="H354" s="107">
        <v>82740</v>
      </c>
      <c r="I354" s="105" t="s">
        <v>494</v>
      </c>
      <c r="J354" s="105" t="s">
        <v>201</v>
      </c>
    </row>
    <row r="355" spans="1:10">
      <c r="A355" s="105">
        <v>354</v>
      </c>
      <c r="B355" s="105" t="s">
        <v>519</v>
      </c>
      <c r="C355" s="105" t="s">
        <v>518</v>
      </c>
      <c r="D355" s="106" t="s">
        <v>487</v>
      </c>
      <c r="E355" s="105" t="s">
        <v>502</v>
      </c>
      <c r="F355" s="105">
        <v>4</v>
      </c>
      <c r="G355" s="106" t="s">
        <v>16</v>
      </c>
      <c r="H355" s="107">
        <v>176352</v>
      </c>
      <c r="I355" s="105" t="s">
        <v>496</v>
      </c>
      <c r="J355" s="105" t="s">
        <v>192</v>
      </c>
    </row>
    <row r="356" spans="1:10">
      <c r="A356" s="105">
        <v>355</v>
      </c>
      <c r="B356" s="105" t="s">
        <v>521</v>
      </c>
      <c r="C356" s="105" t="s">
        <v>518</v>
      </c>
      <c r="D356" s="106" t="s">
        <v>510</v>
      </c>
      <c r="E356" s="105" t="s">
        <v>511</v>
      </c>
      <c r="F356" s="105">
        <v>22</v>
      </c>
      <c r="G356" s="106" t="s">
        <v>16</v>
      </c>
      <c r="H356" s="107">
        <v>241011</v>
      </c>
      <c r="I356" s="105" t="s">
        <v>494</v>
      </c>
      <c r="J356" s="105" t="s">
        <v>192</v>
      </c>
    </row>
    <row r="357" spans="1:10">
      <c r="A357" s="105">
        <v>356</v>
      </c>
      <c r="B357" s="105" t="s">
        <v>523</v>
      </c>
      <c r="C357" s="105" t="s">
        <v>518</v>
      </c>
      <c r="D357" s="106" t="s">
        <v>492</v>
      </c>
      <c r="E357" s="105" t="s">
        <v>493</v>
      </c>
      <c r="F357" s="105">
        <v>18</v>
      </c>
      <c r="G357" s="106" t="s">
        <v>16</v>
      </c>
      <c r="H357" s="107">
        <v>186815</v>
      </c>
      <c r="I357" s="105" t="s">
        <v>497</v>
      </c>
      <c r="J357" s="105" t="s">
        <v>189</v>
      </c>
    </row>
    <row r="358" spans="1:10">
      <c r="A358" s="105">
        <v>357</v>
      </c>
      <c r="B358" s="105" t="s">
        <v>519</v>
      </c>
      <c r="C358" s="105" t="s">
        <v>518</v>
      </c>
      <c r="D358" s="106" t="s">
        <v>487</v>
      </c>
      <c r="E358" s="105" t="s">
        <v>509</v>
      </c>
      <c r="F358" s="105">
        <v>19</v>
      </c>
      <c r="G358" s="106" t="s">
        <v>489</v>
      </c>
      <c r="H358" s="107">
        <v>62418</v>
      </c>
      <c r="I358" s="105" t="s">
        <v>496</v>
      </c>
      <c r="J358" s="105" t="s">
        <v>198</v>
      </c>
    </row>
    <row r="359" spans="1:10">
      <c r="A359" s="105">
        <v>358</v>
      </c>
      <c r="B359" s="105" t="s">
        <v>517</v>
      </c>
      <c r="C359" s="105" t="s">
        <v>518</v>
      </c>
      <c r="D359" s="106" t="s">
        <v>510</v>
      </c>
      <c r="E359" s="105" t="s">
        <v>516</v>
      </c>
      <c r="F359" s="105">
        <v>27</v>
      </c>
      <c r="G359" s="106" t="s">
        <v>489</v>
      </c>
      <c r="H359" s="107">
        <v>105063</v>
      </c>
      <c r="I359" s="105" t="s">
        <v>501</v>
      </c>
      <c r="J359" s="105" t="s">
        <v>513</v>
      </c>
    </row>
    <row r="360" spans="1:10">
      <c r="A360" s="105">
        <v>359</v>
      </c>
      <c r="B360" s="105" t="s">
        <v>519</v>
      </c>
      <c r="C360" s="105" t="s">
        <v>518</v>
      </c>
      <c r="D360" s="106" t="s">
        <v>499</v>
      </c>
      <c r="E360" s="105" t="s">
        <v>515</v>
      </c>
      <c r="F360" s="105">
        <v>15</v>
      </c>
      <c r="G360" s="106" t="s">
        <v>489</v>
      </c>
      <c r="H360" s="107">
        <v>10085</v>
      </c>
      <c r="I360" s="105" t="s">
        <v>497</v>
      </c>
      <c r="J360" s="105" t="s">
        <v>210</v>
      </c>
    </row>
    <row r="361" spans="1:10">
      <c r="A361" s="105">
        <v>360</v>
      </c>
      <c r="B361" s="105" t="s">
        <v>519</v>
      </c>
      <c r="C361" s="105" t="s">
        <v>518</v>
      </c>
      <c r="D361" s="106" t="s">
        <v>492</v>
      </c>
      <c r="E361" s="105" t="s">
        <v>495</v>
      </c>
      <c r="F361" s="105">
        <v>13</v>
      </c>
      <c r="G361" s="106" t="s">
        <v>504</v>
      </c>
      <c r="H361" s="107">
        <v>69705.75</v>
      </c>
      <c r="I361" s="105" t="s">
        <v>494</v>
      </c>
      <c r="J361" s="105" t="s">
        <v>198</v>
      </c>
    </row>
    <row r="362" spans="1:10">
      <c r="A362" s="105">
        <v>361</v>
      </c>
      <c r="B362" s="105" t="s">
        <v>517</v>
      </c>
      <c r="C362" s="105" t="s">
        <v>518</v>
      </c>
      <c r="D362" s="106" t="s">
        <v>499</v>
      </c>
      <c r="E362" s="105" t="s">
        <v>508</v>
      </c>
      <c r="F362" s="105">
        <v>15</v>
      </c>
      <c r="G362" s="106" t="s">
        <v>489</v>
      </c>
      <c r="H362" s="107">
        <v>28490</v>
      </c>
      <c r="I362" s="105" t="s">
        <v>494</v>
      </c>
      <c r="J362" s="105" t="s">
        <v>189</v>
      </c>
    </row>
    <row r="363" spans="1:10">
      <c r="A363" s="105">
        <v>362</v>
      </c>
      <c r="B363" s="105" t="s">
        <v>523</v>
      </c>
      <c r="C363" s="105" t="s">
        <v>518</v>
      </c>
      <c r="D363" s="106" t="s">
        <v>510</v>
      </c>
      <c r="E363" s="105" t="s">
        <v>516</v>
      </c>
      <c r="F363" s="105">
        <v>15</v>
      </c>
      <c r="G363" s="106" t="s">
        <v>16</v>
      </c>
      <c r="H363" s="107">
        <v>264126</v>
      </c>
      <c r="I363" s="105" t="s">
        <v>494</v>
      </c>
      <c r="J363" s="105" t="s">
        <v>201</v>
      </c>
    </row>
    <row r="364" spans="1:10">
      <c r="A364" s="105">
        <v>363</v>
      </c>
      <c r="B364" s="105" t="s">
        <v>521</v>
      </c>
      <c r="C364" s="105" t="s">
        <v>518</v>
      </c>
      <c r="D364" s="106" t="s">
        <v>510</v>
      </c>
      <c r="E364" s="105" t="s">
        <v>511</v>
      </c>
      <c r="F364" s="105">
        <v>11</v>
      </c>
      <c r="G364" s="106" t="s">
        <v>489</v>
      </c>
      <c r="H364" s="107">
        <v>297735</v>
      </c>
      <c r="I364" s="105" t="s">
        <v>496</v>
      </c>
      <c r="J364" s="105" t="s">
        <v>192</v>
      </c>
    </row>
    <row r="365" spans="1:10">
      <c r="A365" s="105">
        <v>364</v>
      </c>
      <c r="B365" s="105" t="s">
        <v>521</v>
      </c>
      <c r="C365" s="105" t="s">
        <v>518</v>
      </c>
      <c r="D365" s="106" t="s">
        <v>487</v>
      </c>
      <c r="E365" s="105" t="s">
        <v>502</v>
      </c>
      <c r="F365" s="105">
        <v>12</v>
      </c>
      <c r="G365" s="106" t="s">
        <v>16</v>
      </c>
      <c r="H365" s="107">
        <v>74502</v>
      </c>
      <c r="I365" s="105" t="s">
        <v>494</v>
      </c>
      <c r="J365" s="105" t="s">
        <v>198</v>
      </c>
    </row>
    <row r="366" spans="1:10">
      <c r="A366" s="105">
        <v>365</v>
      </c>
      <c r="B366" s="105" t="s">
        <v>521</v>
      </c>
      <c r="C366" s="105" t="s">
        <v>518</v>
      </c>
      <c r="D366" s="106" t="s">
        <v>492</v>
      </c>
      <c r="E366" s="105" t="s">
        <v>495</v>
      </c>
      <c r="F366" s="105">
        <v>28</v>
      </c>
      <c r="G366" s="106" t="s">
        <v>16</v>
      </c>
      <c r="H366" s="107">
        <v>441240</v>
      </c>
      <c r="I366" s="105" t="s">
        <v>496</v>
      </c>
      <c r="J366" s="105" t="s">
        <v>189</v>
      </c>
    </row>
    <row r="367" spans="1:10">
      <c r="A367" s="105">
        <v>366</v>
      </c>
      <c r="B367" s="105" t="s">
        <v>521</v>
      </c>
      <c r="C367" s="105" t="s">
        <v>518</v>
      </c>
      <c r="D367" s="106" t="s">
        <v>510</v>
      </c>
      <c r="E367" s="105" t="s">
        <v>516</v>
      </c>
      <c r="F367" s="105">
        <v>4</v>
      </c>
      <c r="G367" s="106" t="s">
        <v>489</v>
      </c>
      <c r="H367" s="107">
        <v>92250</v>
      </c>
      <c r="I367" s="105" t="s">
        <v>496</v>
      </c>
      <c r="J367" s="105" t="s">
        <v>192</v>
      </c>
    </row>
    <row r="368" spans="1:10">
      <c r="A368" s="105">
        <v>367</v>
      </c>
      <c r="B368" s="105" t="s">
        <v>521</v>
      </c>
      <c r="C368" s="105" t="s">
        <v>518</v>
      </c>
      <c r="D368" s="106" t="s">
        <v>510</v>
      </c>
      <c r="E368" s="105" t="s">
        <v>511</v>
      </c>
      <c r="F368" s="105">
        <v>7</v>
      </c>
      <c r="G368" s="106" t="s">
        <v>489</v>
      </c>
      <c r="H368" s="107">
        <v>291813</v>
      </c>
      <c r="I368" s="105" t="s">
        <v>494</v>
      </c>
      <c r="J368" s="105" t="s">
        <v>201</v>
      </c>
    </row>
    <row r="369" spans="1:10">
      <c r="A369" s="105">
        <v>368</v>
      </c>
      <c r="B369" s="105" t="s">
        <v>521</v>
      </c>
      <c r="C369" s="105" t="s">
        <v>518</v>
      </c>
      <c r="D369" s="106" t="s">
        <v>499</v>
      </c>
      <c r="E369" s="105" t="s">
        <v>515</v>
      </c>
      <c r="F369" s="105">
        <v>8</v>
      </c>
      <c r="G369" s="106" t="s">
        <v>489</v>
      </c>
      <c r="H369" s="107">
        <v>12247</v>
      </c>
      <c r="I369" s="105" t="s">
        <v>512</v>
      </c>
      <c r="J369" s="105" t="s">
        <v>192</v>
      </c>
    </row>
    <row r="370" spans="1:10">
      <c r="A370" s="105">
        <v>369</v>
      </c>
      <c r="B370" s="105" t="s">
        <v>517</v>
      </c>
      <c r="C370" s="105" t="s">
        <v>518</v>
      </c>
      <c r="D370" s="106" t="s">
        <v>487</v>
      </c>
      <c r="E370" s="105" t="s">
        <v>509</v>
      </c>
      <c r="F370" s="105">
        <v>20</v>
      </c>
      <c r="G370" s="106" t="s">
        <v>489</v>
      </c>
      <c r="H370" s="107">
        <v>186230</v>
      </c>
      <c r="I370" s="105" t="s">
        <v>512</v>
      </c>
      <c r="J370" s="105" t="s">
        <v>201</v>
      </c>
    </row>
    <row r="371" spans="1:10">
      <c r="A371" s="105">
        <v>370</v>
      </c>
      <c r="B371" s="105" t="s">
        <v>520</v>
      </c>
      <c r="C371" s="105" t="s">
        <v>518</v>
      </c>
      <c r="D371" s="106" t="s">
        <v>487</v>
      </c>
      <c r="E371" s="105" t="s">
        <v>488</v>
      </c>
      <c r="F371" s="105">
        <v>28</v>
      </c>
      <c r="G371" s="106" t="s">
        <v>489</v>
      </c>
      <c r="H371" s="107">
        <v>20878</v>
      </c>
      <c r="I371" s="105" t="s">
        <v>494</v>
      </c>
      <c r="J371" s="105" t="s">
        <v>189</v>
      </c>
    </row>
    <row r="372" spans="1:10">
      <c r="A372" s="105">
        <v>371</v>
      </c>
      <c r="B372" s="105" t="s">
        <v>517</v>
      </c>
      <c r="C372" s="105" t="s">
        <v>518</v>
      </c>
      <c r="D372" s="106" t="s">
        <v>510</v>
      </c>
      <c r="E372" s="105" t="s">
        <v>516</v>
      </c>
      <c r="F372" s="105">
        <v>17</v>
      </c>
      <c r="G372" s="106" t="s">
        <v>16</v>
      </c>
      <c r="H372" s="107">
        <v>144816</v>
      </c>
      <c r="I372" s="105" t="s">
        <v>494</v>
      </c>
      <c r="J372" s="105" t="s">
        <v>201</v>
      </c>
    </row>
    <row r="373" spans="1:10">
      <c r="A373" s="105">
        <v>372</v>
      </c>
      <c r="B373" s="105" t="s">
        <v>522</v>
      </c>
      <c r="C373" s="105" t="s">
        <v>518</v>
      </c>
      <c r="D373" s="106" t="s">
        <v>487</v>
      </c>
      <c r="E373" s="105" t="s">
        <v>502</v>
      </c>
      <c r="F373" s="105">
        <v>18</v>
      </c>
      <c r="G373" s="106" t="s">
        <v>16</v>
      </c>
      <c r="H373" s="107">
        <v>65414</v>
      </c>
      <c r="I373" s="105" t="s">
        <v>496</v>
      </c>
      <c r="J373" s="105" t="s">
        <v>201</v>
      </c>
    </row>
    <row r="374" spans="1:10">
      <c r="A374" s="105">
        <v>373</v>
      </c>
      <c r="B374" s="105" t="s">
        <v>517</v>
      </c>
      <c r="C374" s="105" t="s">
        <v>518</v>
      </c>
      <c r="D374" s="106" t="s">
        <v>510</v>
      </c>
      <c r="E374" s="105" t="s">
        <v>516</v>
      </c>
      <c r="F374" s="105">
        <v>12</v>
      </c>
      <c r="G374" s="106" t="s">
        <v>489</v>
      </c>
      <c r="H374" s="107">
        <v>221610</v>
      </c>
      <c r="I374" s="105" t="s">
        <v>497</v>
      </c>
      <c r="J374" s="105" t="s">
        <v>214</v>
      </c>
    </row>
    <row r="375" spans="1:10">
      <c r="A375" s="105">
        <v>374</v>
      </c>
      <c r="B375" s="105" t="s">
        <v>517</v>
      </c>
      <c r="C375" s="105" t="s">
        <v>518</v>
      </c>
      <c r="D375" s="106" t="s">
        <v>492</v>
      </c>
      <c r="E375" s="105" t="s">
        <v>506</v>
      </c>
      <c r="F375" s="105">
        <v>30</v>
      </c>
      <c r="G375" s="106" t="s">
        <v>504</v>
      </c>
      <c r="H375" s="107">
        <v>403545</v>
      </c>
      <c r="I375" s="105" t="s">
        <v>494</v>
      </c>
      <c r="J375" s="105" t="s">
        <v>198</v>
      </c>
    </row>
    <row r="376" spans="1:10">
      <c r="A376" s="105">
        <v>375</v>
      </c>
      <c r="B376" s="105" t="s">
        <v>522</v>
      </c>
      <c r="C376" s="105" t="s">
        <v>518</v>
      </c>
      <c r="D376" s="106" t="s">
        <v>499</v>
      </c>
      <c r="E376" s="105" t="s">
        <v>515</v>
      </c>
      <c r="F376" s="105">
        <v>26</v>
      </c>
      <c r="G376" s="106" t="s">
        <v>489</v>
      </c>
      <c r="H376" s="107">
        <v>95091</v>
      </c>
      <c r="I376" s="105" t="s">
        <v>496</v>
      </c>
      <c r="J376" s="105" t="s">
        <v>201</v>
      </c>
    </row>
    <row r="377" spans="1:10">
      <c r="A377" s="105">
        <v>376</v>
      </c>
      <c r="B377" s="105" t="s">
        <v>520</v>
      </c>
      <c r="C377" s="105" t="s">
        <v>518</v>
      </c>
      <c r="D377" s="106" t="s">
        <v>499</v>
      </c>
      <c r="E377" s="105" t="s">
        <v>500</v>
      </c>
      <c r="F377" s="105">
        <v>24</v>
      </c>
      <c r="G377" s="106" t="s">
        <v>489</v>
      </c>
      <c r="H377" s="107">
        <v>95757</v>
      </c>
      <c r="I377" s="105" t="s">
        <v>497</v>
      </c>
      <c r="J377" s="105" t="s">
        <v>201</v>
      </c>
    </row>
    <row r="378" spans="1:10">
      <c r="A378" s="105">
        <v>377</v>
      </c>
      <c r="B378" s="105" t="s">
        <v>520</v>
      </c>
      <c r="C378" s="105" t="s">
        <v>518</v>
      </c>
      <c r="D378" s="106" t="s">
        <v>487</v>
      </c>
      <c r="E378" s="105" t="s">
        <v>488</v>
      </c>
      <c r="F378" s="105">
        <v>6</v>
      </c>
      <c r="G378" s="106" t="s">
        <v>16</v>
      </c>
      <c r="H378" s="107">
        <v>73035</v>
      </c>
      <c r="I378" s="105" t="s">
        <v>496</v>
      </c>
      <c r="J378" s="105" t="s">
        <v>195</v>
      </c>
    </row>
    <row r="379" spans="1:10">
      <c r="A379" s="105">
        <v>378</v>
      </c>
      <c r="B379" s="105" t="s">
        <v>522</v>
      </c>
      <c r="C379" s="105" t="s">
        <v>518</v>
      </c>
      <c r="D379" s="106" t="s">
        <v>499</v>
      </c>
      <c r="E379" s="105" t="s">
        <v>508</v>
      </c>
      <c r="F379" s="105">
        <v>3</v>
      </c>
      <c r="G379" s="106" t="s">
        <v>489</v>
      </c>
      <c r="H379" s="107">
        <v>75237</v>
      </c>
      <c r="I379" s="105" t="s">
        <v>497</v>
      </c>
      <c r="J379" s="105" t="s">
        <v>192</v>
      </c>
    </row>
    <row r="380" spans="1:10">
      <c r="A380" s="105">
        <v>379</v>
      </c>
      <c r="B380" s="105" t="s">
        <v>519</v>
      </c>
      <c r="C380" s="105" t="s">
        <v>518</v>
      </c>
      <c r="D380" s="106" t="s">
        <v>492</v>
      </c>
      <c r="E380" s="105" t="s">
        <v>506</v>
      </c>
      <c r="F380" s="105">
        <v>26</v>
      </c>
      <c r="G380" s="106" t="s">
        <v>16</v>
      </c>
      <c r="H380" s="107">
        <v>261070</v>
      </c>
      <c r="I380" s="105" t="s">
        <v>494</v>
      </c>
      <c r="J380" s="105" t="s">
        <v>189</v>
      </c>
    </row>
    <row r="381" spans="1:10">
      <c r="A381" s="105">
        <v>380</v>
      </c>
      <c r="B381" s="105" t="s">
        <v>519</v>
      </c>
      <c r="C381" s="105" t="s">
        <v>518</v>
      </c>
      <c r="D381" s="106" t="s">
        <v>487</v>
      </c>
      <c r="E381" s="105" t="s">
        <v>488</v>
      </c>
      <c r="F381" s="105">
        <v>1</v>
      </c>
      <c r="G381" s="106" t="s">
        <v>16</v>
      </c>
      <c r="H381" s="107">
        <v>13634</v>
      </c>
      <c r="I381" s="105" t="s">
        <v>496</v>
      </c>
      <c r="J381" s="105" t="s">
        <v>195</v>
      </c>
    </row>
    <row r="382" spans="1:10">
      <c r="A382" s="105">
        <v>381</v>
      </c>
      <c r="B382" s="105" t="s">
        <v>519</v>
      </c>
      <c r="C382" s="105" t="s">
        <v>518</v>
      </c>
      <c r="D382" s="106" t="s">
        <v>492</v>
      </c>
      <c r="E382" s="105" t="s">
        <v>495</v>
      </c>
      <c r="F382" s="105">
        <v>22</v>
      </c>
      <c r="G382" s="106" t="s">
        <v>489</v>
      </c>
      <c r="H382" s="107">
        <v>447605</v>
      </c>
      <c r="I382" s="105" t="s">
        <v>494</v>
      </c>
      <c r="J382" s="105" t="s">
        <v>189</v>
      </c>
    </row>
    <row r="383" spans="1:10">
      <c r="A383" s="105">
        <v>382</v>
      </c>
      <c r="B383" s="105" t="s">
        <v>517</v>
      </c>
      <c r="C383" s="105" t="s">
        <v>518</v>
      </c>
      <c r="D383" s="106" t="s">
        <v>492</v>
      </c>
      <c r="E383" s="105" t="s">
        <v>495</v>
      </c>
      <c r="F383" s="105">
        <v>25</v>
      </c>
      <c r="G383" s="106" t="s">
        <v>16</v>
      </c>
      <c r="H383" s="107">
        <v>313375</v>
      </c>
      <c r="I383" s="105" t="s">
        <v>494</v>
      </c>
      <c r="J383" s="105" t="s">
        <v>189</v>
      </c>
    </row>
    <row r="384" spans="1:10">
      <c r="A384" s="105">
        <v>383</v>
      </c>
      <c r="B384" s="105" t="s">
        <v>519</v>
      </c>
      <c r="C384" s="105" t="s">
        <v>518</v>
      </c>
      <c r="D384" s="106" t="s">
        <v>492</v>
      </c>
      <c r="E384" s="105" t="s">
        <v>495</v>
      </c>
      <c r="F384" s="105">
        <v>13</v>
      </c>
      <c r="G384" s="106" t="s">
        <v>489</v>
      </c>
      <c r="H384" s="107">
        <v>13046.25</v>
      </c>
      <c r="I384" s="105" t="s">
        <v>494</v>
      </c>
      <c r="J384" s="105" t="s">
        <v>192</v>
      </c>
    </row>
    <row r="385" spans="1:10">
      <c r="A385" s="105">
        <v>384</v>
      </c>
      <c r="B385" s="105" t="s">
        <v>521</v>
      </c>
      <c r="C385" s="105" t="s">
        <v>518</v>
      </c>
      <c r="D385" s="106" t="s">
        <v>487</v>
      </c>
      <c r="E385" s="105" t="s">
        <v>509</v>
      </c>
      <c r="F385" s="105">
        <v>2</v>
      </c>
      <c r="G385" s="106" t="s">
        <v>504</v>
      </c>
      <c r="H385" s="107">
        <v>311004</v>
      </c>
      <c r="I385" s="105" t="s">
        <v>494</v>
      </c>
      <c r="J385" s="105" t="s">
        <v>189</v>
      </c>
    </row>
    <row r="386" spans="1:10">
      <c r="A386" s="105">
        <v>385</v>
      </c>
      <c r="B386" s="105" t="s">
        <v>521</v>
      </c>
      <c r="C386" s="105" t="s">
        <v>518</v>
      </c>
      <c r="D386" s="106" t="s">
        <v>492</v>
      </c>
      <c r="E386" s="105" t="s">
        <v>495</v>
      </c>
      <c r="F386" s="105">
        <v>24</v>
      </c>
      <c r="G386" s="106" t="s">
        <v>489</v>
      </c>
      <c r="H386" s="107">
        <v>465240</v>
      </c>
      <c r="I386" s="105" t="s">
        <v>494</v>
      </c>
      <c r="J386" s="105" t="s">
        <v>513</v>
      </c>
    </row>
    <row r="387" spans="1:10">
      <c r="A387" s="105">
        <v>386</v>
      </c>
      <c r="B387" s="105" t="s">
        <v>517</v>
      </c>
      <c r="C387" s="105" t="s">
        <v>518</v>
      </c>
      <c r="D387" s="106" t="s">
        <v>499</v>
      </c>
      <c r="E387" s="105" t="s">
        <v>515</v>
      </c>
      <c r="F387" s="105">
        <v>9</v>
      </c>
      <c r="G387" s="106" t="s">
        <v>16</v>
      </c>
      <c r="H387" s="107">
        <v>33380</v>
      </c>
      <c r="I387" s="105" t="s">
        <v>501</v>
      </c>
      <c r="J387" s="105" t="s">
        <v>198</v>
      </c>
    </row>
    <row r="388" spans="1:10">
      <c r="A388" s="105">
        <v>387</v>
      </c>
      <c r="B388" s="105" t="s">
        <v>522</v>
      </c>
      <c r="C388" s="105" t="s">
        <v>518</v>
      </c>
      <c r="D388" s="106" t="s">
        <v>487</v>
      </c>
      <c r="E388" s="105" t="s">
        <v>502</v>
      </c>
      <c r="F388" s="105">
        <v>19</v>
      </c>
      <c r="G388" s="106" t="s">
        <v>489</v>
      </c>
      <c r="H388" s="107">
        <v>154618</v>
      </c>
      <c r="I388" s="105" t="s">
        <v>494</v>
      </c>
      <c r="J388" s="105" t="s">
        <v>195</v>
      </c>
    </row>
    <row r="389" spans="1:10">
      <c r="A389" s="105">
        <v>388</v>
      </c>
      <c r="B389" s="105" t="s">
        <v>519</v>
      </c>
      <c r="C389" s="105" t="s">
        <v>518</v>
      </c>
      <c r="D389" s="106" t="s">
        <v>510</v>
      </c>
      <c r="E389" s="105" t="s">
        <v>514</v>
      </c>
      <c r="F389" s="105">
        <v>18</v>
      </c>
      <c r="G389" s="106" t="s">
        <v>489</v>
      </c>
      <c r="H389" s="107">
        <v>77220</v>
      </c>
      <c r="I389" s="105" t="s">
        <v>501</v>
      </c>
      <c r="J389" s="105" t="s">
        <v>513</v>
      </c>
    </row>
    <row r="390" spans="1:10">
      <c r="A390" s="105">
        <v>389</v>
      </c>
      <c r="B390" s="105" t="s">
        <v>522</v>
      </c>
      <c r="C390" s="105" t="s">
        <v>518</v>
      </c>
      <c r="D390" s="106" t="s">
        <v>487</v>
      </c>
      <c r="E390" s="105" t="s">
        <v>509</v>
      </c>
      <c r="F390" s="105">
        <v>24</v>
      </c>
      <c r="G390" s="106" t="s">
        <v>489</v>
      </c>
      <c r="H390" s="107">
        <v>89112</v>
      </c>
      <c r="I390" s="105" t="s">
        <v>512</v>
      </c>
      <c r="J390" s="105" t="s">
        <v>192</v>
      </c>
    </row>
    <row r="391" spans="1:10">
      <c r="A391" s="105">
        <v>390</v>
      </c>
      <c r="B391" s="105" t="s">
        <v>522</v>
      </c>
      <c r="C391" s="105" t="s">
        <v>518</v>
      </c>
      <c r="D391" s="106" t="s">
        <v>487</v>
      </c>
      <c r="E391" s="105" t="s">
        <v>488</v>
      </c>
      <c r="F391" s="105">
        <v>21</v>
      </c>
      <c r="G391" s="106" t="s">
        <v>489</v>
      </c>
      <c r="H391" s="107">
        <v>43673</v>
      </c>
      <c r="I391" s="105" t="s">
        <v>497</v>
      </c>
      <c r="J391" s="105" t="s">
        <v>198</v>
      </c>
    </row>
    <row r="392" spans="1:10">
      <c r="A392" s="105">
        <v>391</v>
      </c>
      <c r="B392" s="105" t="s">
        <v>519</v>
      </c>
      <c r="C392" s="105" t="s">
        <v>518</v>
      </c>
      <c r="D392" s="106" t="s">
        <v>492</v>
      </c>
      <c r="E392" s="105" t="s">
        <v>493</v>
      </c>
      <c r="F392" s="105">
        <v>8</v>
      </c>
      <c r="G392" s="106" t="s">
        <v>489</v>
      </c>
      <c r="H392" s="107">
        <v>498700</v>
      </c>
      <c r="I392" s="105" t="s">
        <v>494</v>
      </c>
      <c r="J392" s="105" t="s">
        <v>192</v>
      </c>
    </row>
    <row r="393" spans="1:10">
      <c r="A393" s="105">
        <v>392</v>
      </c>
      <c r="B393" s="105" t="s">
        <v>519</v>
      </c>
      <c r="C393" s="105" t="s">
        <v>518</v>
      </c>
      <c r="D393" s="106" t="s">
        <v>487</v>
      </c>
      <c r="E393" s="105" t="s">
        <v>502</v>
      </c>
      <c r="F393" s="105">
        <v>27</v>
      </c>
      <c r="G393" s="106" t="s">
        <v>489</v>
      </c>
      <c r="H393" s="107">
        <v>136288</v>
      </c>
      <c r="I393" s="105" t="s">
        <v>512</v>
      </c>
      <c r="J393" s="105" t="s">
        <v>192</v>
      </c>
    </row>
    <row r="394" spans="1:10">
      <c r="A394" s="105">
        <v>393</v>
      </c>
      <c r="B394" s="105" t="s">
        <v>519</v>
      </c>
      <c r="C394" s="105" t="s">
        <v>518</v>
      </c>
      <c r="D394" s="106" t="s">
        <v>492</v>
      </c>
      <c r="E394" s="105" t="s">
        <v>506</v>
      </c>
      <c r="F394" s="105">
        <v>3</v>
      </c>
      <c r="G394" s="106" t="s">
        <v>489</v>
      </c>
      <c r="H394" s="107">
        <v>440005</v>
      </c>
      <c r="I394" s="105" t="s">
        <v>490</v>
      </c>
      <c r="J394" s="105" t="s">
        <v>189</v>
      </c>
    </row>
    <row r="395" spans="1:10">
      <c r="A395" s="105">
        <v>394</v>
      </c>
      <c r="B395" s="105" t="s">
        <v>519</v>
      </c>
      <c r="C395" s="105" t="s">
        <v>518</v>
      </c>
      <c r="D395" s="106" t="s">
        <v>487</v>
      </c>
      <c r="E395" s="105" t="s">
        <v>488</v>
      </c>
      <c r="F395" s="105">
        <v>9</v>
      </c>
      <c r="G395" s="106" t="s">
        <v>16</v>
      </c>
      <c r="H395" s="107">
        <v>89736</v>
      </c>
      <c r="I395" s="105" t="s">
        <v>490</v>
      </c>
      <c r="J395" s="105" t="s">
        <v>198</v>
      </c>
    </row>
    <row r="396" spans="1:10">
      <c r="A396" s="105">
        <v>395</v>
      </c>
      <c r="B396" s="105" t="s">
        <v>517</v>
      </c>
      <c r="C396" s="105" t="s">
        <v>518</v>
      </c>
      <c r="D396" s="106" t="s">
        <v>510</v>
      </c>
      <c r="E396" s="105" t="s">
        <v>511</v>
      </c>
      <c r="F396" s="105">
        <v>7</v>
      </c>
      <c r="G396" s="106" t="s">
        <v>489</v>
      </c>
      <c r="H396" s="107">
        <v>197724</v>
      </c>
      <c r="I396" s="105" t="s">
        <v>497</v>
      </c>
      <c r="J396" s="105" t="s">
        <v>192</v>
      </c>
    </row>
    <row r="397" spans="1:10">
      <c r="A397" s="105">
        <v>396</v>
      </c>
      <c r="B397" s="105" t="s">
        <v>521</v>
      </c>
      <c r="C397" s="105" t="s">
        <v>518</v>
      </c>
      <c r="D397" s="106" t="s">
        <v>499</v>
      </c>
      <c r="E397" s="105" t="s">
        <v>508</v>
      </c>
      <c r="F397" s="105">
        <v>23</v>
      </c>
      <c r="G397" s="106" t="s">
        <v>16</v>
      </c>
      <c r="H397" s="107">
        <v>47750</v>
      </c>
      <c r="I397" s="105" t="s">
        <v>490</v>
      </c>
      <c r="J397" s="105" t="s">
        <v>198</v>
      </c>
    </row>
    <row r="398" spans="1:10">
      <c r="A398" s="105">
        <v>397</v>
      </c>
      <c r="B398" s="105" t="s">
        <v>519</v>
      </c>
      <c r="C398" s="105" t="s">
        <v>518</v>
      </c>
      <c r="D398" s="106" t="s">
        <v>499</v>
      </c>
      <c r="E398" s="105" t="s">
        <v>508</v>
      </c>
      <c r="F398" s="105">
        <v>14</v>
      </c>
      <c r="G398" s="106" t="s">
        <v>489</v>
      </c>
      <c r="H398" s="107">
        <v>37348</v>
      </c>
      <c r="I398" s="105" t="s">
        <v>497</v>
      </c>
      <c r="J398" s="105" t="s">
        <v>192</v>
      </c>
    </row>
    <row r="399" spans="1:10">
      <c r="A399" s="105">
        <v>398</v>
      </c>
      <c r="B399" s="105" t="s">
        <v>521</v>
      </c>
      <c r="C399" s="105" t="s">
        <v>518</v>
      </c>
      <c r="D399" s="106" t="s">
        <v>487</v>
      </c>
      <c r="E399" s="105" t="s">
        <v>509</v>
      </c>
      <c r="F399" s="105">
        <v>2</v>
      </c>
      <c r="G399" s="106" t="s">
        <v>489</v>
      </c>
      <c r="H399" s="107">
        <v>63318</v>
      </c>
      <c r="I399" s="105" t="s">
        <v>496</v>
      </c>
      <c r="J399" s="105" t="s">
        <v>198</v>
      </c>
    </row>
    <row r="400" spans="1:10">
      <c r="A400" s="105">
        <v>399</v>
      </c>
      <c r="B400" s="105" t="s">
        <v>521</v>
      </c>
      <c r="C400" s="105" t="s">
        <v>518</v>
      </c>
      <c r="D400" s="106" t="s">
        <v>499</v>
      </c>
      <c r="E400" s="105" t="s">
        <v>508</v>
      </c>
      <c r="F400" s="105">
        <v>9</v>
      </c>
      <c r="G400" s="106" t="s">
        <v>16</v>
      </c>
      <c r="H400" s="107">
        <v>4614</v>
      </c>
      <c r="I400" s="105" t="s">
        <v>496</v>
      </c>
      <c r="J400" s="105" t="s">
        <v>192</v>
      </c>
    </row>
    <row r="401" spans="1:10">
      <c r="A401" s="105">
        <v>400</v>
      </c>
      <c r="B401" s="105" t="s">
        <v>522</v>
      </c>
      <c r="C401" s="105" t="s">
        <v>518</v>
      </c>
      <c r="D401" s="106" t="s">
        <v>487</v>
      </c>
      <c r="E401" s="105" t="s">
        <v>502</v>
      </c>
      <c r="F401" s="105">
        <v>19</v>
      </c>
      <c r="G401" s="106" t="s">
        <v>489</v>
      </c>
      <c r="H401" s="107">
        <v>80716</v>
      </c>
      <c r="I401" s="105" t="s">
        <v>497</v>
      </c>
      <c r="J401" s="105" t="s">
        <v>192</v>
      </c>
    </row>
    <row r="402" spans="1:10">
      <c r="A402" s="105">
        <v>401</v>
      </c>
      <c r="B402" s="105" t="s">
        <v>522</v>
      </c>
      <c r="C402" s="105" t="s">
        <v>518</v>
      </c>
      <c r="D402" s="106" t="s">
        <v>487</v>
      </c>
      <c r="E402" s="105" t="s">
        <v>509</v>
      </c>
      <c r="F402" s="105">
        <v>1</v>
      </c>
      <c r="G402" s="106" t="s">
        <v>16</v>
      </c>
      <c r="H402" s="107">
        <v>29034</v>
      </c>
      <c r="I402" s="105" t="s">
        <v>494</v>
      </c>
      <c r="J402" s="105" t="s">
        <v>201</v>
      </c>
    </row>
    <row r="403" spans="1:10">
      <c r="A403" s="105">
        <v>402</v>
      </c>
      <c r="B403" s="105" t="s">
        <v>519</v>
      </c>
      <c r="C403" s="105" t="s">
        <v>518</v>
      </c>
      <c r="D403" s="106" t="s">
        <v>487</v>
      </c>
      <c r="E403" s="105" t="s">
        <v>488</v>
      </c>
      <c r="F403" s="105">
        <v>4</v>
      </c>
      <c r="G403" s="106" t="s">
        <v>489</v>
      </c>
      <c r="H403" s="107">
        <v>16053</v>
      </c>
      <c r="I403" s="105" t="s">
        <v>497</v>
      </c>
      <c r="J403" s="105" t="s">
        <v>201</v>
      </c>
    </row>
    <row r="404" spans="1:10">
      <c r="A404" s="105">
        <v>403</v>
      </c>
      <c r="B404" s="105" t="s">
        <v>523</v>
      </c>
      <c r="C404" s="105" t="s">
        <v>518</v>
      </c>
      <c r="D404" s="106" t="s">
        <v>487</v>
      </c>
      <c r="E404" s="105" t="s">
        <v>502</v>
      </c>
      <c r="F404" s="105">
        <v>26</v>
      </c>
      <c r="G404" s="106" t="s">
        <v>16</v>
      </c>
      <c r="H404" s="107">
        <v>101460</v>
      </c>
      <c r="I404" s="105" t="s">
        <v>490</v>
      </c>
      <c r="J404" s="105" t="s">
        <v>189</v>
      </c>
    </row>
    <row r="405" spans="1:10">
      <c r="A405" s="105">
        <v>404</v>
      </c>
      <c r="B405" s="105" t="s">
        <v>519</v>
      </c>
      <c r="C405" s="105" t="s">
        <v>518</v>
      </c>
      <c r="D405" s="106" t="s">
        <v>487</v>
      </c>
      <c r="E405" s="105" t="s">
        <v>509</v>
      </c>
      <c r="F405" s="105">
        <v>3</v>
      </c>
      <c r="G405" s="106" t="s">
        <v>489</v>
      </c>
      <c r="H405" s="107">
        <v>550674</v>
      </c>
      <c r="I405" s="105" t="s">
        <v>494</v>
      </c>
      <c r="J405" s="105" t="s">
        <v>189</v>
      </c>
    </row>
    <row r="406" spans="1:10">
      <c r="A406" s="105">
        <v>405</v>
      </c>
      <c r="B406" s="105" t="s">
        <v>521</v>
      </c>
      <c r="C406" s="105" t="s">
        <v>518</v>
      </c>
      <c r="D406" s="106" t="s">
        <v>510</v>
      </c>
      <c r="E406" s="105" t="s">
        <v>514</v>
      </c>
      <c r="F406" s="105">
        <v>27</v>
      </c>
      <c r="G406" s="106" t="s">
        <v>489</v>
      </c>
      <c r="H406" s="107">
        <v>86310</v>
      </c>
      <c r="I406" s="105" t="s">
        <v>494</v>
      </c>
      <c r="J406" s="105" t="s">
        <v>192</v>
      </c>
    </row>
    <row r="407" spans="1:10">
      <c r="A407" s="105">
        <v>406</v>
      </c>
      <c r="B407" s="105" t="s">
        <v>521</v>
      </c>
      <c r="C407" s="105" t="s">
        <v>518</v>
      </c>
      <c r="D407" s="106" t="s">
        <v>499</v>
      </c>
      <c r="E407" s="105" t="s">
        <v>515</v>
      </c>
      <c r="F407" s="105">
        <v>25</v>
      </c>
      <c r="G407" s="106" t="s">
        <v>504</v>
      </c>
      <c r="H407" s="107">
        <v>16528</v>
      </c>
      <c r="I407" s="105" t="s">
        <v>497</v>
      </c>
      <c r="J407" s="105" t="s">
        <v>192</v>
      </c>
    </row>
    <row r="408" spans="1:10">
      <c r="A408" s="105">
        <v>407</v>
      </c>
      <c r="B408" s="105" t="s">
        <v>519</v>
      </c>
      <c r="C408" s="105" t="s">
        <v>518</v>
      </c>
      <c r="D408" s="106" t="s">
        <v>492</v>
      </c>
      <c r="E408" s="105" t="s">
        <v>493</v>
      </c>
      <c r="F408" s="105">
        <v>23</v>
      </c>
      <c r="G408" s="106" t="s">
        <v>489</v>
      </c>
      <c r="H408" s="107">
        <v>111040</v>
      </c>
      <c r="I408" s="105" t="s">
        <v>496</v>
      </c>
      <c r="J408" s="105" t="s">
        <v>192</v>
      </c>
    </row>
    <row r="409" spans="1:10">
      <c r="A409" s="105">
        <v>408</v>
      </c>
      <c r="B409" s="105" t="s">
        <v>517</v>
      </c>
      <c r="C409" s="105" t="s">
        <v>518</v>
      </c>
      <c r="D409" s="106" t="s">
        <v>499</v>
      </c>
      <c r="E409" s="105" t="s">
        <v>500</v>
      </c>
      <c r="F409" s="105">
        <v>22</v>
      </c>
      <c r="G409" s="106" t="s">
        <v>504</v>
      </c>
      <c r="H409" s="107">
        <v>31627</v>
      </c>
      <c r="I409" s="105" t="s">
        <v>497</v>
      </c>
      <c r="J409" s="105" t="s">
        <v>189</v>
      </c>
    </row>
    <row r="410" spans="1:10">
      <c r="A410" s="105">
        <v>409</v>
      </c>
      <c r="B410" s="105" t="s">
        <v>522</v>
      </c>
      <c r="C410" s="105" t="s">
        <v>518</v>
      </c>
      <c r="D410" s="106" t="s">
        <v>487</v>
      </c>
      <c r="E410" s="105" t="s">
        <v>488</v>
      </c>
      <c r="F410" s="105">
        <v>28</v>
      </c>
      <c r="G410" s="106" t="s">
        <v>16</v>
      </c>
      <c r="H410" s="107">
        <v>40612</v>
      </c>
      <c r="I410" s="105" t="s">
        <v>496</v>
      </c>
      <c r="J410" s="105" t="s">
        <v>189</v>
      </c>
    </row>
    <row r="411" spans="1:10">
      <c r="A411" s="105">
        <v>410</v>
      </c>
      <c r="B411" s="105" t="s">
        <v>523</v>
      </c>
      <c r="C411" s="105" t="s">
        <v>518</v>
      </c>
      <c r="D411" s="106" t="s">
        <v>487</v>
      </c>
      <c r="E411" s="105" t="s">
        <v>502</v>
      </c>
      <c r="F411" s="105">
        <v>6</v>
      </c>
      <c r="G411" s="106" t="s">
        <v>16</v>
      </c>
      <c r="H411" s="107">
        <v>129876</v>
      </c>
      <c r="I411" s="105" t="s">
        <v>497</v>
      </c>
      <c r="J411" s="105" t="s">
        <v>192</v>
      </c>
    </row>
    <row r="412" spans="1:10">
      <c r="A412" s="105">
        <v>411</v>
      </c>
      <c r="B412" s="105" t="s">
        <v>521</v>
      </c>
      <c r="C412" s="105" t="s">
        <v>518</v>
      </c>
      <c r="D412" s="106" t="s">
        <v>510</v>
      </c>
      <c r="E412" s="105" t="s">
        <v>511</v>
      </c>
      <c r="F412" s="105">
        <v>4</v>
      </c>
      <c r="G412" s="106" t="s">
        <v>16</v>
      </c>
      <c r="H412" s="107">
        <v>16507</v>
      </c>
      <c r="I412" s="105" t="s">
        <v>494</v>
      </c>
      <c r="J412" s="105" t="s">
        <v>513</v>
      </c>
    </row>
    <row r="413" spans="1:10">
      <c r="A413" s="105">
        <v>412</v>
      </c>
      <c r="B413" s="105" t="s">
        <v>522</v>
      </c>
      <c r="C413" s="105" t="s">
        <v>518</v>
      </c>
      <c r="D413" s="106" t="s">
        <v>492</v>
      </c>
      <c r="E413" s="105" t="s">
        <v>493</v>
      </c>
      <c r="F413" s="105">
        <v>20</v>
      </c>
      <c r="G413" s="106" t="s">
        <v>16</v>
      </c>
      <c r="H413" s="107">
        <v>320495</v>
      </c>
      <c r="I413" s="105" t="s">
        <v>512</v>
      </c>
      <c r="J413" s="105" t="s">
        <v>192</v>
      </c>
    </row>
    <row r="414" spans="1:10">
      <c r="A414" s="105">
        <v>413</v>
      </c>
      <c r="B414" s="105" t="s">
        <v>520</v>
      </c>
      <c r="C414" s="105" t="s">
        <v>518</v>
      </c>
      <c r="D414" s="106" t="s">
        <v>487</v>
      </c>
      <c r="E414" s="105" t="s">
        <v>502</v>
      </c>
      <c r="F414" s="105">
        <v>2</v>
      </c>
      <c r="G414" s="106" t="s">
        <v>489</v>
      </c>
      <c r="H414" s="107">
        <v>17926</v>
      </c>
      <c r="I414" s="105" t="s">
        <v>494</v>
      </c>
      <c r="J414" s="105" t="s">
        <v>201</v>
      </c>
    </row>
    <row r="415" spans="1:10">
      <c r="A415" s="105">
        <v>414</v>
      </c>
      <c r="B415" s="105" t="s">
        <v>517</v>
      </c>
      <c r="C415" s="105" t="s">
        <v>518</v>
      </c>
      <c r="D415" s="106" t="s">
        <v>487</v>
      </c>
      <c r="E415" s="105" t="s">
        <v>502</v>
      </c>
      <c r="F415" s="105">
        <v>8</v>
      </c>
      <c r="G415" s="106" t="s">
        <v>489</v>
      </c>
      <c r="H415" s="107">
        <v>187250</v>
      </c>
      <c r="I415" s="105" t="s">
        <v>494</v>
      </c>
      <c r="J415" s="105" t="s">
        <v>513</v>
      </c>
    </row>
    <row r="416" spans="1:10">
      <c r="A416" s="105">
        <v>415</v>
      </c>
      <c r="B416" s="105" t="s">
        <v>517</v>
      </c>
      <c r="C416" s="105" t="s">
        <v>518</v>
      </c>
      <c r="D416" s="106" t="s">
        <v>510</v>
      </c>
      <c r="E416" s="105" t="s">
        <v>516</v>
      </c>
      <c r="F416" s="105">
        <v>18</v>
      </c>
      <c r="G416" s="106" t="s">
        <v>504</v>
      </c>
      <c r="H416" s="107">
        <v>159897</v>
      </c>
      <c r="I416" s="105" t="s">
        <v>494</v>
      </c>
      <c r="J416" s="105" t="s">
        <v>189</v>
      </c>
    </row>
    <row r="417" spans="1:10">
      <c r="A417" s="105">
        <v>416</v>
      </c>
      <c r="B417" s="105" t="s">
        <v>519</v>
      </c>
      <c r="C417" s="105" t="s">
        <v>518</v>
      </c>
      <c r="D417" s="106" t="s">
        <v>510</v>
      </c>
      <c r="E417" s="105" t="s">
        <v>511</v>
      </c>
      <c r="F417" s="105">
        <v>15</v>
      </c>
      <c r="G417" s="106" t="s">
        <v>16</v>
      </c>
      <c r="H417" s="107">
        <v>138318</v>
      </c>
      <c r="I417" s="105" t="s">
        <v>496</v>
      </c>
      <c r="J417" s="105" t="s">
        <v>189</v>
      </c>
    </row>
    <row r="418" spans="1:10">
      <c r="A418" s="105">
        <v>417</v>
      </c>
      <c r="B418" s="105" t="s">
        <v>521</v>
      </c>
      <c r="C418" s="105" t="s">
        <v>518</v>
      </c>
      <c r="D418" s="106" t="s">
        <v>487</v>
      </c>
      <c r="E418" s="105" t="s">
        <v>502</v>
      </c>
      <c r="F418" s="105">
        <v>3</v>
      </c>
      <c r="G418" s="106" t="s">
        <v>16</v>
      </c>
      <c r="H418" s="107">
        <v>196268</v>
      </c>
      <c r="I418" s="105" t="s">
        <v>490</v>
      </c>
      <c r="J418" s="105" t="s">
        <v>198</v>
      </c>
    </row>
    <row r="419" spans="1:10">
      <c r="A419" s="105">
        <v>418</v>
      </c>
      <c r="B419" s="105" t="s">
        <v>521</v>
      </c>
      <c r="C419" s="105" t="s">
        <v>518</v>
      </c>
      <c r="D419" s="106" t="s">
        <v>510</v>
      </c>
      <c r="E419" s="105" t="s">
        <v>511</v>
      </c>
      <c r="F419" s="105">
        <v>15</v>
      </c>
      <c r="G419" s="106" t="s">
        <v>489</v>
      </c>
      <c r="H419" s="107">
        <v>194970</v>
      </c>
      <c r="I419" s="105" t="s">
        <v>497</v>
      </c>
      <c r="J419" s="105" t="s">
        <v>189</v>
      </c>
    </row>
    <row r="420" spans="1:10">
      <c r="A420" s="105">
        <v>419</v>
      </c>
      <c r="B420" s="105" t="s">
        <v>522</v>
      </c>
      <c r="C420" s="105" t="s">
        <v>518</v>
      </c>
      <c r="D420" s="106" t="s">
        <v>487</v>
      </c>
      <c r="E420" s="105" t="s">
        <v>502</v>
      </c>
      <c r="F420" s="105">
        <v>20</v>
      </c>
      <c r="G420" s="106" t="s">
        <v>16</v>
      </c>
      <c r="H420" s="107">
        <v>90496</v>
      </c>
      <c r="I420" s="105" t="s">
        <v>494</v>
      </c>
      <c r="J420" s="105" t="s">
        <v>198</v>
      </c>
    </row>
    <row r="421" spans="1:10">
      <c r="A421" s="105">
        <v>420</v>
      </c>
      <c r="B421" s="105" t="s">
        <v>517</v>
      </c>
      <c r="C421" s="105" t="s">
        <v>518</v>
      </c>
      <c r="D421" s="106" t="s">
        <v>499</v>
      </c>
      <c r="E421" s="105" t="s">
        <v>515</v>
      </c>
      <c r="F421" s="105">
        <v>22</v>
      </c>
      <c r="G421" s="106" t="s">
        <v>504</v>
      </c>
      <c r="H421" s="107">
        <v>58240</v>
      </c>
      <c r="I421" s="105" t="s">
        <v>512</v>
      </c>
      <c r="J421" s="105" t="s">
        <v>198</v>
      </c>
    </row>
    <row r="422" spans="1:10">
      <c r="A422" s="105">
        <v>421</v>
      </c>
      <c r="B422" s="105" t="s">
        <v>521</v>
      </c>
      <c r="C422" s="105" t="s">
        <v>518</v>
      </c>
      <c r="D422" s="106" t="s">
        <v>492</v>
      </c>
      <c r="E422" s="105" t="s">
        <v>495</v>
      </c>
      <c r="F422" s="105">
        <v>5</v>
      </c>
      <c r="G422" s="106" t="s">
        <v>504</v>
      </c>
      <c r="H422" s="107">
        <v>82265</v>
      </c>
      <c r="I422" s="105" t="s">
        <v>494</v>
      </c>
      <c r="J422" s="105" t="s">
        <v>189</v>
      </c>
    </row>
    <row r="423" spans="1:10">
      <c r="A423" s="105">
        <v>422</v>
      </c>
      <c r="B423" s="105" t="s">
        <v>522</v>
      </c>
      <c r="C423" s="105" t="s">
        <v>518</v>
      </c>
      <c r="D423" s="106" t="s">
        <v>487</v>
      </c>
      <c r="E423" s="105" t="s">
        <v>509</v>
      </c>
      <c r="F423" s="105">
        <v>12</v>
      </c>
      <c r="G423" s="106" t="s">
        <v>16</v>
      </c>
      <c r="H423" s="107">
        <v>132216</v>
      </c>
      <c r="I423" s="105" t="s">
        <v>496</v>
      </c>
      <c r="J423" s="105" t="s">
        <v>189</v>
      </c>
    </row>
    <row r="424" spans="1:10">
      <c r="A424" s="105">
        <v>423</v>
      </c>
      <c r="B424" s="105" t="s">
        <v>519</v>
      </c>
      <c r="C424" s="105" t="s">
        <v>518</v>
      </c>
      <c r="D424" s="106" t="s">
        <v>492</v>
      </c>
      <c r="E424" s="105" t="s">
        <v>493</v>
      </c>
      <c r="F424" s="105">
        <v>29</v>
      </c>
      <c r="G424" s="106" t="s">
        <v>16</v>
      </c>
      <c r="H424" s="107">
        <v>80455</v>
      </c>
      <c r="I424" s="105" t="s">
        <v>497</v>
      </c>
      <c r="J424" s="105" t="s">
        <v>192</v>
      </c>
    </row>
    <row r="425" spans="1:10">
      <c r="A425" s="105">
        <v>424</v>
      </c>
      <c r="B425" s="105" t="s">
        <v>517</v>
      </c>
      <c r="C425" s="105" t="s">
        <v>518</v>
      </c>
      <c r="D425" s="106" t="s">
        <v>487</v>
      </c>
      <c r="E425" s="105" t="s">
        <v>488</v>
      </c>
      <c r="F425" s="105">
        <v>16</v>
      </c>
      <c r="G425" s="106" t="s">
        <v>504</v>
      </c>
      <c r="H425" s="107">
        <v>50052</v>
      </c>
      <c r="I425" s="105" t="s">
        <v>512</v>
      </c>
      <c r="J425" s="105" t="s">
        <v>195</v>
      </c>
    </row>
    <row r="426" spans="1:10">
      <c r="A426" s="105">
        <v>425</v>
      </c>
      <c r="B426" s="105" t="s">
        <v>523</v>
      </c>
      <c r="C426" s="105" t="s">
        <v>518</v>
      </c>
      <c r="D426" s="106" t="s">
        <v>510</v>
      </c>
      <c r="E426" s="105" t="s">
        <v>516</v>
      </c>
      <c r="F426" s="105">
        <v>20</v>
      </c>
      <c r="G426" s="106" t="s">
        <v>16</v>
      </c>
      <c r="H426" s="107">
        <v>113748</v>
      </c>
      <c r="I426" s="105" t="s">
        <v>494</v>
      </c>
      <c r="J426" s="105" t="s">
        <v>189</v>
      </c>
    </row>
    <row r="427" spans="1:10">
      <c r="A427" s="105">
        <v>426</v>
      </c>
      <c r="B427" s="105" t="s">
        <v>523</v>
      </c>
      <c r="C427" s="105" t="s">
        <v>518</v>
      </c>
      <c r="D427" s="106" t="s">
        <v>499</v>
      </c>
      <c r="E427" s="105" t="s">
        <v>500</v>
      </c>
      <c r="F427" s="105">
        <v>26</v>
      </c>
      <c r="G427" s="106" t="s">
        <v>489</v>
      </c>
      <c r="H427" s="107">
        <v>5026</v>
      </c>
      <c r="I427" s="105" t="s">
        <v>497</v>
      </c>
      <c r="J427" s="105" t="s">
        <v>513</v>
      </c>
    </row>
    <row r="428" spans="1:10">
      <c r="A428" s="105">
        <v>427</v>
      </c>
      <c r="B428" s="105" t="s">
        <v>519</v>
      </c>
      <c r="C428" s="105" t="s">
        <v>518</v>
      </c>
      <c r="D428" s="106" t="s">
        <v>499</v>
      </c>
      <c r="E428" s="105" t="s">
        <v>508</v>
      </c>
      <c r="F428" s="105">
        <v>17</v>
      </c>
      <c r="G428" s="106" t="s">
        <v>16</v>
      </c>
      <c r="H428" s="107">
        <v>73113</v>
      </c>
      <c r="I428" s="105" t="s">
        <v>494</v>
      </c>
      <c r="J428" s="105" t="s">
        <v>192</v>
      </c>
    </row>
    <row r="429" spans="1:10">
      <c r="A429" s="105">
        <v>428</v>
      </c>
      <c r="B429" s="105" t="s">
        <v>521</v>
      </c>
      <c r="C429" s="105" t="s">
        <v>518</v>
      </c>
      <c r="D429" s="106" t="s">
        <v>499</v>
      </c>
      <c r="E429" s="105" t="s">
        <v>508</v>
      </c>
      <c r="F429" s="105">
        <v>12</v>
      </c>
      <c r="G429" s="106" t="s">
        <v>489</v>
      </c>
      <c r="H429" s="107">
        <v>35780</v>
      </c>
      <c r="I429" s="105" t="s">
        <v>496</v>
      </c>
      <c r="J429" s="105" t="s">
        <v>189</v>
      </c>
    </row>
    <row r="430" spans="1:10">
      <c r="A430" s="105">
        <v>429</v>
      </c>
      <c r="B430" s="105" t="s">
        <v>523</v>
      </c>
      <c r="C430" s="105" t="s">
        <v>518</v>
      </c>
      <c r="D430" s="106" t="s">
        <v>487</v>
      </c>
      <c r="E430" s="105" t="s">
        <v>509</v>
      </c>
      <c r="F430" s="105">
        <v>7</v>
      </c>
      <c r="G430" s="106" t="s">
        <v>16</v>
      </c>
      <c r="H430" s="107">
        <v>518016</v>
      </c>
      <c r="I430" s="105" t="s">
        <v>494</v>
      </c>
      <c r="J430" s="105" t="s">
        <v>214</v>
      </c>
    </row>
    <row r="431" spans="1:10">
      <c r="A431" s="105">
        <v>430</v>
      </c>
      <c r="B431" s="105" t="s">
        <v>519</v>
      </c>
      <c r="C431" s="105" t="s">
        <v>518</v>
      </c>
      <c r="D431" s="106" t="s">
        <v>487</v>
      </c>
      <c r="E431" s="105" t="s">
        <v>488</v>
      </c>
      <c r="F431" s="105">
        <v>4</v>
      </c>
      <c r="G431" s="106" t="s">
        <v>16</v>
      </c>
      <c r="H431" s="107">
        <v>59562</v>
      </c>
      <c r="I431" s="105" t="s">
        <v>494</v>
      </c>
      <c r="J431" s="105" t="s">
        <v>195</v>
      </c>
    </row>
    <row r="432" spans="1:10">
      <c r="A432" s="105">
        <v>431</v>
      </c>
      <c r="B432" s="105" t="s">
        <v>519</v>
      </c>
      <c r="C432" s="105" t="s">
        <v>518</v>
      </c>
      <c r="D432" s="106" t="s">
        <v>492</v>
      </c>
      <c r="E432" s="105" t="s">
        <v>506</v>
      </c>
      <c r="F432" s="105">
        <v>24</v>
      </c>
      <c r="G432" s="106" t="s">
        <v>504</v>
      </c>
      <c r="H432" s="107">
        <v>359780</v>
      </c>
      <c r="I432" s="105" t="s">
        <v>494</v>
      </c>
      <c r="J432" s="105" t="s">
        <v>201</v>
      </c>
    </row>
    <row r="433" spans="1:10">
      <c r="A433" s="105">
        <v>432</v>
      </c>
      <c r="B433" s="105" t="s">
        <v>517</v>
      </c>
      <c r="C433" s="105" t="s">
        <v>518</v>
      </c>
      <c r="D433" s="106" t="s">
        <v>487</v>
      </c>
      <c r="E433" s="105" t="s">
        <v>488</v>
      </c>
      <c r="F433" s="105">
        <v>26</v>
      </c>
      <c r="G433" s="106" t="s">
        <v>489</v>
      </c>
      <c r="H433" s="107">
        <v>5851</v>
      </c>
      <c r="I433" s="105" t="s">
        <v>490</v>
      </c>
      <c r="J433" s="105" t="s">
        <v>195</v>
      </c>
    </row>
    <row r="434" spans="1:10">
      <c r="A434" s="105">
        <v>433</v>
      </c>
      <c r="B434" s="105" t="s">
        <v>521</v>
      </c>
      <c r="C434" s="105" t="s">
        <v>518</v>
      </c>
      <c r="D434" s="106" t="s">
        <v>510</v>
      </c>
      <c r="E434" s="105" t="s">
        <v>514</v>
      </c>
      <c r="F434" s="105">
        <v>9</v>
      </c>
      <c r="G434" s="106" t="s">
        <v>489</v>
      </c>
      <c r="H434" s="107">
        <v>192999</v>
      </c>
      <c r="I434" s="105" t="s">
        <v>496</v>
      </c>
      <c r="J434" s="105" t="s">
        <v>189</v>
      </c>
    </row>
    <row r="435" spans="1:10">
      <c r="A435" s="105">
        <v>434</v>
      </c>
      <c r="B435" s="105" t="s">
        <v>521</v>
      </c>
      <c r="C435" s="105" t="s">
        <v>518</v>
      </c>
      <c r="D435" s="106" t="s">
        <v>510</v>
      </c>
      <c r="E435" s="105" t="s">
        <v>511</v>
      </c>
      <c r="F435" s="105">
        <v>26</v>
      </c>
      <c r="G435" s="106" t="s">
        <v>489</v>
      </c>
      <c r="H435" s="107">
        <v>17349</v>
      </c>
      <c r="I435" s="105" t="s">
        <v>494</v>
      </c>
      <c r="J435" s="105" t="s">
        <v>513</v>
      </c>
    </row>
    <row r="436" spans="1:10">
      <c r="A436" s="105">
        <v>435</v>
      </c>
      <c r="B436" s="105" t="s">
        <v>520</v>
      </c>
      <c r="C436" s="105" t="s">
        <v>518</v>
      </c>
      <c r="D436" s="106" t="s">
        <v>492</v>
      </c>
      <c r="E436" s="105" t="s">
        <v>493</v>
      </c>
      <c r="F436" s="105">
        <v>30</v>
      </c>
      <c r="G436" s="106" t="s">
        <v>504</v>
      </c>
      <c r="H436" s="107">
        <v>60193</v>
      </c>
      <c r="I436" s="105" t="s">
        <v>490</v>
      </c>
      <c r="J436" s="105" t="s">
        <v>192</v>
      </c>
    </row>
    <row r="437" spans="1:10">
      <c r="A437" s="105">
        <v>436</v>
      </c>
      <c r="B437" s="105" t="s">
        <v>522</v>
      </c>
      <c r="C437" s="105" t="s">
        <v>518</v>
      </c>
      <c r="D437" s="106" t="s">
        <v>499</v>
      </c>
      <c r="E437" s="105" t="s">
        <v>500</v>
      </c>
      <c r="F437" s="105">
        <v>24</v>
      </c>
      <c r="G437" s="106" t="s">
        <v>16</v>
      </c>
      <c r="H437" s="107">
        <v>69481</v>
      </c>
      <c r="I437" s="105" t="s">
        <v>490</v>
      </c>
      <c r="J437" s="105" t="s">
        <v>201</v>
      </c>
    </row>
    <row r="438" spans="1:10">
      <c r="A438" s="105">
        <v>437</v>
      </c>
      <c r="B438" s="105" t="s">
        <v>521</v>
      </c>
      <c r="C438" s="105" t="s">
        <v>518</v>
      </c>
      <c r="D438" s="106" t="s">
        <v>492</v>
      </c>
      <c r="E438" s="105" t="s">
        <v>495</v>
      </c>
      <c r="F438" s="105">
        <v>7</v>
      </c>
      <c r="G438" s="106" t="s">
        <v>16</v>
      </c>
      <c r="H438" s="107">
        <v>192780</v>
      </c>
      <c r="I438" s="105" t="s">
        <v>494</v>
      </c>
      <c r="J438" s="105" t="s">
        <v>192</v>
      </c>
    </row>
    <row r="439" spans="1:10">
      <c r="A439" s="105">
        <v>438</v>
      </c>
      <c r="B439" s="105" t="s">
        <v>521</v>
      </c>
      <c r="C439" s="105" t="s">
        <v>518</v>
      </c>
      <c r="D439" s="106" t="s">
        <v>487</v>
      </c>
      <c r="E439" s="105" t="s">
        <v>509</v>
      </c>
      <c r="F439" s="105">
        <v>17</v>
      </c>
      <c r="G439" s="106" t="s">
        <v>489</v>
      </c>
      <c r="H439" s="107">
        <v>132906</v>
      </c>
      <c r="I439" s="105" t="s">
        <v>497</v>
      </c>
      <c r="J439" s="105" t="s">
        <v>192</v>
      </c>
    </row>
    <row r="440" spans="1:10">
      <c r="A440" s="105">
        <v>439</v>
      </c>
      <c r="B440" s="105" t="s">
        <v>520</v>
      </c>
      <c r="C440" s="105" t="s">
        <v>518</v>
      </c>
      <c r="D440" s="106" t="s">
        <v>499</v>
      </c>
      <c r="E440" s="105" t="s">
        <v>500</v>
      </c>
      <c r="F440" s="105">
        <v>20</v>
      </c>
      <c r="G440" s="106" t="s">
        <v>489</v>
      </c>
      <c r="H440" s="107">
        <v>62716</v>
      </c>
      <c r="I440" s="105" t="s">
        <v>494</v>
      </c>
      <c r="J440" s="105" t="s">
        <v>201</v>
      </c>
    </row>
    <row r="441" spans="1:10">
      <c r="A441" s="105">
        <v>440</v>
      </c>
      <c r="B441" s="105" t="s">
        <v>519</v>
      </c>
      <c r="C441" s="105" t="s">
        <v>518</v>
      </c>
      <c r="D441" s="106" t="s">
        <v>499</v>
      </c>
      <c r="E441" s="105" t="s">
        <v>515</v>
      </c>
      <c r="F441" s="105">
        <v>10</v>
      </c>
      <c r="G441" s="106" t="s">
        <v>16</v>
      </c>
      <c r="H441" s="107">
        <v>49864</v>
      </c>
      <c r="I441" s="105" t="s">
        <v>497</v>
      </c>
      <c r="J441" s="105" t="s">
        <v>189</v>
      </c>
    </row>
    <row r="442" spans="1:10">
      <c r="A442" s="105">
        <v>441</v>
      </c>
      <c r="B442" s="105" t="s">
        <v>523</v>
      </c>
      <c r="C442" s="105" t="s">
        <v>518</v>
      </c>
      <c r="D442" s="106" t="s">
        <v>492</v>
      </c>
      <c r="E442" s="105" t="s">
        <v>493</v>
      </c>
      <c r="F442" s="105">
        <v>30</v>
      </c>
      <c r="G442" s="106" t="s">
        <v>489</v>
      </c>
      <c r="H442" s="107">
        <v>73217</v>
      </c>
      <c r="I442" s="105" t="s">
        <v>496</v>
      </c>
      <c r="J442" s="105" t="s">
        <v>192</v>
      </c>
    </row>
    <row r="443" spans="1:10">
      <c r="A443" s="105">
        <v>442</v>
      </c>
      <c r="B443" s="105" t="s">
        <v>522</v>
      </c>
      <c r="C443" s="105" t="s">
        <v>518</v>
      </c>
      <c r="D443" s="106" t="s">
        <v>510</v>
      </c>
      <c r="E443" s="105" t="s">
        <v>514</v>
      </c>
      <c r="F443" s="105">
        <v>23</v>
      </c>
      <c r="G443" s="106" t="s">
        <v>504</v>
      </c>
      <c r="H443" s="107">
        <v>11553</v>
      </c>
      <c r="I443" s="105" t="s">
        <v>494</v>
      </c>
      <c r="J443" s="105" t="s">
        <v>189</v>
      </c>
    </row>
    <row r="444" spans="1:10">
      <c r="A444" s="105">
        <v>443</v>
      </c>
      <c r="B444" s="105" t="s">
        <v>523</v>
      </c>
      <c r="C444" s="105" t="s">
        <v>518</v>
      </c>
      <c r="D444" s="106" t="s">
        <v>487</v>
      </c>
      <c r="E444" s="105" t="s">
        <v>509</v>
      </c>
      <c r="F444" s="105">
        <v>15</v>
      </c>
      <c r="G444" s="106" t="s">
        <v>16</v>
      </c>
      <c r="H444" s="107">
        <v>135550</v>
      </c>
      <c r="I444" s="105" t="s">
        <v>494</v>
      </c>
      <c r="J444" s="105" t="s">
        <v>192</v>
      </c>
    </row>
    <row r="445" spans="1:10">
      <c r="A445" s="105">
        <v>444</v>
      </c>
      <c r="B445" s="105" t="s">
        <v>519</v>
      </c>
      <c r="C445" s="105" t="s">
        <v>518</v>
      </c>
      <c r="D445" s="106" t="s">
        <v>499</v>
      </c>
      <c r="E445" s="105" t="s">
        <v>508</v>
      </c>
      <c r="F445" s="105">
        <v>24</v>
      </c>
      <c r="G445" s="106" t="s">
        <v>489</v>
      </c>
      <c r="H445" s="107">
        <v>459845</v>
      </c>
      <c r="I445" s="105" t="s">
        <v>494</v>
      </c>
      <c r="J445" s="105" t="s">
        <v>189</v>
      </c>
    </row>
    <row r="446" spans="1:10">
      <c r="A446" s="105">
        <v>445</v>
      </c>
      <c r="B446" s="105" t="s">
        <v>519</v>
      </c>
      <c r="C446" s="105" t="s">
        <v>518</v>
      </c>
      <c r="D446" s="106" t="s">
        <v>499</v>
      </c>
      <c r="E446" s="105" t="s">
        <v>500</v>
      </c>
      <c r="F446" s="105">
        <v>17</v>
      </c>
      <c r="G446" s="106" t="s">
        <v>489</v>
      </c>
      <c r="H446" s="107">
        <v>19080</v>
      </c>
      <c r="I446" s="105" t="s">
        <v>497</v>
      </c>
      <c r="J446" s="105" t="s">
        <v>189</v>
      </c>
    </row>
    <row r="447" spans="1:10">
      <c r="A447" s="105">
        <v>446</v>
      </c>
      <c r="B447" s="105" t="s">
        <v>521</v>
      </c>
      <c r="C447" s="105" t="s">
        <v>518</v>
      </c>
      <c r="D447" s="106" t="s">
        <v>487</v>
      </c>
      <c r="E447" s="105" t="s">
        <v>488</v>
      </c>
      <c r="F447" s="105">
        <v>13</v>
      </c>
      <c r="G447" s="106" t="s">
        <v>489</v>
      </c>
      <c r="H447" s="107">
        <v>76264</v>
      </c>
      <c r="I447" s="105" t="s">
        <v>490</v>
      </c>
      <c r="J447" s="105" t="s">
        <v>198</v>
      </c>
    </row>
    <row r="448" spans="1:10">
      <c r="A448" s="105">
        <v>447</v>
      </c>
      <c r="B448" s="105" t="s">
        <v>522</v>
      </c>
      <c r="C448" s="105" t="s">
        <v>518</v>
      </c>
      <c r="D448" s="106" t="s">
        <v>492</v>
      </c>
      <c r="E448" s="105" t="s">
        <v>493</v>
      </c>
      <c r="F448" s="105">
        <v>15</v>
      </c>
      <c r="G448" s="106" t="s">
        <v>489</v>
      </c>
      <c r="H448" s="107">
        <v>30525</v>
      </c>
      <c r="I448" s="105" t="s">
        <v>494</v>
      </c>
      <c r="J448" s="105" t="s">
        <v>189</v>
      </c>
    </row>
    <row r="449" spans="1:10">
      <c r="A449" s="105">
        <v>448</v>
      </c>
      <c r="B449" s="105" t="s">
        <v>519</v>
      </c>
      <c r="C449" s="105" t="s">
        <v>518</v>
      </c>
      <c r="D449" s="106" t="s">
        <v>487</v>
      </c>
      <c r="E449" s="105" t="s">
        <v>488</v>
      </c>
      <c r="F449" s="105">
        <v>13</v>
      </c>
      <c r="G449" s="106" t="s">
        <v>489</v>
      </c>
      <c r="H449" s="107">
        <v>98694</v>
      </c>
      <c r="I449" s="105" t="s">
        <v>494</v>
      </c>
      <c r="J449" s="105" t="s">
        <v>513</v>
      </c>
    </row>
    <row r="450" spans="1:10">
      <c r="A450" s="105">
        <v>449</v>
      </c>
      <c r="B450" s="105" t="s">
        <v>523</v>
      </c>
      <c r="C450" s="105" t="s">
        <v>518</v>
      </c>
      <c r="D450" s="106" t="s">
        <v>487</v>
      </c>
      <c r="E450" s="105" t="s">
        <v>502</v>
      </c>
      <c r="F450" s="105">
        <v>6</v>
      </c>
      <c r="G450" s="106" t="s">
        <v>504</v>
      </c>
      <c r="H450" s="107">
        <v>32958</v>
      </c>
      <c r="I450" s="105" t="s">
        <v>494</v>
      </c>
      <c r="J450" s="105" t="s">
        <v>192</v>
      </c>
    </row>
    <row r="451" spans="1:10">
      <c r="A451" s="105">
        <v>450</v>
      </c>
      <c r="B451" s="105" t="s">
        <v>521</v>
      </c>
      <c r="C451" s="105" t="s">
        <v>518</v>
      </c>
      <c r="D451" s="106" t="s">
        <v>487</v>
      </c>
      <c r="E451" s="105" t="s">
        <v>488</v>
      </c>
      <c r="F451" s="105">
        <v>14</v>
      </c>
      <c r="G451" s="106" t="s">
        <v>489</v>
      </c>
      <c r="H451" s="107">
        <v>90048</v>
      </c>
      <c r="I451" s="105" t="s">
        <v>494</v>
      </c>
      <c r="J451" s="105" t="s">
        <v>189</v>
      </c>
    </row>
    <row r="452" spans="1:10">
      <c r="A452" s="105">
        <v>451</v>
      </c>
      <c r="B452" s="105" t="s">
        <v>521</v>
      </c>
      <c r="C452" s="105" t="s">
        <v>518</v>
      </c>
      <c r="D452" s="106" t="s">
        <v>487</v>
      </c>
      <c r="E452" s="105" t="s">
        <v>488</v>
      </c>
      <c r="F452" s="105">
        <v>13</v>
      </c>
      <c r="G452" s="106" t="s">
        <v>489</v>
      </c>
      <c r="H452" s="107">
        <v>31749</v>
      </c>
      <c r="I452" s="105" t="s">
        <v>497</v>
      </c>
      <c r="J452" s="105" t="s">
        <v>195</v>
      </c>
    </row>
    <row r="453" spans="1:10">
      <c r="A453" s="105">
        <v>452</v>
      </c>
      <c r="B453" s="105" t="s">
        <v>523</v>
      </c>
      <c r="C453" s="105" t="s">
        <v>518</v>
      </c>
      <c r="D453" s="106" t="s">
        <v>510</v>
      </c>
      <c r="E453" s="105" t="s">
        <v>511</v>
      </c>
      <c r="F453" s="105">
        <v>12</v>
      </c>
      <c r="G453" s="106" t="s">
        <v>16</v>
      </c>
      <c r="H453" s="107">
        <v>121218</v>
      </c>
      <c r="I453" s="105" t="s">
        <v>512</v>
      </c>
      <c r="J453" s="105" t="s">
        <v>210</v>
      </c>
    </row>
    <row r="454" spans="1:10">
      <c r="A454" s="105">
        <v>453</v>
      </c>
      <c r="B454" s="105" t="s">
        <v>519</v>
      </c>
      <c r="C454" s="105" t="s">
        <v>518</v>
      </c>
      <c r="D454" s="106" t="s">
        <v>487</v>
      </c>
      <c r="E454" s="105" t="s">
        <v>509</v>
      </c>
      <c r="F454" s="105">
        <v>29</v>
      </c>
      <c r="G454" s="106" t="s">
        <v>16</v>
      </c>
      <c r="H454" s="107">
        <v>70695</v>
      </c>
      <c r="I454" s="105" t="s">
        <v>494</v>
      </c>
      <c r="J454" s="105" t="s">
        <v>189</v>
      </c>
    </row>
    <row r="455" spans="1:10">
      <c r="A455" s="105">
        <v>454</v>
      </c>
      <c r="B455" s="105" t="s">
        <v>517</v>
      </c>
      <c r="C455" s="105" t="s">
        <v>518</v>
      </c>
      <c r="D455" s="106" t="s">
        <v>499</v>
      </c>
      <c r="E455" s="105" t="s">
        <v>508</v>
      </c>
      <c r="F455" s="105">
        <v>18</v>
      </c>
      <c r="G455" s="106" t="s">
        <v>489</v>
      </c>
      <c r="H455" s="107">
        <v>91129</v>
      </c>
      <c r="I455" s="105" t="s">
        <v>512</v>
      </c>
      <c r="J455" s="105" t="s">
        <v>198</v>
      </c>
    </row>
    <row r="456" spans="1:10">
      <c r="A456" s="105">
        <v>455</v>
      </c>
      <c r="B456" s="105" t="s">
        <v>522</v>
      </c>
      <c r="C456" s="105" t="s">
        <v>518</v>
      </c>
      <c r="D456" s="106" t="s">
        <v>499</v>
      </c>
      <c r="E456" s="105" t="s">
        <v>508</v>
      </c>
      <c r="F456" s="105">
        <v>20</v>
      </c>
      <c r="G456" s="106" t="s">
        <v>489</v>
      </c>
      <c r="H456" s="107">
        <v>5716</v>
      </c>
      <c r="I456" s="105" t="s">
        <v>496</v>
      </c>
      <c r="J456" s="105" t="s">
        <v>198</v>
      </c>
    </row>
    <row r="457" spans="1:10">
      <c r="A457" s="105">
        <v>456</v>
      </c>
      <c r="B457" s="105" t="s">
        <v>519</v>
      </c>
      <c r="C457" s="105" t="s">
        <v>518</v>
      </c>
      <c r="D457" s="106" t="s">
        <v>487</v>
      </c>
      <c r="E457" s="105" t="s">
        <v>509</v>
      </c>
      <c r="F457" s="105">
        <v>26</v>
      </c>
      <c r="G457" s="106" t="s">
        <v>504</v>
      </c>
      <c r="H457" s="107">
        <v>52716</v>
      </c>
      <c r="I457" s="105" t="s">
        <v>497</v>
      </c>
      <c r="J457" s="105" t="s">
        <v>192</v>
      </c>
    </row>
    <row r="458" spans="1:10">
      <c r="A458" s="105">
        <v>457</v>
      </c>
      <c r="B458" s="105" t="s">
        <v>517</v>
      </c>
      <c r="C458" s="105" t="s">
        <v>518</v>
      </c>
      <c r="D458" s="106" t="s">
        <v>487</v>
      </c>
      <c r="E458" s="105" t="s">
        <v>509</v>
      </c>
      <c r="F458" s="105">
        <v>7</v>
      </c>
      <c r="G458" s="106" t="s">
        <v>16</v>
      </c>
      <c r="H458" s="107">
        <v>431670</v>
      </c>
      <c r="I458" s="105" t="s">
        <v>501</v>
      </c>
      <c r="J458" s="105" t="s">
        <v>214</v>
      </c>
    </row>
    <row r="459" spans="1:10">
      <c r="A459" s="105">
        <v>458</v>
      </c>
      <c r="B459" s="105" t="s">
        <v>521</v>
      </c>
      <c r="C459" s="105" t="s">
        <v>518</v>
      </c>
      <c r="D459" s="106" t="s">
        <v>510</v>
      </c>
      <c r="E459" s="105" t="s">
        <v>511</v>
      </c>
      <c r="F459" s="105">
        <v>8</v>
      </c>
      <c r="G459" s="106" t="s">
        <v>16</v>
      </c>
      <c r="H459" s="107">
        <v>159579</v>
      </c>
      <c r="I459" s="105" t="s">
        <v>497</v>
      </c>
      <c r="J459" s="105" t="s">
        <v>201</v>
      </c>
    </row>
    <row r="460" spans="1:10">
      <c r="A460" s="105">
        <v>459</v>
      </c>
      <c r="B460" s="105" t="s">
        <v>522</v>
      </c>
      <c r="C460" s="105" t="s">
        <v>518</v>
      </c>
      <c r="D460" s="106" t="s">
        <v>510</v>
      </c>
      <c r="E460" s="105" t="s">
        <v>511</v>
      </c>
      <c r="F460" s="105">
        <v>11</v>
      </c>
      <c r="G460" s="106" t="s">
        <v>489</v>
      </c>
      <c r="H460" s="107">
        <v>50649</v>
      </c>
      <c r="I460" s="105" t="s">
        <v>496</v>
      </c>
      <c r="J460" s="105" t="s">
        <v>198</v>
      </c>
    </row>
    <row r="461" spans="1:10">
      <c r="A461" s="105">
        <v>460</v>
      </c>
      <c r="B461" s="105" t="s">
        <v>521</v>
      </c>
      <c r="C461" s="105" t="s">
        <v>518</v>
      </c>
      <c r="D461" s="106" t="s">
        <v>492</v>
      </c>
      <c r="E461" s="105" t="s">
        <v>493</v>
      </c>
      <c r="F461" s="105">
        <v>11</v>
      </c>
      <c r="G461" s="106" t="s">
        <v>489</v>
      </c>
      <c r="H461" s="107">
        <v>143205</v>
      </c>
      <c r="I461" s="105" t="s">
        <v>497</v>
      </c>
      <c r="J461" s="105" t="s">
        <v>210</v>
      </c>
    </row>
    <row r="462" spans="1:10">
      <c r="A462" s="105">
        <v>461</v>
      </c>
      <c r="B462" s="105" t="s">
        <v>521</v>
      </c>
      <c r="C462" s="105" t="s">
        <v>518</v>
      </c>
      <c r="D462" s="106" t="s">
        <v>487</v>
      </c>
      <c r="E462" s="105" t="s">
        <v>488</v>
      </c>
      <c r="F462" s="105">
        <v>8</v>
      </c>
      <c r="G462" s="106" t="s">
        <v>489</v>
      </c>
      <c r="H462" s="107">
        <v>79251</v>
      </c>
      <c r="I462" s="105" t="s">
        <v>497</v>
      </c>
      <c r="J462" s="105" t="s">
        <v>201</v>
      </c>
    </row>
    <row r="463" spans="1:10">
      <c r="A463" s="105">
        <v>462</v>
      </c>
      <c r="B463" s="105" t="s">
        <v>519</v>
      </c>
      <c r="C463" s="105" t="s">
        <v>518</v>
      </c>
      <c r="D463" s="106" t="s">
        <v>487</v>
      </c>
      <c r="E463" s="105" t="s">
        <v>502</v>
      </c>
      <c r="F463" s="105">
        <v>1</v>
      </c>
      <c r="G463" s="106" t="s">
        <v>16</v>
      </c>
      <c r="H463" s="107">
        <v>90848</v>
      </c>
      <c r="I463" s="105" t="s">
        <v>490</v>
      </c>
      <c r="J463" s="105" t="s">
        <v>198</v>
      </c>
    </row>
    <row r="464" spans="1:10">
      <c r="A464" s="105">
        <v>463</v>
      </c>
      <c r="B464" s="105" t="s">
        <v>522</v>
      </c>
      <c r="C464" s="105" t="s">
        <v>518</v>
      </c>
      <c r="D464" s="106" t="s">
        <v>487</v>
      </c>
      <c r="E464" s="105" t="s">
        <v>488</v>
      </c>
      <c r="F464" s="105">
        <v>10</v>
      </c>
      <c r="G464" s="106" t="s">
        <v>16</v>
      </c>
      <c r="H464" s="107">
        <v>75059</v>
      </c>
      <c r="I464" s="105" t="s">
        <v>496</v>
      </c>
      <c r="J464" s="105" t="s">
        <v>195</v>
      </c>
    </row>
    <row r="465" spans="1:10">
      <c r="A465" s="105">
        <v>464</v>
      </c>
      <c r="B465" s="105" t="s">
        <v>517</v>
      </c>
      <c r="C465" s="105" t="s">
        <v>518</v>
      </c>
      <c r="D465" s="106" t="s">
        <v>499</v>
      </c>
      <c r="E465" s="105" t="s">
        <v>500</v>
      </c>
      <c r="F465" s="105">
        <v>17</v>
      </c>
      <c r="G465" s="106" t="s">
        <v>489</v>
      </c>
      <c r="H465" s="107">
        <v>79746</v>
      </c>
      <c r="I465" s="105" t="s">
        <v>501</v>
      </c>
      <c r="J465" s="105" t="s">
        <v>513</v>
      </c>
    </row>
    <row r="466" spans="1:10">
      <c r="A466" s="105">
        <v>465</v>
      </c>
      <c r="B466" s="105" t="s">
        <v>521</v>
      </c>
      <c r="C466" s="105" t="s">
        <v>518</v>
      </c>
      <c r="D466" s="106" t="s">
        <v>487</v>
      </c>
      <c r="E466" s="105" t="s">
        <v>502</v>
      </c>
      <c r="F466" s="105">
        <v>15</v>
      </c>
      <c r="G466" s="106" t="s">
        <v>489</v>
      </c>
      <c r="H466" s="107">
        <v>194620</v>
      </c>
      <c r="I466" s="105" t="s">
        <v>497</v>
      </c>
      <c r="J466" s="105" t="s">
        <v>192</v>
      </c>
    </row>
    <row r="467" spans="1:10">
      <c r="A467" s="105">
        <v>466</v>
      </c>
      <c r="B467" s="105" t="s">
        <v>519</v>
      </c>
      <c r="C467" s="105" t="s">
        <v>518</v>
      </c>
      <c r="D467" s="106" t="s">
        <v>510</v>
      </c>
      <c r="E467" s="105" t="s">
        <v>516</v>
      </c>
      <c r="F467" s="105">
        <v>3</v>
      </c>
      <c r="G467" s="106" t="s">
        <v>16</v>
      </c>
      <c r="H467" s="107">
        <v>220032</v>
      </c>
      <c r="I467" s="105" t="s">
        <v>496</v>
      </c>
      <c r="J467" s="105" t="s">
        <v>189</v>
      </c>
    </row>
    <row r="468" spans="1:10">
      <c r="A468" s="105">
        <v>467</v>
      </c>
      <c r="B468" s="105" t="s">
        <v>519</v>
      </c>
      <c r="C468" s="105" t="s">
        <v>518</v>
      </c>
      <c r="D468" s="106" t="s">
        <v>487</v>
      </c>
      <c r="E468" s="105" t="s">
        <v>502</v>
      </c>
      <c r="F468" s="105">
        <v>17</v>
      </c>
      <c r="G468" s="106" t="s">
        <v>489</v>
      </c>
      <c r="H468" s="107">
        <v>107700</v>
      </c>
      <c r="I468" s="105" t="s">
        <v>494</v>
      </c>
      <c r="J468" s="105" t="s">
        <v>192</v>
      </c>
    </row>
    <row r="469" spans="1:10">
      <c r="A469" s="105">
        <v>468</v>
      </c>
      <c r="B469" s="105" t="s">
        <v>519</v>
      </c>
      <c r="C469" s="105" t="s">
        <v>518</v>
      </c>
      <c r="D469" s="106" t="s">
        <v>510</v>
      </c>
      <c r="E469" s="105" t="s">
        <v>511</v>
      </c>
      <c r="F469" s="105">
        <v>24</v>
      </c>
      <c r="G469" s="106" t="s">
        <v>504</v>
      </c>
      <c r="H469" s="107">
        <v>23265</v>
      </c>
      <c r="I469" s="105" t="s">
        <v>494</v>
      </c>
      <c r="J469" s="105" t="s">
        <v>189</v>
      </c>
    </row>
    <row r="470" spans="1:10">
      <c r="A470" s="105">
        <v>469</v>
      </c>
      <c r="B470" s="105" t="s">
        <v>521</v>
      </c>
      <c r="C470" s="105" t="s">
        <v>518</v>
      </c>
      <c r="D470" s="106" t="s">
        <v>510</v>
      </c>
      <c r="E470" s="105" t="s">
        <v>511</v>
      </c>
      <c r="F470" s="105">
        <v>24</v>
      </c>
      <c r="G470" s="106" t="s">
        <v>16</v>
      </c>
      <c r="H470" s="107">
        <v>152418</v>
      </c>
      <c r="I470" s="105" t="s">
        <v>512</v>
      </c>
      <c r="J470" s="105" t="s">
        <v>210</v>
      </c>
    </row>
    <row r="471" spans="1:10">
      <c r="A471" s="105">
        <v>470</v>
      </c>
      <c r="B471" s="105" t="s">
        <v>522</v>
      </c>
      <c r="C471" s="105" t="s">
        <v>518</v>
      </c>
      <c r="D471" s="106" t="s">
        <v>487</v>
      </c>
      <c r="E471" s="105" t="s">
        <v>509</v>
      </c>
      <c r="F471" s="105">
        <v>3</v>
      </c>
      <c r="G471" s="106" t="s">
        <v>489</v>
      </c>
      <c r="H471" s="107">
        <v>240300</v>
      </c>
      <c r="I471" s="105" t="s">
        <v>490</v>
      </c>
      <c r="J471" s="105" t="s">
        <v>189</v>
      </c>
    </row>
    <row r="472" spans="1:10">
      <c r="A472" s="105">
        <v>471</v>
      </c>
      <c r="B472" s="105" t="s">
        <v>522</v>
      </c>
      <c r="C472" s="105" t="s">
        <v>518</v>
      </c>
      <c r="D472" s="106" t="s">
        <v>499</v>
      </c>
      <c r="E472" s="105" t="s">
        <v>515</v>
      </c>
      <c r="F472" s="105">
        <v>28</v>
      </c>
      <c r="G472" s="106" t="s">
        <v>489</v>
      </c>
      <c r="H472" s="107">
        <v>64694</v>
      </c>
      <c r="I472" s="105" t="s">
        <v>494</v>
      </c>
      <c r="J472" s="105" t="s">
        <v>192</v>
      </c>
    </row>
    <row r="473" spans="1:10">
      <c r="A473" s="105">
        <v>472</v>
      </c>
      <c r="B473" s="105" t="s">
        <v>520</v>
      </c>
      <c r="C473" s="105" t="s">
        <v>518</v>
      </c>
      <c r="D473" s="106" t="s">
        <v>499</v>
      </c>
      <c r="E473" s="105" t="s">
        <v>508</v>
      </c>
      <c r="F473" s="105">
        <v>28</v>
      </c>
      <c r="G473" s="106" t="s">
        <v>16</v>
      </c>
      <c r="H473" s="107">
        <v>117490</v>
      </c>
      <c r="I473" s="105" t="s">
        <v>497</v>
      </c>
      <c r="J473" s="105" t="s">
        <v>189</v>
      </c>
    </row>
    <row r="474" spans="1:10">
      <c r="A474" s="105">
        <v>473</v>
      </c>
      <c r="B474" s="105" t="s">
        <v>519</v>
      </c>
      <c r="C474" s="105" t="s">
        <v>518</v>
      </c>
      <c r="D474" s="106" t="s">
        <v>492</v>
      </c>
      <c r="E474" s="105" t="s">
        <v>495</v>
      </c>
      <c r="F474" s="105">
        <v>6</v>
      </c>
      <c r="G474" s="106" t="s">
        <v>16</v>
      </c>
      <c r="H474" s="107">
        <v>39685</v>
      </c>
      <c r="I474" s="105" t="s">
        <v>494</v>
      </c>
      <c r="J474" s="105" t="s">
        <v>513</v>
      </c>
    </row>
    <row r="475" spans="1:10">
      <c r="A475" s="105">
        <v>474</v>
      </c>
      <c r="B475" s="105" t="s">
        <v>521</v>
      </c>
      <c r="C475" s="105" t="s">
        <v>518</v>
      </c>
      <c r="D475" s="106" t="s">
        <v>510</v>
      </c>
      <c r="E475" s="105" t="s">
        <v>514</v>
      </c>
      <c r="F475" s="105">
        <v>11</v>
      </c>
      <c r="G475" s="106" t="s">
        <v>16</v>
      </c>
      <c r="H475" s="107">
        <v>60561</v>
      </c>
      <c r="I475" s="105" t="s">
        <v>494</v>
      </c>
      <c r="J475" s="105" t="s">
        <v>189</v>
      </c>
    </row>
    <row r="476" spans="1:10">
      <c r="A476" s="105">
        <v>475</v>
      </c>
      <c r="B476" s="105" t="s">
        <v>519</v>
      </c>
      <c r="C476" s="105" t="s">
        <v>518</v>
      </c>
      <c r="D476" s="106" t="s">
        <v>492</v>
      </c>
      <c r="E476" s="105" t="s">
        <v>506</v>
      </c>
      <c r="F476" s="105">
        <v>5</v>
      </c>
      <c r="G476" s="106" t="s">
        <v>16</v>
      </c>
      <c r="H476" s="107">
        <v>283680</v>
      </c>
      <c r="I476" s="105" t="s">
        <v>512</v>
      </c>
      <c r="J476" s="105" t="s">
        <v>189</v>
      </c>
    </row>
    <row r="477" spans="1:10">
      <c r="A477" s="105">
        <v>476</v>
      </c>
      <c r="B477" s="105" t="s">
        <v>523</v>
      </c>
      <c r="C477" s="105" t="s">
        <v>518</v>
      </c>
      <c r="D477" s="106" t="s">
        <v>492</v>
      </c>
      <c r="E477" s="105" t="s">
        <v>506</v>
      </c>
      <c r="F477" s="105">
        <v>10</v>
      </c>
      <c r="G477" s="106" t="s">
        <v>16</v>
      </c>
      <c r="H477" s="107">
        <v>272245</v>
      </c>
      <c r="I477" s="105" t="s">
        <v>494</v>
      </c>
      <c r="J477" s="105" t="s">
        <v>192</v>
      </c>
    </row>
    <row r="478" spans="1:10">
      <c r="A478" s="105">
        <v>477</v>
      </c>
      <c r="B478" s="105" t="s">
        <v>521</v>
      </c>
      <c r="C478" s="105" t="s">
        <v>518</v>
      </c>
      <c r="D478" s="106" t="s">
        <v>487</v>
      </c>
      <c r="E478" s="105" t="s">
        <v>488</v>
      </c>
      <c r="F478" s="105">
        <v>5</v>
      </c>
      <c r="G478" s="106" t="s">
        <v>16</v>
      </c>
      <c r="H478" s="107">
        <v>22405</v>
      </c>
      <c r="I478" s="105" t="s">
        <v>490</v>
      </c>
      <c r="J478" s="105" t="s">
        <v>192</v>
      </c>
    </row>
    <row r="479" spans="1:10">
      <c r="A479" s="105">
        <v>478</v>
      </c>
      <c r="B479" s="105" t="s">
        <v>523</v>
      </c>
      <c r="C479" s="105" t="s">
        <v>518</v>
      </c>
      <c r="D479" s="106" t="s">
        <v>487</v>
      </c>
      <c r="E479" s="105" t="s">
        <v>509</v>
      </c>
      <c r="F479" s="105">
        <v>6</v>
      </c>
      <c r="G479" s="106" t="s">
        <v>489</v>
      </c>
      <c r="H479" s="107">
        <v>570666</v>
      </c>
      <c r="I479" s="105" t="s">
        <v>512</v>
      </c>
      <c r="J479" s="105" t="s">
        <v>192</v>
      </c>
    </row>
    <row r="480" spans="1:10">
      <c r="A480" s="105">
        <v>479</v>
      </c>
      <c r="B480" s="105" t="s">
        <v>517</v>
      </c>
      <c r="C480" s="105" t="s">
        <v>518</v>
      </c>
      <c r="D480" s="106" t="s">
        <v>510</v>
      </c>
      <c r="E480" s="105" t="s">
        <v>516</v>
      </c>
      <c r="F480" s="105">
        <v>30</v>
      </c>
      <c r="G480" s="106" t="s">
        <v>489</v>
      </c>
      <c r="H480" s="107">
        <v>165684</v>
      </c>
      <c r="I480" s="105" t="s">
        <v>497</v>
      </c>
      <c r="J480" s="105" t="s">
        <v>192</v>
      </c>
    </row>
    <row r="481" spans="1:10">
      <c r="A481" s="105">
        <v>480</v>
      </c>
      <c r="B481" s="105" t="s">
        <v>522</v>
      </c>
      <c r="C481" s="105" t="s">
        <v>518</v>
      </c>
      <c r="D481" s="106" t="s">
        <v>492</v>
      </c>
      <c r="E481" s="105" t="s">
        <v>493</v>
      </c>
      <c r="F481" s="105">
        <v>6</v>
      </c>
      <c r="G481" s="106" t="s">
        <v>489</v>
      </c>
      <c r="H481" s="107">
        <v>391515</v>
      </c>
      <c r="I481" s="105" t="s">
        <v>497</v>
      </c>
      <c r="J481" s="105" t="s">
        <v>214</v>
      </c>
    </row>
    <row r="482" spans="1:10">
      <c r="A482" s="105">
        <v>481</v>
      </c>
      <c r="B482" s="105" t="s">
        <v>519</v>
      </c>
      <c r="C482" s="105" t="s">
        <v>518</v>
      </c>
      <c r="D482" s="106" t="s">
        <v>487</v>
      </c>
      <c r="E482" s="105" t="s">
        <v>488</v>
      </c>
      <c r="F482" s="105">
        <v>3</v>
      </c>
      <c r="G482" s="106" t="s">
        <v>489</v>
      </c>
      <c r="H482" s="107">
        <v>73846</v>
      </c>
      <c r="I482" s="105" t="s">
        <v>501</v>
      </c>
      <c r="J482" s="105" t="s">
        <v>198</v>
      </c>
    </row>
    <row r="483" spans="1:10">
      <c r="A483" s="105">
        <v>482</v>
      </c>
      <c r="B483" s="105" t="s">
        <v>517</v>
      </c>
      <c r="C483" s="105" t="s">
        <v>518</v>
      </c>
      <c r="D483" s="106" t="s">
        <v>487</v>
      </c>
      <c r="E483" s="105" t="s">
        <v>502</v>
      </c>
      <c r="F483" s="105">
        <v>16</v>
      </c>
      <c r="G483" s="106" t="s">
        <v>489</v>
      </c>
      <c r="H483" s="107">
        <v>106484</v>
      </c>
      <c r="I483" s="105" t="s">
        <v>490</v>
      </c>
      <c r="J483" s="105" t="s">
        <v>192</v>
      </c>
    </row>
    <row r="484" spans="1:10">
      <c r="A484" s="105">
        <v>483</v>
      </c>
      <c r="B484" s="105" t="s">
        <v>517</v>
      </c>
      <c r="C484" s="105" t="s">
        <v>518</v>
      </c>
      <c r="D484" s="106" t="s">
        <v>492</v>
      </c>
      <c r="E484" s="105" t="s">
        <v>506</v>
      </c>
      <c r="F484" s="105">
        <v>19</v>
      </c>
      <c r="G484" s="106" t="s">
        <v>16</v>
      </c>
      <c r="H484" s="107">
        <v>318075</v>
      </c>
      <c r="I484" s="105" t="s">
        <v>494</v>
      </c>
      <c r="J484" s="105" t="s">
        <v>198</v>
      </c>
    </row>
    <row r="485" spans="1:10">
      <c r="A485" s="105">
        <v>484</v>
      </c>
      <c r="B485" s="105" t="s">
        <v>517</v>
      </c>
      <c r="C485" s="105" t="s">
        <v>518</v>
      </c>
      <c r="D485" s="106" t="s">
        <v>510</v>
      </c>
      <c r="E485" s="105" t="s">
        <v>511</v>
      </c>
      <c r="F485" s="105">
        <v>16</v>
      </c>
      <c r="G485" s="106" t="s">
        <v>16</v>
      </c>
      <c r="H485" s="107">
        <v>87108</v>
      </c>
      <c r="I485" s="105" t="s">
        <v>494</v>
      </c>
      <c r="J485" s="105" t="s">
        <v>210</v>
      </c>
    </row>
    <row r="486" spans="1:10">
      <c r="A486" s="105">
        <v>485</v>
      </c>
      <c r="B486" s="105" t="s">
        <v>521</v>
      </c>
      <c r="C486" s="105" t="s">
        <v>518</v>
      </c>
      <c r="D486" s="106" t="s">
        <v>487</v>
      </c>
      <c r="E486" s="105" t="s">
        <v>502</v>
      </c>
      <c r="F486" s="105">
        <v>25</v>
      </c>
      <c r="G486" s="106" t="s">
        <v>489</v>
      </c>
      <c r="H486" s="107">
        <v>21610</v>
      </c>
      <c r="I486" s="105" t="s">
        <v>497</v>
      </c>
      <c r="J486" s="105" t="s">
        <v>192</v>
      </c>
    </row>
    <row r="487" spans="1:10">
      <c r="A487" s="105">
        <v>486</v>
      </c>
      <c r="B487" s="105" t="s">
        <v>519</v>
      </c>
      <c r="C487" s="105" t="s">
        <v>518</v>
      </c>
      <c r="D487" s="106" t="s">
        <v>487</v>
      </c>
      <c r="E487" s="105" t="s">
        <v>502</v>
      </c>
      <c r="F487" s="105">
        <v>11</v>
      </c>
      <c r="G487" s="106" t="s">
        <v>16</v>
      </c>
      <c r="H487" s="107">
        <v>169364</v>
      </c>
      <c r="I487" s="105" t="s">
        <v>496</v>
      </c>
      <c r="J487" s="105" t="s">
        <v>198</v>
      </c>
    </row>
    <row r="488" spans="1:10">
      <c r="A488" s="105">
        <v>487</v>
      </c>
      <c r="B488" s="105" t="s">
        <v>517</v>
      </c>
      <c r="C488" s="105" t="s">
        <v>518</v>
      </c>
      <c r="D488" s="106" t="s">
        <v>510</v>
      </c>
      <c r="E488" s="105" t="s">
        <v>514</v>
      </c>
      <c r="F488" s="105">
        <v>7</v>
      </c>
      <c r="G488" s="106" t="s">
        <v>504</v>
      </c>
      <c r="H488" s="107">
        <v>36864</v>
      </c>
      <c r="I488" s="105" t="s">
        <v>494</v>
      </c>
      <c r="J488" s="105" t="s">
        <v>201</v>
      </c>
    </row>
    <row r="489" spans="1:10">
      <c r="A489" s="105">
        <v>488</v>
      </c>
      <c r="B489" s="105" t="s">
        <v>519</v>
      </c>
      <c r="C489" s="105" t="s">
        <v>518</v>
      </c>
      <c r="D489" s="106" t="s">
        <v>492</v>
      </c>
      <c r="E489" s="105" t="s">
        <v>506</v>
      </c>
      <c r="F489" s="105">
        <v>10</v>
      </c>
      <c r="G489" s="106" t="s">
        <v>16</v>
      </c>
      <c r="H489" s="107">
        <v>310960</v>
      </c>
      <c r="I489" s="105" t="s">
        <v>497</v>
      </c>
      <c r="J489" s="105" t="s">
        <v>513</v>
      </c>
    </row>
    <row r="490" spans="1:10">
      <c r="A490" s="105">
        <v>489</v>
      </c>
      <c r="B490" s="105" t="s">
        <v>519</v>
      </c>
      <c r="C490" s="105" t="s">
        <v>518</v>
      </c>
      <c r="D490" s="106" t="s">
        <v>487</v>
      </c>
      <c r="E490" s="105" t="s">
        <v>509</v>
      </c>
      <c r="F490" s="105">
        <v>21</v>
      </c>
      <c r="G490" s="106" t="s">
        <v>489</v>
      </c>
      <c r="H490" s="107">
        <v>162298</v>
      </c>
      <c r="I490" s="105" t="s">
        <v>494</v>
      </c>
      <c r="J490" s="105" t="s">
        <v>189</v>
      </c>
    </row>
    <row r="491" spans="1:10">
      <c r="A491" s="105">
        <v>490</v>
      </c>
      <c r="B491" s="105" t="s">
        <v>521</v>
      </c>
      <c r="C491" s="105" t="s">
        <v>518</v>
      </c>
      <c r="D491" s="106" t="s">
        <v>492</v>
      </c>
      <c r="E491" s="105" t="s">
        <v>506</v>
      </c>
      <c r="F491" s="105">
        <v>23</v>
      </c>
      <c r="G491" s="106" t="s">
        <v>16</v>
      </c>
      <c r="H491" s="107">
        <v>168145</v>
      </c>
      <c r="I491" s="105" t="s">
        <v>497</v>
      </c>
      <c r="J491" s="105" t="s">
        <v>192</v>
      </c>
    </row>
    <row r="492" spans="1:10">
      <c r="A492" s="105">
        <v>491</v>
      </c>
      <c r="B492" s="105" t="s">
        <v>520</v>
      </c>
      <c r="C492" s="105" t="s">
        <v>518</v>
      </c>
      <c r="D492" s="106" t="s">
        <v>510</v>
      </c>
      <c r="E492" s="105" t="s">
        <v>511</v>
      </c>
      <c r="F492" s="105">
        <v>5</v>
      </c>
      <c r="G492" s="106" t="s">
        <v>489</v>
      </c>
      <c r="H492" s="107">
        <v>61007</v>
      </c>
      <c r="I492" s="105" t="s">
        <v>497</v>
      </c>
      <c r="J492" s="105" t="s">
        <v>198</v>
      </c>
    </row>
    <row r="493" spans="1:10">
      <c r="A493" s="105">
        <v>492</v>
      </c>
      <c r="B493" s="105" t="s">
        <v>522</v>
      </c>
      <c r="C493" s="105" t="s">
        <v>518</v>
      </c>
      <c r="D493" s="106" t="s">
        <v>499</v>
      </c>
      <c r="E493" s="105" t="s">
        <v>515</v>
      </c>
      <c r="F493" s="105">
        <v>19</v>
      </c>
      <c r="G493" s="106" t="s">
        <v>489</v>
      </c>
      <c r="H493" s="107">
        <v>94920</v>
      </c>
      <c r="I493" s="105" t="s">
        <v>490</v>
      </c>
      <c r="J493" s="105" t="s">
        <v>198</v>
      </c>
    </row>
    <row r="494" spans="1:10">
      <c r="A494" s="105">
        <v>493</v>
      </c>
      <c r="B494" s="105" t="s">
        <v>521</v>
      </c>
      <c r="C494" s="105" t="s">
        <v>518</v>
      </c>
      <c r="D494" s="106" t="s">
        <v>499</v>
      </c>
      <c r="E494" s="105" t="s">
        <v>500</v>
      </c>
      <c r="F494" s="105">
        <v>25</v>
      </c>
      <c r="G494" s="106" t="s">
        <v>16</v>
      </c>
      <c r="H494" s="107">
        <v>52636</v>
      </c>
      <c r="I494" s="105" t="s">
        <v>501</v>
      </c>
      <c r="J494" s="105" t="s">
        <v>192</v>
      </c>
    </row>
    <row r="495" spans="1:10">
      <c r="A495" s="105">
        <v>494</v>
      </c>
      <c r="B495" s="105" t="s">
        <v>522</v>
      </c>
      <c r="C495" s="105" t="s">
        <v>518</v>
      </c>
      <c r="D495" s="106" t="s">
        <v>510</v>
      </c>
      <c r="E495" s="105" t="s">
        <v>511</v>
      </c>
      <c r="F495" s="105">
        <v>13</v>
      </c>
      <c r="G495" s="106" t="s">
        <v>489</v>
      </c>
      <c r="H495" s="107">
        <v>187656</v>
      </c>
      <c r="I495" s="105" t="s">
        <v>490</v>
      </c>
      <c r="J495" s="105" t="s">
        <v>210</v>
      </c>
    </row>
    <row r="496" spans="1:10">
      <c r="A496" s="105">
        <v>495</v>
      </c>
      <c r="B496" s="105" t="s">
        <v>521</v>
      </c>
      <c r="C496" s="105" t="s">
        <v>518</v>
      </c>
      <c r="D496" s="106" t="s">
        <v>487</v>
      </c>
      <c r="E496" s="105" t="s">
        <v>509</v>
      </c>
      <c r="F496" s="105">
        <v>13</v>
      </c>
      <c r="G496" s="106" t="s">
        <v>16</v>
      </c>
      <c r="H496" s="107">
        <v>91726</v>
      </c>
      <c r="I496" s="105" t="s">
        <v>496</v>
      </c>
      <c r="J496" s="105" t="s">
        <v>513</v>
      </c>
    </row>
    <row r="497" spans="1:10">
      <c r="A497" s="105">
        <v>496</v>
      </c>
      <c r="B497" s="105" t="s">
        <v>522</v>
      </c>
      <c r="C497" s="105" t="s">
        <v>518</v>
      </c>
      <c r="D497" s="106" t="s">
        <v>510</v>
      </c>
      <c r="E497" s="105" t="s">
        <v>511</v>
      </c>
      <c r="F497" s="105">
        <v>6</v>
      </c>
      <c r="G497" s="106" t="s">
        <v>16</v>
      </c>
      <c r="H497" s="107">
        <v>41173</v>
      </c>
      <c r="I497" s="105" t="s">
        <v>494</v>
      </c>
      <c r="J497" s="105" t="s">
        <v>214</v>
      </c>
    </row>
    <row r="498" spans="1:10">
      <c r="A498" s="105">
        <v>497</v>
      </c>
      <c r="B498" s="105" t="s">
        <v>522</v>
      </c>
      <c r="C498" s="105" t="s">
        <v>518</v>
      </c>
      <c r="D498" s="106" t="s">
        <v>499</v>
      </c>
      <c r="E498" s="105" t="s">
        <v>500</v>
      </c>
      <c r="F498" s="105">
        <v>5</v>
      </c>
      <c r="G498" s="106" t="s">
        <v>16</v>
      </c>
      <c r="H498" s="107">
        <v>284613</v>
      </c>
      <c r="I498" s="105" t="s">
        <v>494</v>
      </c>
      <c r="J498" s="105" t="s">
        <v>192</v>
      </c>
    </row>
    <row r="499" spans="1:10">
      <c r="A499" s="105">
        <v>498</v>
      </c>
      <c r="B499" s="105" t="s">
        <v>520</v>
      </c>
      <c r="C499" s="105" t="s">
        <v>518</v>
      </c>
      <c r="D499" s="106" t="s">
        <v>487</v>
      </c>
      <c r="E499" s="105" t="s">
        <v>488</v>
      </c>
      <c r="F499" s="105">
        <v>15</v>
      </c>
      <c r="G499" s="106" t="s">
        <v>489</v>
      </c>
      <c r="H499" s="107">
        <v>64858</v>
      </c>
      <c r="I499" s="105" t="s">
        <v>497</v>
      </c>
      <c r="J499" s="105" t="s">
        <v>198</v>
      </c>
    </row>
    <row r="500" spans="1:10">
      <c r="A500" s="105">
        <v>499</v>
      </c>
      <c r="B500" s="105" t="s">
        <v>517</v>
      </c>
      <c r="C500" s="105" t="s">
        <v>518</v>
      </c>
      <c r="D500" s="106" t="s">
        <v>499</v>
      </c>
      <c r="E500" s="105" t="s">
        <v>515</v>
      </c>
      <c r="F500" s="105">
        <v>4</v>
      </c>
      <c r="G500" s="106" t="s">
        <v>16</v>
      </c>
      <c r="H500" s="107">
        <v>67281</v>
      </c>
      <c r="I500" s="105" t="s">
        <v>497</v>
      </c>
      <c r="J500" s="105" t="s">
        <v>192</v>
      </c>
    </row>
    <row r="501" spans="1:10">
      <c r="A501" s="105">
        <v>500</v>
      </c>
      <c r="B501" s="105" t="s">
        <v>522</v>
      </c>
      <c r="C501" s="105" t="s">
        <v>518</v>
      </c>
      <c r="D501" s="106" t="s">
        <v>510</v>
      </c>
      <c r="E501" s="105" t="s">
        <v>516</v>
      </c>
      <c r="F501" s="105">
        <v>11</v>
      </c>
      <c r="G501" s="106" t="s">
        <v>489</v>
      </c>
      <c r="H501" s="107">
        <v>274308</v>
      </c>
      <c r="I501" s="105" t="s">
        <v>496</v>
      </c>
      <c r="J501" s="105" t="s">
        <v>189</v>
      </c>
    </row>
    <row r="502" spans="1:10">
      <c r="A502" s="105">
        <v>501</v>
      </c>
      <c r="B502" s="105" t="s">
        <v>521</v>
      </c>
      <c r="C502" s="105" t="s">
        <v>518</v>
      </c>
      <c r="D502" s="106" t="s">
        <v>487</v>
      </c>
      <c r="E502" s="105" t="s">
        <v>502</v>
      </c>
      <c r="F502" s="105">
        <v>1</v>
      </c>
      <c r="G502" s="106" t="s">
        <v>16</v>
      </c>
      <c r="H502" s="107">
        <v>71042</v>
      </c>
      <c r="I502" s="105" t="s">
        <v>512</v>
      </c>
      <c r="J502" s="105" t="s">
        <v>198</v>
      </c>
    </row>
    <row r="503" spans="1:10">
      <c r="A503" s="105">
        <v>502</v>
      </c>
      <c r="B503" s="105" t="s">
        <v>523</v>
      </c>
      <c r="C503" s="105" t="s">
        <v>518</v>
      </c>
      <c r="D503" s="106" t="s">
        <v>510</v>
      </c>
      <c r="E503" s="105" t="s">
        <v>514</v>
      </c>
      <c r="F503" s="105">
        <v>9</v>
      </c>
      <c r="G503" s="106" t="s">
        <v>489</v>
      </c>
      <c r="H503" s="107">
        <v>190773</v>
      </c>
      <c r="I503" s="105" t="s">
        <v>494</v>
      </c>
      <c r="J503" s="105" t="s">
        <v>189</v>
      </c>
    </row>
    <row r="504" spans="1:10">
      <c r="A504" s="105">
        <v>503</v>
      </c>
      <c r="B504" s="105" t="s">
        <v>521</v>
      </c>
      <c r="C504" s="105" t="s">
        <v>518</v>
      </c>
      <c r="D504" s="106" t="s">
        <v>492</v>
      </c>
      <c r="E504" s="105" t="s">
        <v>493</v>
      </c>
      <c r="F504" s="105">
        <v>30</v>
      </c>
      <c r="G504" s="106" t="s">
        <v>16</v>
      </c>
      <c r="H504" s="107">
        <v>35813</v>
      </c>
      <c r="I504" s="105" t="s">
        <v>490</v>
      </c>
      <c r="J504" s="105" t="s">
        <v>192</v>
      </c>
    </row>
    <row r="505" spans="1:10">
      <c r="A505" s="105">
        <v>504</v>
      </c>
      <c r="B505" s="105" t="s">
        <v>517</v>
      </c>
      <c r="C505" s="105" t="s">
        <v>518</v>
      </c>
      <c r="D505" s="106" t="s">
        <v>492</v>
      </c>
      <c r="E505" s="105" t="s">
        <v>493</v>
      </c>
      <c r="F505" s="105">
        <v>30</v>
      </c>
      <c r="G505" s="106" t="s">
        <v>16</v>
      </c>
      <c r="H505" s="107">
        <v>15833</v>
      </c>
      <c r="I505" s="105" t="s">
        <v>497</v>
      </c>
      <c r="J505" s="105" t="s">
        <v>192</v>
      </c>
    </row>
    <row r="506" spans="1:10">
      <c r="A506" s="105">
        <v>505</v>
      </c>
      <c r="B506" s="105" t="s">
        <v>523</v>
      </c>
      <c r="C506" s="105" t="s">
        <v>518</v>
      </c>
      <c r="D506" s="106" t="s">
        <v>487</v>
      </c>
      <c r="E506" s="105" t="s">
        <v>488</v>
      </c>
      <c r="F506" s="105">
        <v>4</v>
      </c>
      <c r="G506" s="106" t="s">
        <v>16</v>
      </c>
      <c r="H506" s="107">
        <v>89527</v>
      </c>
      <c r="I506" s="105" t="s">
        <v>497</v>
      </c>
      <c r="J506" s="105" t="s">
        <v>513</v>
      </c>
    </row>
    <row r="507" spans="1:10">
      <c r="A507" s="105">
        <v>506</v>
      </c>
      <c r="B507" s="105" t="s">
        <v>519</v>
      </c>
      <c r="C507" s="105" t="s">
        <v>518</v>
      </c>
      <c r="D507" s="106" t="s">
        <v>487</v>
      </c>
      <c r="E507" s="105" t="s">
        <v>502</v>
      </c>
      <c r="F507" s="105">
        <v>27</v>
      </c>
      <c r="G507" s="106" t="s">
        <v>16</v>
      </c>
      <c r="H507" s="107">
        <v>21220</v>
      </c>
      <c r="I507" s="105" t="s">
        <v>494</v>
      </c>
      <c r="J507" s="105" t="s">
        <v>198</v>
      </c>
    </row>
    <row r="508" spans="1:10">
      <c r="A508" s="105">
        <v>507</v>
      </c>
      <c r="B508" s="105" t="s">
        <v>520</v>
      </c>
      <c r="C508" s="105" t="s">
        <v>518</v>
      </c>
      <c r="D508" s="106" t="s">
        <v>487</v>
      </c>
      <c r="E508" s="105" t="s">
        <v>509</v>
      </c>
      <c r="F508" s="105">
        <v>25</v>
      </c>
      <c r="G508" s="106" t="s">
        <v>489</v>
      </c>
      <c r="H508" s="107">
        <v>206760</v>
      </c>
      <c r="I508" s="105" t="s">
        <v>496</v>
      </c>
      <c r="J508" s="105" t="s">
        <v>198</v>
      </c>
    </row>
    <row r="509" spans="1:10">
      <c r="A509" s="105">
        <v>508</v>
      </c>
      <c r="B509" s="105" t="s">
        <v>519</v>
      </c>
      <c r="C509" s="105" t="s">
        <v>518</v>
      </c>
      <c r="D509" s="106" t="s">
        <v>510</v>
      </c>
      <c r="E509" s="105" t="s">
        <v>511</v>
      </c>
      <c r="F509" s="105">
        <v>23</v>
      </c>
      <c r="G509" s="106" t="s">
        <v>489</v>
      </c>
      <c r="H509" s="107">
        <v>254556</v>
      </c>
      <c r="I509" s="105" t="s">
        <v>497</v>
      </c>
      <c r="J509" s="105" t="s">
        <v>198</v>
      </c>
    </row>
    <row r="510" spans="1:10">
      <c r="A510" s="105">
        <v>509</v>
      </c>
      <c r="B510" s="105" t="s">
        <v>521</v>
      </c>
      <c r="C510" s="105" t="s">
        <v>518</v>
      </c>
      <c r="D510" s="106" t="s">
        <v>492</v>
      </c>
      <c r="E510" s="105" t="s">
        <v>506</v>
      </c>
      <c r="F510" s="105">
        <v>12</v>
      </c>
      <c r="G510" s="106" t="s">
        <v>16</v>
      </c>
      <c r="H510" s="107">
        <v>56940</v>
      </c>
      <c r="I510" s="105" t="s">
        <v>494</v>
      </c>
      <c r="J510" s="105" t="s">
        <v>189</v>
      </c>
    </row>
    <row r="511" spans="1:10">
      <c r="A511" s="105">
        <v>510</v>
      </c>
      <c r="B511" s="105" t="s">
        <v>521</v>
      </c>
      <c r="C511" s="105" t="s">
        <v>518</v>
      </c>
      <c r="D511" s="106" t="s">
        <v>499</v>
      </c>
      <c r="E511" s="105" t="s">
        <v>500</v>
      </c>
      <c r="F511" s="105">
        <v>17</v>
      </c>
      <c r="G511" s="106" t="s">
        <v>16</v>
      </c>
      <c r="H511" s="107">
        <v>40086</v>
      </c>
      <c r="I511" s="105" t="s">
        <v>512</v>
      </c>
      <c r="J511" s="105" t="s">
        <v>189</v>
      </c>
    </row>
    <row r="512" spans="1:10">
      <c r="A512" s="105">
        <v>511</v>
      </c>
      <c r="B512" s="105" t="s">
        <v>519</v>
      </c>
      <c r="C512" s="105" t="s">
        <v>518</v>
      </c>
      <c r="D512" s="106" t="s">
        <v>510</v>
      </c>
      <c r="E512" s="105" t="s">
        <v>511</v>
      </c>
      <c r="F512" s="105">
        <v>7</v>
      </c>
      <c r="G512" s="106" t="s">
        <v>16</v>
      </c>
      <c r="H512" s="107">
        <v>20952</v>
      </c>
      <c r="I512" s="105" t="s">
        <v>496</v>
      </c>
      <c r="J512" s="105" t="s">
        <v>192</v>
      </c>
    </row>
    <row r="513" spans="1:10">
      <c r="A513" s="105">
        <v>512</v>
      </c>
      <c r="B513" s="105" t="s">
        <v>522</v>
      </c>
      <c r="C513" s="105" t="s">
        <v>518</v>
      </c>
      <c r="D513" s="106" t="s">
        <v>487</v>
      </c>
      <c r="E513" s="105" t="s">
        <v>502</v>
      </c>
      <c r="F513" s="105">
        <v>23</v>
      </c>
      <c r="G513" s="106" t="s">
        <v>489</v>
      </c>
      <c r="H513" s="107">
        <v>21198</v>
      </c>
      <c r="I513" s="105" t="s">
        <v>494</v>
      </c>
      <c r="J513" s="105" t="s">
        <v>192</v>
      </c>
    </row>
    <row r="514" spans="1:10">
      <c r="A514" s="105">
        <v>513</v>
      </c>
      <c r="B514" s="105" t="s">
        <v>520</v>
      </c>
      <c r="C514" s="105" t="s">
        <v>518</v>
      </c>
      <c r="D514" s="106" t="s">
        <v>510</v>
      </c>
      <c r="E514" s="105" t="s">
        <v>516</v>
      </c>
      <c r="F514" s="105">
        <v>24</v>
      </c>
      <c r="G514" s="106" t="s">
        <v>489</v>
      </c>
      <c r="H514" s="107">
        <v>142710</v>
      </c>
      <c r="I514" s="105" t="s">
        <v>494</v>
      </c>
      <c r="J514" s="105" t="s">
        <v>192</v>
      </c>
    </row>
    <row r="515" spans="1:10">
      <c r="A515" s="105">
        <v>514</v>
      </c>
      <c r="B515" s="105" t="s">
        <v>522</v>
      </c>
      <c r="C515" s="105" t="s">
        <v>518</v>
      </c>
      <c r="D515" s="106" t="s">
        <v>487</v>
      </c>
      <c r="E515" s="105" t="s">
        <v>488</v>
      </c>
      <c r="F515" s="105">
        <v>8</v>
      </c>
      <c r="G515" s="106" t="s">
        <v>489</v>
      </c>
      <c r="H515" s="107">
        <v>91084</v>
      </c>
      <c r="I515" s="105" t="s">
        <v>497</v>
      </c>
      <c r="J515" s="105" t="s">
        <v>513</v>
      </c>
    </row>
    <row r="516" spans="1:10">
      <c r="A516" s="105">
        <v>515</v>
      </c>
      <c r="B516" s="105" t="s">
        <v>522</v>
      </c>
      <c r="C516" s="105" t="s">
        <v>518</v>
      </c>
      <c r="D516" s="106" t="s">
        <v>492</v>
      </c>
      <c r="E516" s="105" t="s">
        <v>506</v>
      </c>
      <c r="F516" s="105">
        <v>13</v>
      </c>
      <c r="G516" s="106" t="s">
        <v>16</v>
      </c>
      <c r="H516" s="107">
        <v>64680</v>
      </c>
      <c r="I516" s="105" t="s">
        <v>490</v>
      </c>
      <c r="J516" s="105" t="s">
        <v>189</v>
      </c>
    </row>
    <row r="517" spans="1:10">
      <c r="A517" s="105">
        <v>516</v>
      </c>
      <c r="B517" s="105" t="s">
        <v>522</v>
      </c>
      <c r="C517" s="105" t="s">
        <v>518</v>
      </c>
      <c r="D517" s="106" t="s">
        <v>492</v>
      </c>
      <c r="E517" s="105" t="s">
        <v>506</v>
      </c>
      <c r="F517" s="105">
        <v>1</v>
      </c>
      <c r="G517" s="106" t="s">
        <v>16</v>
      </c>
      <c r="H517" s="107">
        <v>110810</v>
      </c>
      <c r="I517" s="105" t="s">
        <v>512</v>
      </c>
      <c r="J517" s="105" t="s">
        <v>198</v>
      </c>
    </row>
    <row r="518" spans="1:10">
      <c r="A518" s="105">
        <v>517</v>
      </c>
      <c r="B518" s="105" t="s">
        <v>519</v>
      </c>
      <c r="C518" s="105" t="s">
        <v>518</v>
      </c>
      <c r="D518" s="106" t="s">
        <v>487</v>
      </c>
      <c r="E518" s="105" t="s">
        <v>502</v>
      </c>
      <c r="F518" s="105">
        <v>24</v>
      </c>
      <c r="G518" s="106" t="s">
        <v>489</v>
      </c>
      <c r="H518" s="107">
        <v>51432</v>
      </c>
      <c r="I518" s="105" t="s">
        <v>496</v>
      </c>
      <c r="J518" s="105" t="s">
        <v>198</v>
      </c>
    </row>
    <row r="519" spans="1:10">
      <c r="A519" s="105">
        <v>518</v>
      </c>
      <c r="B519" s="105" t="s">
        <v>521</v>
      </c>
      <c r="C519" s="105" t="s">
        <v>518</v>
      </c>
      <c r="D519" s="106" t="s">
        <v>510</v>
      </c>
      <c r="E519" s="105" t="s">
        <v>511</v>
      </c>
      <c r="F519" s="105">
        <v>3</v>
      </c>
      <c r="G519" s="106" t="s">
        <v>489</v>
      </c>
      <c r="H519" s="107">
        <v>35433</v>
      </c>
      <c r="I519" s="105" t="s">
        <v>497</v>
      </c>
      <c r="J519" s="105" t="s">
        <v>198</v>
      </c>
    </row>
    <row r="520" spans="1:10">
      <c r="A520" s="105">
        <v>519</v>
      </c>
      <c r="B520" s="105" t="s">
        <v>521</v>
      </c>
      <c r="C520" s="105" t="s">
        <v>518</v>
      </c>
      <c r="D520" s="106" t="s">
        <v>499</v>
      </c>
      <c r="E520" s="105" t="s">
        <v>508</v>
      </c>
      <c r="F520" s="105">
        <v>26</v>
      </c>
      <c r="G520" s="106" t="s">
        <v>16</v>
      </c>
      <c r="H520" s="107">
        <v>265445</v>
      </c>
      <c r="I520" s="105" t="s">
        <v>494</v>
      </c>
      <c r="J520" s="105" t="s">
        <v>189</v>
      </c>
    </row>
    <row r="521" spans="1:10">
      <c r="A521" s="105">
        <v>520</v>
      </c>
      <c r="B521" s="105" t="s">
        <v>522</v>
      </c>
      <c r="C521" s="105" t="s">
        <v>518</v>
      </c>
      <c r="D521" s="106" t="s">
        <v>487</v>
      </c>
      <c r="E521" s="105" t="s">
        <v>488</v>
      </c>
      <c r="F521" s="105">
        <v>1</v>
      </c>
      <c r="G521" s="106" t="s">
        <v>16</v>
      </c>
      <c r="H521" s="107">
        <v>11634</v>
      </c>
      <c r="I521" s="105" t="s">
        <v>494</v>
      </c>
      <c r="J521" s="105" t="s">
        <v>198</v>
      </c>
    </row>
    <row r="522" spans="1:10">
      <c r="A522" s="105">
        <v>521</v>
      </c>
      <c r="B522" s="105" t="s">
        <v>519</v>
      </c>
      <c r="C522" s="105" t="s">
        <v>518</v>
      </c>
      <c r="D522" s="106" t="s">
        <v>510</v>
      </c>
      <c r="E522" s="105" t="s">
        <v>514</v>
      </c>
      <c r="F522" s="105">
        <v>13</v>
      </c>
      <c r="G522" s="106" t="s">
        <v>504</v>
      </c>
      <c r="H522" s="107">
        <v>222606</v>
      </c>
      <c r="I522" s="105" t="s">
        <v>496</v>
      </c>
      <c r="J522" s="105" t="s">
        <v>189</v>
      </c>
    </row>
    <row r="523" spans="1:10">
      <c r="A523" s="105">
        <v>522</v>
      </c>
      <c r="B523" s="105" t="s">
        <v>521</v>
      </c>
      <c r="C523" s="105" t="s">
        <v>518</v>
      </c>
      <c r="D523" s="106" t="s">
        <v>492</v>
      </c>
      <c r="E523" s="105" t="s">
        <v>495</v>
      </c>
      <c r="F523" s="105">
        <v>10</v>
      </c>
      <c r="G523" s="106" t="s">
        <v>489</v>
      </c>
      <c r="H523" s="107">
        <v>21798.75</v>
      </c>
      <c r="I523" s="105" t="s">
        <v>490</v>
      </c>
      <c r="J523" s="105" t="s">
        <v>201</v>
      </c>
    </row>
    <row r="524" spans="1:10">
      <c r="A524" s="105">
        <v>523</v>
      </c>
      <c r="B524" s="105" t="s">
        <v>519</v>
      </c>
      <c r="C524" s="105" t="s">
        <v>518</v>
      </c>
      <c r="D524" s="106" t="s">
        <v>510</v>
      </c>
      <c r="E524" s="105" t="s">
        <v>511</v>
      </c>
      <c r="F524" s="105">
        <v>26</v>
      </c>
      <c r="G524" s="106" t="s">
        <v>489</v>
      </c>
      <c r="H524" s="107">
        <v>107010</v>
      </c>
      <c r="I524" s="105" t="s">
        <v>497</v>
      </c>
      <c r="J524" s="105" t="s">
        <v>192</v>
      </c>
    </row>
    <row r="525" spans="1:10">
      <c r="A525" s="105">
        <v>524</v>
      </c>
      <c r="B525" s="105" t="s">
        <v>522</v>
      </c>
      <c r="C525" s="105" t="s">
        <v>518</v>
      </c>
      <c r="D525" s="106" t="s">
        <v>510</v>
      </c>
      <c r="E525" s="105" t="s">
        <v>514</v>
      </c>
      <c r="F525" s="105">
        <v>17</v>
      </c>
      <c r="G525" s="106" t="s">
        <v>489</v>
      </c>
      <c r="H525" s="107">
        <v>135882</v>
      </c>
      <c r="I525" s="105" t="s">
        <v>512</v>
      </c>
      <c r="J525" s="105" t="s">
        <v>198</v>
      </c>
    </row>
    <row r="526" spans="1:10">
      <c r="A526" s="105">
        <v>525</v>
      </c>
      <c r="B526" s="105" t="s">
        <v>522</v>
      </c>
      <c r="C526" s="105" t="s">
        <v>518</v>
      </c>
      <c r="D526" s="106" t="s">
        <v>487</v>
      </c>
      <c r="E526" s="105" t="s">
        <v>509</v>
      </c>
      <c r="F526" s="105">
        <v>3</v>
      </c>
      <c r="G526" s="106" t="s">
        <v>489</v>
      </c>
      <c r="H526" s="107">
        <v>255066</v>
      </c>
      <c r="I526" s="105" t="s">
        <v>497</v>
      </c>
      <c r="J526" s="105" t="s">
        <v>192</v>
      </c>
    </row>
    <row r="527" spans="1:10">
      <c r="A527" s="105">
        <v>526</v>
      </c>
      <c r="B527" s="105" t="s">
        <v>520</v>
      </c>
      <c r="C527" s="105" t="s">
        <v>518</v>
      </c>
      <c r="D527" s="106" t="s">
        <v>487</v>
      </c>
      <c r="E527" s="105" t="s">
        <v>502</v>
      </c>
      <c r="F527" s="105">
        <v>24</v>
      </c>
      <c r="G527" s="106" t="s">
        <v>16</v>
      </c>
      <c r="H527" s="107">
        <v>38086</v>
      </c>
      <c r="I527" s="105" t="s">
        <v>496</v>
      </c>
      <c r="J527" s="105" t="s">
        <v>189</v>
      </c>
    </row>
    <row r="528" spans="1:10">
      <c r="A528" s="105">
        <v>527</v>
      </c>
      <c r="B528" s="105" t="s">
        <v>523</v>
      </c>
      <c r="C528" s="105" t="s">
        <v>518</v>
      </c>
      <c r="D528" s="106" t="s">
        <v>510</v>
      </c>
      <c r="E528" s="105" t="s">
        <v>516</v>
      </c>
      <c r="F528" s="105">
        <v>11</v>
      </c>
      <c r="G528" s="106" t="s">
        <v>16</v>
      </c>
      <c r="H528" s="107">
        <v>143613</v>
      </c>
      <c r="I528" s="105" t="s">
        <v>494</v>
      </c>
      <c r="J528" s="105" t="s">
        <v>198</v>
      </c>
    </row>
    <row r="529" spans="1:10">
      <c r="A529" s="105">
        <v>528</v>
      </c>
      <c r="B529" s="105" t="s">
        <v>519</v>
      </c>
      <c r="C529" s="105" t="s">
        <v>518</v>
      </c>
      <c r="D529" s="106" t="s">
        <v>487</v>
      </c>
      <c r="E529" s="105" t="s">
        <v>488</v>
      </c>
      <c r="F529" s="105">
        <v>6</v>
      </c>
      <c r="G529" s="106" t="s">
        <v>489</v>
      </c>
      <c r="H529" s="107">
        <v>92547</v>
      </c>
      <c r="I529" s="105" t="s">
        <v>501</v>
      </c>
      <c r="J529" s="105" t="s">
        <v>198</v>
      </c>
    </row>
    <row r="530" spans="1:10">
      <c r="A530" s="105">
        <v>529</v>
      </c>
      <c r="B530" s="105" t="s">
        <v>519</v>
      </c>
      <c r="C530" s="105" t="s">
        <v>518</v>
      </c>
      <c r="D530" s="106" t="s">
        <v>510</v>
      </c>
      <c r="E530" s="105" t="s">
        <v>511</v>
      </c>
      <c r="F530" s="105">
        <v>24</v>
      </c>
      <c r="G530" s="106" t="s">
        <v>16</v>
      </c>
      <c r="H530" s="107">
        <v>117585</v>
      </c>
      <c r="I530" s="105" t="s">
        <v>497</v>
      </c>
      <c r="J530" s="105" t="s">
        <v>189</v>
      </c>
    </row>
    <row r="531" spans="1:10">
      <c r="A531" s="105">
        <v>530</v>
      </c>
      <c r="B531" s="105" t="s">
        <v>517</v>
      </c>
      <c r="C531" s="105" t="s">
        <v>518</v>
      </c>
      <c r="D531" s="106" t="s">
        <v>487</v>
      </c>
      <c r="E531" s="105" t="s">
        <v>509</v>
      </c>
      <c r="F531" s="105">
        <v>19</v>
      </c>
      <c r="G531" s="106" t="s">
        <v>489</v>
      </c>
      <c r="H531" s="107">
        <v>46862</v>
      </c>
      <c r="I531" s="105" t="s">
        <v>494</v>
      </c>
      <c r="J531" s="105" t="s">
        <v>189</v>
      </c>
    </row>
    <row r="532" spans="1:10">
      <c r="A532" s="105">
        <v>531</v>
      </c>
      <c r="B532" s="105" t="s">
        <v>522</v>
      </c>
      <c r="C532" s="105" t="s">
        <v>518</v>
      </c>
      <c r="D532" s="106" t="s">
        <v>510</v>
      </c>
      <c r="E532" s="105" t="s">
        <v>514</v>
      </c>
      <c r="F532" s="105">
        <v>23</v>
      </c>
      <c r="G532" s="106" t="s">
        <v>489</v>
      </c>
      <c r="H532" s="107">
        <v>181728</v>
      </c>
      <c r="I532" s="105" t="s">
        <v>494</v>
      </c>
      <c r="J532" s="105" t="s">
        <v>189</v>
      </c>
    </row>
    <row r="533" spans="1:10">
      <c r="A533" s="105">
        <v>532</v>
      </c>
      <c r="B533" s="105" t="s">
        <v>523</v>
      </c>
      <c r="C533" s="105" t="s">
        <v>518</v>
      </c>
      <c r="D533" s="106" t="s">
        <v>510</v>
      </c>
      <c r="E533" s="105" t="s">
        <v>511</v>
      </c>
      <c r="F533" s="105">
        <v>9</v>
      </c>
      <c r="G533" s="106" t="s">
        <v>489</v>
      </c>
      <c r="H533" s="107">
        <v>230700</v>
      </c>
      <c r="I533" s="105" t="s">
        <v>496</v>
      </c>
      <c r="J533" s="105" t="s">
        <v>214</v>
      </c>
    </row>
    <row r="534" spans="1:10">
      <c r="A534" s="105">
        <v>533</v>
      </c>
      <c r="B534" s="105" t="s">
        <v>517</v>
      </c>
      <c r="C534" s="105" t="s">
        <v>518</v>
      </c>
      <c r="D534" s="106" t="s">
        <v>487</v>
      </c>
      <c r="E534" s="105" t="s">
        <v>488</v>
      </c>
      <c r="F534" s="105">
        <v>18</v>
      </c>
      <c r="G534" s="106" t="s">
        <v>489</v>
      </c>
      <c r="H534" s="107">
        <v>71693</v>
      </c>
      <c r="I534" s="105" t="s">
        <v>494</v>
      </c>
      <c r="J534" s="105" t="s">
        <v>189</v>
      </c>
    </row>
    <row r="535" spans="1:10">
      <c r="A535" s="105">
        <v>534</v>
      </c>
      <c r="B535" s="105" t="s">
        <v>521</v>
      </c>
      <c r="C535" s="105" t="s">
        <v>518</v>
      </c>
      <c r="D535" s="106" t="s">
        <v>487</v>
      </c>
      <c r="E535" s="105" t="s">
        <v>509</v>
      </c>
      <c r="F535" s="105">
        <v>28</v>
      </c>
      <c r="G535" s="106" t="s">
        <v>489</v>
      </c>
      <c r="H535" s="107">
        <v>59109</v>
      </c>
      <c r="I535" s="105" t="s">
        <v>497</v>
      </c>
      <c r="J535" s="105" t="s">
        <v>189</v>
      </c>
    </row>
    <row r="536" spans="1:10">
      <c r="A536" s="105">
        <v>535</v>
      </c>
      <c r="B536" s="105" t="s">
        <v>517</v>
      </c>
      <c r="C536" s="105" t="s">
        <v>518</v>
      </c>
      <c r="D536" s="106" t="s">
        <v>487</v>
      </c>
      <c r="E536" s="105" t="s">
        <v>488</v>
      </c>
      <c r="F536" s="105">
        <v>4</v>
      </c>
      <c r="G536" s="106" t="s">
        <v>16</v>
      </c>
      <c r="H536" s="107">
        <v>50017</v>
      </c>
      <c r="I536" s="105" t="s">
        <v>496</v>
      </c>
      <c r="J536" s="105" t="s">
        <v>195</v>
      </c>
    </row>
    <row r="537" spans="1:10">
      <c r="A537" s="105">
        <v>536</v>
      </c>
      <c r="B537" s="105" t="s">
        <v>523</v>
      </c>
      <c r="C537" s="105" t="s">
        <v>518</v>
      </c>
      <c r="D537" s="106" t="s">
        <v>487</v>
      </c>
      <c r="E537" s="105" t="s">
        <v>502</v>
      </c>
      <c r="F537" s="105">
        <v>2</v>
      </c>
      <c r="G537" s="106" t="s">
        <v>504</v>
      </c>
      <c r="H537" s="107">
        <v>90758</v>
      </c>
      <c r="I537" s="105" t="s">
        <v>496</v>
      </c>
      <c r="J537" s="105" t="s">
        <v>198</v>
      </c>
    </row>
    <row r="538" spans="1:10">
      <c r="A538" s="105">
        <v>537</v>
      </c>
      <c r="B538" s="105" t="s">
        <v>521</v>
      </c>
      <c r="C538" s="105" t="s">
        <v>518</v>
      </c>
      <c r="D538" s="106" t="s">
        <v>499</v>
      </c>
      <c r="E538" s="105" t="s">
        <v>508</v>
      </c>
      <c r="F538" s="105">
        <v>20</v>
      </c>
      <c r="G538" s="106" t="s">
        <v>489</v>
      </c>
      <c r="H538" s="107">
        <v>442700</v>
      </c>
      <c r="I538" s="105" t="s">
        <v>490</v>
      </c>
      <c r="J538" s="105" t="s">
        <v>198</v>
      </c>
    </row>
    <row r="539" spans="1:10">
      <c r="A539" s="105">
        <v>538</v>
      </c>
      <c r="B539" s="105" t="s">
        <v>521</v>
      </c>
      <c r="C539" s="105" t="s">
        <v>518</v>
      </c>
      <c r="D539" s="106" t="s">
        <v>487</v>
      </c>
      <c r="E539" s="105" t="s">
        <v>502</v>
      </c>
      <c r="F539" s="105">
        <v>12</v>
      </c>
      <c r="G539" s="106" t="s">
        <v>504</v>
      </c>
      <c r="H539" s="107">
        <v>60966</v>
      </c>
      <c r="I539" s="105" t="s">
        <v>497</v>
      </c>
      <c r="J539" s="105" t="s">
        <v>198</v>
      </c>
    </row>
    <row r="540" spans="1:10">
      <c r="A540" s="105">
        <v>539</v>
      </c>
      <c r="B540" s="105" t="s">
        <v>519</v>
      </c>
      <c r="C540" s="105" t="s">
        <v>518</v>
      </c>
      <c r="D540" s="106" t="s">
        <v>499</v>
      </c>
      <c r="E540" s="105" t="s">
        <v>515</v>
      </c>
      <c r="F540" s="105">
        <v>6</v>
      </c>
      <c r="G540" s="106" t="s">
        <v>16</v>
      </c>
      <c r="H540" s="107">
        <v>33220</v>
      </c>
      <c r="I540" s="105" t="s">
        <v>497</v>
      </c>
      <c r="J540" s="105" t="s">
        <v>192</v>
      </c>
    </row>
    <row r="541" spans="1:10">
      <c r="A541" s="105">
        <v>540</v>
      </c>
      <c r="B541" s="105" t="s">
        <v>521</v>
      </c>
      <c r="C541" s="105" t="s">
        <v>518</v>
      </c>
      <c r="D541" s="106" t="s">
        <v>487</v>
      </c>
      <c r="E541" s="105" t="s">
        <v>502</v>
      </c>
      <c r="F541" s="105">
        <v>5</v>
      </c>
      <c r="G541" s="106" t="s">
        <v>16</v>
      </c>
      <c r="H541" s="107">
        <v>186820</v>
      </c>
      <c r="I541" s="105" t="s">
        <v>494</v>
      </c>
      <c r="J541" s="105" t="s">
        <v>189</v>
      </c>
    </row>
    <row r="542" spans="1:10">
      <c r="A542" s="105">
        <v>541</v>
      </c>
      <c r="B542" s="105" t="s">
        <v>523</v>
      </c>
      <c r="C542" s="105" t="s">
        <v>518</v>
      </c>
      <c r="D542" s="106" t="s">
        <v>487</v>
      </c>
      <c r="E542" s="105" t="s">
        <v>502</v>
      </c>
      <c r="F542" s="105">
        <v>1</v>
      </c>
      <c r="G542" s="106" t="s">
        <v>489</v>
      </c>
      <c r="H542" s="107">
        <v>92394</v>
      </c>
      <c r="I542" s="105" t="s">
        <v>497</v>
      </c>
      <c r="J542" s="105" t="s">
        <v>201</v>
      </c>
    </row>
    <row r="543" spans="1:10">
      <c r="A543" s="105">
        <v>542</v>
      </c>
      <c r="B543" s="105" t="s">
        <v>522</v>
      </c>
      <c r="C543" s="105" t="s">
        <v>518</v>
      </c>
      <c r="D543" s="106" t="s">
        <v>487</v>
      </c>
      <c r="E543" s="105" t="s">
        <v>488</v>
      </c>
      <c r="F543" s="105">
        <v>15</v>
      </c>
      <c r="G543" s="106" t="s">
        <v>489</v>
      </c>
      <c r="H543" s="107">
        <v>82654</v>
      </c>
      <c r="I543" s="105" t="s">
        <v>497</v>
      </c>
      <c r="J543" s="105" t="s">
        <v>189</v>
      </c>
    </row>
    <row r="544" spans="1:10">
      <c r="A544" s="105">
        <v>543</v>
      </c>
      <c r="B544" s="105" t="s">
        <v>517</v>
      </c>
      <c r="C544" s="105" t="s">
        <v>518</v>
      </c>
      <c r="D544" s="106" t="s">
        <v>499</v>
      </c>
      <c r="E544" s="105" t="s">
        <v>508</v>
      </c>
      <c r="F544" s="105">
        <v>30</v>
      </c>
      <c r="G544" s="106" t="s">
        <v>504</v>
      </c>
      <c r="H544" s="107">
        <v>342625</v>
      </c>
      <c r="I544" s="105" t="s">
        <v>497</v>
      </c>
      <c r="J544" s="105" t="s">
        <v>198</v>
      </c>
    </row>
    <row r="545" spans="1:10">
      <c r="A545" s="105">
        <v>544</v>
      </c>
      <c r="B545" s="105" t="s">
        <v>517</v>
      </c>
      <c r="C545" s="105" t="s">
        <v>518</v>
      </c>
      <c r="D545" s="106" t="s">
        <v>510</v>
      </c>
      <c r="E545" s="105" t="s">
        <v>516</v>
      </c>
      <c r="F545" s="105">
        <v>14</v>
      </c>
      <c r="G545" s="106" t="s">
        <v>16</v>
      </c>
      <c r="H545" s="107">
        <v>17157</v>
      </c>
      <c r="I545" s="105" t="s">
        <v>512</v>
      </c>
      <c r="J545" s="105" t="s">
        <v>189</v>
      </c>
    </row>
    <row r="546" spans="1:10">
      <c r="A546" s="105">
        <v>545</v>
      </c>
      <c r="B546" s="105" t="s">
        <v>521</v>
      </c>
      <c r="C546" s="105" t="s">
        <v>518</v>
      </c>
      <c r="D546" s="106" t="s">
        <v>487</v>
      </c>
      <c r="E546" s="105" t="s">
        <v>509</v>
      </c>
      <c r="F546" s="105">
        <v>4</v>
      </c>
      <c r="G546" s="106" t="s">
        <v>489</v>
      </c>
      <c r="H546" s="107">
        <v>557094</v>
      </c>
      <c r="I546" s="105" t="s">
        <v>496</v>
      </c>
      <c r="J546" s="105" t="s">
        <v>201</v>
      </c>
    </row>
    <row r="547" spans="1:10">
      <c r="A547" s="105">
        <v>546</v>
      </c>
      <c r="B547" s="105" t="s">
        <v>521</v>
      </c>
      <c r="C547" s="105" t="s">
        <v>518</v>
      </c>
      <c r="D547" s="106" t="s">
        <v>487</v>
      </c>
      <c r="E547" s="105" t="s">
        <v>502</v>
      </c>
      <c r="F547" s="105">
        <v>6</v>
      </c>
      <c r="G547" s="106" t="s">
        <v>489</v>
      </c>
      <c r="H547" s="107">
        <v>28106</v>
      </c>
      <c r="I547" s="105" t="s">
        <v>494</v>
      </c>
      <c r="J547" s="105" t="s">
        <v>198</v>
      </c>
    </row>
    <row r="548" spans="1:10">
      <c r="A548" s="105">
        <v>547</v>
      </c>
      <c r="B548" s="105" t="s">
        <v>522</v>
      </c>
      <c r="C548" s="105" t="s">
        <v>518</v>
      </c>
      <c r="D548" s="106" t="s">
        <v>487</v>
      </c>
      <c r="E548" s="105" t="s">
        <v>502</v>
      </c>
      <c r="F548" s="105">
        <v>12</v>
      </c>
      <c r="G548" s="106" t="s">
        <v>489</v>
      </c>
      <c r="H548" s="107">
        <v>153520</v>
      </c>
      <c r="I548" s="105" t="s">
        <v>497</v>
      </c>
      <c r="J548" s="105" t="s">
        <v>198</v>
      </c>
    </row>
    <row r="549" spans="1:10">
      <c r="A549" s="105">
        <v>548</v>
      </c>
      <c r="B549" s="105" t="s">
        <v>521</v>
      </c>
      <c r="C549" s="105" t="s">
        <v>518</v>
      </c>
      <c r="D549" s="106" t="s">
        <v>487</v>
      </c>
      <c r="E549" s="105" t="s">
        <v>502</v>
      </c>
      <c r="F549" s="105">
        <v>20</v>
      </c>
      <c r="G549" s="106" t="s">
        <v>489</v>
      </c>
      <c r="H549" s="107">
        <v>81940</v>
      </c>
      <c r="I549" s="105" t="s">
        <v>494</v>
      </c>
      <c r="J549" s="105" t="s">
        <v>198</v>
      </c>
    </row>
    <row r="550" spans="1:10">
      <c r="A550" s="105">
        <v>549</v>
      </c>
      <c r="B550" s="105" t="s">
        <v>521</v>
      </c>
      <c r="C550" s="105" t="s">
        <v>518</v>
      </c>
      <c r="D550" s="106" t="s">
        <v>492</v>
      </c>
      <c r="E550" s="105" t="s">
        <v>493</v>
      </c>
      <c r="F550" s="105">
        <v>5</v>
      </c>
      <c r="G550" s="106" t="s">
        <v>489</v>
      </c>
      <c r="H550" s="107">
        <v>222670</v>
      </c>
      <c r="I550" s="105" t="s">
        <v>494</v>
      </c>
      <c r="J550" s="105" t="s">
        <v>189</v>
      </c>
    </row>
    <row r="551" spans="1:10">
      <c r="A551" s="105">
        <v>550</v>
      </c>
      <c r="B551" s="105" t="s">
        <v>520</v>
      </c>
      <c r="C551" s="105" t="s">
        <v>518</v>
      </c>
      <c r="D551" s="106" t="s">
        <v>492</v>
      </c>
      <c r="E551" s="105" t="s">
        <v>506</v>
      </c>
      <c r="F551" s="105">
        <v>29</v>
      </c>
      <c r="G551" s="106" t="s">
        <v>16</v>
      </c>
      <c r="H551" s="107">
        <v>150795</v>
      </c>
      <c r="I551" s="105" t="s">
        <v>497</v>
      </c>
      <c r="J551" s="105" t="s">
        <v>201</v>
      </c>
    </row>
    <row r="552" spans="1:10">
      <c r="A552" s="105">
        <v>551</v>
      </c>
      <c r="B552" s="105" t="s">
        <v>522</v>
      </c>
      <c r="C552" s="105" t="s">
        <v>518</v>
      </c>
      <c r="D552" s="106" t="s">
        <v>487</v>
      </c>
      <c r="E552" s="105" t="s">
        <v>509</v>
      </c>
      <c r="F552" s="105">
        <v>4</v>
      </c>
      <c r="G552" s="106" t="s">
        <v>489</v>
      </c>
      <c r="H552" s="107">
        <v>344022</v>
      </c>
      <c r="I552" s="105" t="s">
        <v>494</v>
      </c>
      <c r="J552" s="105" t="s">
        <v>189</v>
      </c>
    </row>
    <row r="553" spans="1:10">
      <c r="A553" s="105">
        <v>552</v>
      </c>
      <c r="B553" s="105" t="s">
        <v>522</v>
      </c>
      <c r="C553" s="105" t="s">
        <v>518</v>
      </c>
      <c r="D553" s="106" t="s">
        <v>487</v>
      </c>
      <c r="E553" s="105" t="s">
        <v>502</v>
      </c>
      <c r="F553" s="105">
        <v>7</v>
      </c>
      <c r="G553" s="106" t="s">
        <v>489</v>
      </c>
      <c r="H553" s="107">
        <v>117690</v>
      </c>
      <c r="I553" s="105" t="s">
        <v>501</v>
      </c>
      <c r="J553" s="105" t="s">
        <v>513</v>
      </c>
    </row>
    <row r="554" spans="1:10">
      <c r="A554" s="105">
        <v>553</v>
      </c>
      <c r="B554" s="105" t="s">
        <v>522</v>
      </c>
      <c r="C554" s="105" t="s">
        <v>518</v>
      </c>
      <c r="D554" s="106" t="s">
        <v>499</v>
      </c>
      <c r="E554" s="105" t="s">
        <v>500</v>
      </c>
      <c r="F554" s="105">
        <v>1</v>
      </c>
      <c r="G554" s="106" t="s">
        <v>16</v>
      </c>
      <c r="H554" s="107">
        <v>197214</v>
      </c>
      <c r="I554" s="105" t="s">
        <v>496</v>
      </c>
      <c r="J554" s="105" t="s">
        <v>192</v>
      </c>
    </row>
    <row r="555" spans="1:10">
      <c r="A555" s="105">
        <v>554</v>
      </c>
      <c r="B555" s="105" t="s">
        <v>522</v>
      </c>
      <c r="C555" s="105" t="s">
        <v>518</v>
      </c>
      <c r="D555" s="106" t="s">
        <v>492</v>
      </c>
      <c r="E555" s="105" t="s">
        <v>506</v>
      </c>
      <c r="F555" s="105">
        <v>24</v>
      </c>
      <c r="G555" s="106" t="s">
        <v>489</v>
      </c>
      <c r="H555" s="107">
        <v>98260</v>
      </c>
      <c r="I555" s="105" t="s">
        <v>494</v>
      </c>
      <c r="J555" s="105" t="s">
        <v>201</v>
      </c>
    </row>
    <row r="556" spans="1:10">
      <c r="A556" s="105">
        <v>555</v>
      </c>
      <c r="B556" s="105" t="s">
        <v>522</v>
      </c>
      <c r="C556" s="105" t="s">
        <v>518</v>
      </c>
      <c r="D556" s="106" t="s">
        <v>499</v>
      </c>
      <c r="E556" s="105" t="s">
        <v>515</v>
      </c>
      <c r="F556" s="105">
        <v>18</v>
      </c>
      <c r="G556" s="106" t="s">
        <v>489</v>
      </c>
      <c r="H556" s="107">
        <v>84825</v>
      </c>
      <c r="I556" s="105" t="s">
        <v>497</v>
      </c>
      <c r="J556" s="105" t="s">
        <v>192</v>
      </c>
    </row>
    <row r="557" spans="1:10">
      <c r="A557" s="105">
        <v>556</v>
      </c>
      <c r="B557" s="105" t="s">
        <v>521</v>
      </c>
      <c r="C557" s="105" t="s">
        <v>518</v>
      </c>
      <c r="D557" s="106" t="s">
        <v>487</v>
      </c>
      <c r="E557" s="105" t="s">
        <v>502</v>
      </c>
      <c r="F557" s="105">
        <v>14</v>
      </c>
      <c r="G557" s="106" t="s">
        <v>489</v>
      </c>
      <c r="H557" s="107">
        <v>148012</v>
      </c>
      <c r="I557" s="105" t="s">
        <v>490</v>
      </c>
      <c r="J557" s="105" t="s">
        <v>198</v>
      </c>
    </row>
    <row r="558" spans="1:10">
      <c r="A558" s="105">
        <v>557</v>
      </c>
      <c r="B558" s="105" t="s">
        <v>521</v>
      </c>
      <c r="C558" s="105" t="s">
        <v>518</v>
      </c>
      <c r="D558" s="106" t="s">
        <v>492</v>
      </c>
      <c r="E558" s="105" t="s">
        <v>495</v>
      </c>
      <c r="F558" s="105">
        <v>12</v>
      </c>
      <c r="G558" s="106" t="s">
        <v>489</v>
      </c>
      <c r="H558" s="107">
        <v>68962.5</v>
      </c>
      <c r="I558" s="105" t="s">
        <v>494</v>
      </c>
      <c r="J558" s="105" t="s">
        <v>513</v>
      </c>
    </row>
    <row r="559" spans="1:10">
      <c r="A559" s="105">
        <v>558</v>
      </c>
      <c r="B559" s="105" t="s">
        <v>517</v>
      </c>
      <c r="C559" s="105" t="s">
        <v>518</v>
      </c>
      <c r="D559" s="106" t="s">
        <v>510</v>
      </c>
      <c r="E559" s="105" t="s">
        <v>511</v>
      </c>
      <c r="F559" s="105">
        <v>22</v>
      </c>
      <c r="G559" s="106" t="s">
        <v>489</v>
      </c>
      <c r="H559" s="107">
        <v>37977</v>
      </c>
      <c r="I559" s="105" t="s">
        <v>496</v>
      </c>
      <c r="J559" s="105" t="s">
        <v>192</v>
      </c>
    </row>
    <row r="560" spans="1:10">
      <c r="A560" s="105">
        <v>559</v>
      </c>
      <c r="B560" s="105" t="s">
        <v>519</v>
      </c>
      <c r="C560" s="105" t="s">
        <v>518</v>
      </c>
      <c r="D560" s="106" t="s">
        <v>499</v>
      </c>
      <c r="E560" s="105" t="s">
        <v>515</v>
      </c>
      <c r="F560" s="105">
        <v>25</v>
      </c>
      <c r="G560" s="106" t="s">
        <v>489</v>
      </c>
      <c r="H560" s="107">
        <v>93977</v>
      </c>
      <c r="I560" s="105" t="s">
        <v>494</v>
      </c>
      <c r="J560" s="105" t="s">
        <v>214</v>
      </c>
    </row>
    <row r="561" spans="1:10">
      <c r="A561" s="105">
        <v>560</v>
      </c>
      <c r="B561" s="105" t="s">
        <v>519</v>
      </c>
      <c r="C561" s="105" t="s">
        <v>518</v>
      </c>
      <c r="D561" s="106" t="s">
        <v>487</v>
      </c>
      <c r="E561" s="105" t="s">
        <v>502</v>
      </c>
      <c r="F561" s="105">
        <v>19</v>
      </c>
      <c r="G561" s="106" t="s">
        <v>16</v>
      </c>
      <c r="H561" s="107">
        <v>154796</v>
      </c>
      <c r="I561" s="105" t="s">
        <v>497</v>
      </c>
      <c r="J561" s="105" t="s">
        <v>198</v>
      </c>
    </row>
    <row r="562" spans="1:10">
      <c r="A562" s="105">
        <v>561</v>
      </c>
      <c r="B562" s="105" t="s">
        <v>519</v>
      </c>
      <c r="C562" s="105" t="s">
        <v>518</v>
      </c>
      <c r="D562" s="106" t="s">
        <v>487</v>
      </c>
      <c r="E562" s="105" t="s">
        <v>509</v>
      </c>
      <c r="F562" s="105">
        <v>9</v>
      </c>
      <c r="G562" s="106" t="s">
        <v>489</v>
      </c>
      <c r="H562" s="107">
        <v>263286</v>
      </c>
      <c r="I562" s="105" t="s">
        <v>494</v>
      </c>
      <c r="J562" s="105" t="s">
        <v>198</v>
      </c>
    </row>
    <row r="563" spans="1:10">
      <c r="A563" s="105">
        <v>562</v>
      </c>
      <c r="B563" s="105" t="s">
        <v>522</v>
      </c>
      <c r="C563" s="105" t="s">
        <v>518</v>
      </c>
      <c r="D563" s="106" t="s">
        <v>487</v>
      </c>
      <c r="E563" s="105" t="s">
        <v>488</v>
      </c>
      <c r="F563" s="105">
        <v>17</v>
      </c>
      <c r="G563" s="106" t="s">
        <v>489</v>
      </c>
      <c r="H563" s="107">
        <v>42809</v>
      </c>
      <c r="I563" s="105" t="s">
        <v>512</v>
      </c>
      <c r="J563" s="105" t="s">
        <v>189</v>
      </c>
    </row>
    <row r="564" spans="1:10">
      <c r="A564" s="105">
        <v>563</v>
      </c>
      <c r="B564" s="105" t="s">
        <v>517</v>
      </c>
      <c r="C564" s="105" t="s">
        <v>518</v>
      </c>
      <c r="D564" s="106" t="s">
        <v>487</v>
      </c>
      <c r="E564" s="105" t="s">
        <v>502</v>
      </c>
      <c r="F564" s="105">
        <v>21</v>
      </c>
      <c r="G564" s="106" t="s">
        <v>489</v>
      </c>
      <c r="H564" s="107">
        <v>53192</v>
      </c>
      <c r="I564" s="105" t="s">
        <v>496</v>
      </c>
      <c r="J564" s="105" t="s">
        <v>198</v>
      </c>
    </row>
    <row r="565" spans="1:10">
      <c r="A565" s="105">
        <v>564</v>
      </c>
      <c r="B565" s="105" t="s">
        <v>517</v>
      </c>
      <c r="C565" s="105" t="s">
        <v>518</v>
      </c>
      <c r="D565" s="106" t="s">
        <v>510</v>
      </c>
      <c r="E565" s="105" t="s">
        <v>514</v>
      </c>
      <c r="F565" s="105">
        <v>13</v>
      </c>
      <c r="G565" s="106" t="s">
        <v>489</v>
      </c>
      <c r="H565" s="107">
        <v>209277</v>
      </c>
      <c r="I565" s="105" t="s">
        <v>512</v>
      </c>
      <c r="J565" s="105" t="s">
        <v>513</v>
      </c>
    </row>
    <row r="566" spans="1:10">
      <c r="A566" s="105">
        <v>565</v>
      </c>
      <c r="B566" s="105" t="s">
        <v>520</v>
      </c>
      <c r="C566" s="105" t="s">
        <v>518</v>
      </c>
      <c r="D566" s="106" t="s">
        <v>510</v>
      </c>
      <c r="E566" s="105" t="s">
        <v>514</v>
      </c>
      <c r="F566" s="105">
        <v>6</v>
      </c>
      <c r="G566" s="106" t="s">
        <v>16</v>
      </c>
      <c r="H566" s="107">
        <v>164109</v>
      </c>
      <c r="I566" s="105" t="s">
        <v>497</v>
      </c>
      <c r="J566" s="105" t="s">
        <v>513</v>
      </c>
    </row>
    <row r="567" spans="1:10">
      <c r="A567" s="105">
        <v>566</v>
      </c>
      <c r="B567" s="105" t="s">
        <v>522</v>
      </c>
      <c r="C567" s="105" t="s">
        <v>518</v>
      </c>
      <c r="D567" s="106" t="s">
        <v>487</v>
      </c>
      <c r="E567" s="105" t="s">
        <v>488</v>
      </c>
      <c r="F567" s="105">
        <v>13</v>
      </c>
      <c r="G567" s="106" t="s">
        <v>16</v>
      </c>
      <c r="H567" s="107">
        <v>72912</v>
      </c>
      <c r="I567" s="105" t="s">
        <v>512</v>
      </c>
      <c r="J567" s="105" t="s">
        <v>513</v>
      </c>
    </row>
    <row r="568" spans="1:10">
      <c r="A568" s="105">
        <v>567</v>
      </c>
      <c r="B568" s="105" t="s">
        <v>523</v>
      </c>
      <c r="C568" s="105" t="s">
        <v>518</v>
      </c>
      <c r="D568" s="106" t="s">
        <v>510</v>
      </c>
      <c r="E568" s="105" t="s">
        <v>511</v>
      </c>
      <c r="F568" s="105">
        <v>4</v>
      </c>
      <c r="G568" s="106" t="s">
        <v>16</v>
      </c>
      <c r="H568" s="107">
        <v>68487</v>
      </c>
      <c r="I568" s="105" t="s">
        <v>494</v>
      </c>
      <c r="J568" s="105" t="s">
        <v>214</v>
      </c>
    </row>
    <row r="569" spans="1:10">
      <c r="A569" s="105">
        <v>568</v>
      </c>
      <c r="B569" s="105" t="s">
        <v>520</v>
      </c>
      <c r="C569" s="105" t="s">
        <v>518</v>
      </c>
      <c r="D569" s="106" t="s">
        <v>510</v>
      </c>
      <c r="E569" s="105" t="s">
        <v>514</v>
      </c>
      <c r="F569" s="105">
        <v>25</v>
      </c>
      <c r="G569" s="106" t="s">
        <v>489</v>
      </c>
      <c r="H569" s="107">
        <v>299484</v>
      </c>
      <c r="I569" s="105" t="s">
        <v>490</v>
      </c>
      <c r="J569" s="105" t="s">
        <v>192</v>
      </c>
    </row>
    <row r="570" spans="1:10">
      <c r="A570" s="105">
        <v>569</v>
      </c>
      <c r="B570" s="105" t="s">
        <v>521</v>
      </c>
      <c r="C570" s="105" t="s">
        <v>518</v>
      </c>
      <c r="D570" s="106" t="s">
        <v>487</v>
      </c>
      <c r="E570" s="105" t="s">
        <v>509</v>
      </c>
      <c r="F570" s="105">
        <v>25</v>
      </c>
      <c r="G570" s="106" t="s">
        <v>489</v>
      </c>
      <c r="H570" s="107">
        <v>272964</v>
      </c>
      <c r="I570" s="105" t="s">
        <v>512</v>
      </c>
      <c r="J570" s="105" t="s">
        <v>192</v>
      </c>
    </row>
    <row r="571" spans="1:10">
      <c r="A571" s="105">
        <v>570</v>
      </c>
      <c r="B571" s="105" t="s">
        <v>521</v>
      </c>
      <c r="C571" s="105" t="s">
        <v>518</v>
      </c>
      <c r="D571" s="106" t="s">
        <v>492</v>
      </c>
      <c r="E571" s="105" t="s">
        <v>495</v>
      </c>
      <c r="F571" s="105">
        <v>17</v>
      </c>
      <c r="G571" s="106" t="s">
        <v>489</v>
      </c>
      <c r="H571" s="107">
        <v>42236.25</v>
      </c>
      <c r="I571" s="105" t="s">
        <v>496</v>
      </c>
      <c r="J571" s="105" t="s">
        <v>189</v>
      </c>
    </row>
    <row r="572" spans="1:10">
      <c r="A572" s="105">
        <v>571</v>
      </c>
      <c r="B572" s="105" t="s">
        <v>520</v>
      </c>
      <c r="C572" s="105" t="s">
        <v>518</v>
      </c>
      <c r="D572" s="106" t="s">
        <v>487</v>
      </c>
      <c r="E572" s="105" t="s">
        <v>488</v>
      </c>
      <c r="F572" s="105">
        <v>11</v>
      </c>
      <c r="G572" s="106" t="s">
        <v>16</v>
      </c>
      <c r="H572" s="107">
        <v>78483</v>
      </c>
      <c r="I572" s="105" t="s">
        <v>494</v>
      </c>
      <c r="J572" s="105" t="s">
        <v>192</v>
      </c>
    </row>
    <row r="573" spans="1:10">
      <c r="A573" s="105">
        <v>572</v>
      </c>
      <c r="B573" s="105" t="s">
        <v>519</v>
      </c>
      <c r="C573" s="105" t="s">
        <v>518</v>
      </c>
      <c r="D573" s="106" t="s">
        <v>487</v>
      </c>
      <c r="E573" s="105" t="s">
        <v>488</v>
      </c>
      <c r="F573" s="105">
        <v>25</v>
      </c>
      <c r="G573" s="106" t="s">
        <v>16</v>
      </c>
      <c r="H573" s="107">
        <v>14128</v>
      </c>
      <c r="I573" s="105" t="s">
        <v>497</v>
      </c>
      <c r="J573" s="105" t="s">
        <v>198</v>
      </c>
    </row>
    <row r="574" spans="1:10">
      <c r="A574" s="105">
        <v>573</v>
      </c>
      <c r="B574" s="105" t="s">
        <v>520</v>
      </c>
      <c r="C574" s="105" t="s">
        <v>518</v>
      </c>
      <c r="D574" s="106" t="s">
        <v>487</v>
      </c>
      <c r="E574" s="105" t="s">
        <v>502</v>
      </c>
      <c r="F574" s="105">
        <v>1</v>
      </c>
      <c r="G574" s="106" t="s">
        <v>16</v>
      </c>
      <c r="H574" s="107">
        <v>163228</v>
      </c>
      <c r="I574" s="105" t="s">
        <v>501</v>
      </c>
      <c r="J574" s="105" t="s">
        <v>198</v>
      </c>
    </row>
    <row r="575" spans="1:10">
      <c r="A575" s="105">
        <v>574</v>
      </c>
      <c r="B575" s="105" t="s">
        <v>523</v>
      </c>
      <c r="C575" s="105" t="s">
        <v>518</v>
      </c>
      <c r="D575" s="106" t="s">
        <v>487</v>
      </c>
      <c r="E575" s="105" t="s">
        <v>509</v>
      </c>
      <c r="F575" s="105">
        <v>11</v>
      </c>
      <c r="G575" s="106" t="s">
        <v>489</v>
      </c>
      <c r="H575" s="107">
        <v>185108</v>
      </c>
      <c r="I575" s="105" t="s">
        <v>496</v>
      </c>
      <c r="J575" s="105" t="s">
        <v>198</v>
      </c>
    </row>
    <row r="576" spans="1:10">
      <c r="A576" s="105">
        <v>575</v>
      </c>
      <c r="B576" s="105" t="s">
        <v>517</v>
      </c>
      <c r="C576" s="105" t="s">
        <v>518</v>
      </c>
      <c r="D576" s="106" t="s">
        <v>487</v>
      </c>
      <c r="E576" s="105" t="s">
        <v>502</v>
      </c>
      <c r="F576" s="105">
        <v>22</v>
      </c>
      <c r="G576" s="106" t="s">
        <v>489</v>
      </c>
      <c r="H576" s="107">
        <v>15378</v>
      </c>
      <c r="I576" s="105" t="s">
        <v>497</v>
      </c>
      <c r="J576" s="105" t="s">
        <v>189</v>
      </c>
    </row>
    <row r="577" spans="1:10">
      <c r="A577" s="105">
        <v>576</v>
      </c>
      <c r="B577" s="105" t="s">
        <v>521</v>
      </c>
      <c r="C577" s="105" t="s">
        <v>518</v>
      </c>
      <c r="D577" s="106" t="s">
        <v>487</v>
      </c>
      <c r="E577" s="105" t="s">
        <v>502</v>
      </c>
      <c r="F577" s="105">
        <v>23</v>
      </c>
      <c r="G577" s="106" t="s">
        <v>504</v>
      </c>
      <c r="H577" s="107">
        <v>171394</v>
      </c>
      <c r="I577" s="105" t="s">
        <v>494</v>
      </c>
      <c r="J577" s="105" t="s">
        <v>201</v>
      </c>
    </row>
    <row r="578" spans="1:10">
      <c r="A578" s="105">
        <v>577</v>
      </c>
      <c r="B578" s="105" t="s">
        <v>522</v>
      </c>
      <c r="C578" s="105" t="s">
        <v>518</v>
      </c>
      <c r="D578" s="106" t="s">
        <v>510</v>
      </c>
      <c r="E578" s="105" t="s">
        <v>511</v>
      </c>
      <c r="F578" s="105">
        <v>20</v>
      </c>
      <c r="G578" s="106" t="s">
        <v>489</v>
      </c>
      <c r="H578" s="107">
        <v>292290</v>
      </c>
      <c r="I578" s="105" t="s">
        <v>494</v>
      </c>
      <c r="J578" s="105" t="s">
        <v>192</v>
      </c>
    </row>
    <row r="579" spans="1:10">
      <c r="A579" s="105">
        <v>578</v>
      </c>
      <c r="B579" s="105" t="s">
        <v>521</v>
      </c>
      <c r="C579" s="105" t="s">
        <v>518</v>
      </c>
      <c r="D579" s="106" t="s">
        <v>510</v>
      </c>
      <c r="E579" s="105" t="s">
        <v>511</v>
      </c>
      <c r="F579" s="105">
        <v>26</v>
      </c>
      <c r="G579" s="106" t="s">
        <v>16</v>
      </c>
      <c r="H579" s="107">
        <v>119472</v>
      </c>
      <c r="I579" s="105" t="s">
        <v>494</v>
      </c>
      <c r="J579" s="105" t="s">
        <v>210</v>
      </c>
    </row>
    <row r="580" spans="1:10">
      <c r="A580" s="105">
        <v>579</v>
      </c>
      <c r="B580" s="105" t="s">
        <v>519</v>
      </c>
      <c r="C580" s="105" t="s">
        <v>518</v>
      </c>
      <c r="D580" s="106" t="s">
        <v>510</v>
      </c>
      <c r="E580" s="105" t="s">
        <v>511</v>
      </c>
      <c r="F580" s="105">
        <v>16</v>
      </c>
      <c r="G580" s="106" t="s">
        <v>489</v>
      </c>
      <c r="H580" s="107">
        <v>256191</v>
      </c>
      <c r="I580" s="105" t="s">
        <v>490</v>
      </c>
      <c r="J580" s="105" t="s">
        <v>192</v>
      </c>
    </row>
    <row r="581" spans="1:10">
      <c r="A581" s="105">
        <v>580</v>
      </c>
      <c r="B581" s="105" t="s">
        <v>521</v>
      </c>
      <c r="C581" s="105" t="s">
        <v>518</v>
      </c>
      <c r="D581" s="106" t="s">
        <v>510</v>
      </c>
      <c r="E581" s="105" t="s">
        <v>516</v>
      </c>
      <c r="F581" s="105">
        <v>9</v>
      </c>
      <c r="G581" s="106" t="s">
        <v>504</v>
      </c>
      <c r="H581" s="107">
        <v>10491</v>
      </c>
      <c r="I581" s="105" t="s">
        <v>512</v>
      </c>
      <c r="J581" s="105" t="s">
        <v>513</v>
      </c>
    </row>
    <row r="582" spans="1:10">
      <c r="A582" s="105">
        <v>581</v>
      </c>
      <c r="B582" s="105" t="s">
        <v>521</v>
      </c>
      <c r="C582" s="105" t="s">
        <v>518</v>
      </c>
      <c r="D582" s="106" t="s">
        <v>510</v>
      </c>
      <c r="E582" s="105" t="s">
        <v>514</v>
      </c>
      <c r="F582" s="105">
        <v>28</v>
      </c>
      <c r="G582" s="106" t="s">
        <v>489</v>
      </c>
      <c r="H582" s="107">
        <v>130761</v>
      </c>
      <c r="I582" s="105" t="s">
        <v>512</v>
      </c>
      <c r="J582" s="105" t="s">
        <v>189</v>
      </c>
    </row>
    <row r="583" spans="1:10">
      <c r="A583" s="105">
        <v>582</v>
      </c>
      <c r="B583" s="105" t="s">
        <v>519</v>
      </c>
      <c r="C583" s="105" t="s">
        <v>518</v>
      </c>
      <c r="D583" s="106" t="s">
        <v>499</v>
      </c>
      <c r="E583" s="105" t="s">
        <v>508</v>
      </c>
      <c r="F583" s="105">
        <v>6</v>
      </c>
      <c r="G583" s="106" t="s">
        <v>489</v>
      </c>
      <c r="H583" s="107">
        <v>9765</v>
      </c>
      <c r="I583" s="105" t="s">
        <v>494</v>
      </c>
      <c r="J583" s="105" t="s">
        <v>192</v>
      </c>
    </row>
    <row r="584" spans="1:10">
      <c r="A584" s="105">
        <v>583</v>
      </c>
      <c r="B584" s="105" t="s">
        <v>523</v>
      </c>
      <c r="C584" s="105" t="s">
        <v>518</v>
      </c>
      <c r="D584" s="106" t="s">
        <v>487</v>
      </c>
      <c r="E584" s="105" t="s">
        <v>488</v>
      </c>
      <c r="F584" s="105">
        <v>8</v>
      </c>
      <c r="G584" s="106" t="s">
        <v>489</v>
      </c>
      <c r="H584" s="107">
        <v>64854</v>
      </c>
      <c r="I584" s="105" t="s">
        <v>494</v>
      </c>
      <c r="J584" s="105" t="s">
        <v>198</v>
      </c>
    </row>
    <row r="585" spans="1:10">
      <c r="A585" s="105">
        <v>584</v>
      </c>
      <c r="B585" s="105" t="s">
        <v>519</v>
      </c>
      <c r="C585" s="105" t="s">
        <v>518</v>
      </c>
      <c r="D585" s="106" t="s">
        <v>492</v>
      </c>
      <c r="E585" s="105" t="s">
        <v>495</v>
      </c>
      <c r="F585" s="105">
        <v>4</v>
      </c>
      <c r="G585" s="106" t="s">
        <v>489</v>
      </c>
      <c r="H585" s="107">
        <v>273540</v>
      </c>
      <c r="I585" s="105" t="s">
        <v>497</v>
      </c>
      <c r="J585" s="105" t="s">
        <v>192</v>
      </c>
    </row>
    <row r="586" spans="1:10">
      <c r="A586" s="105">
        <v>585</v>
      </c>
      <c r="B586" s="105" t="s">
        <v>522</v>
      </c>
      <c r="C586" s="105" t="s">
        <v>518</v>
      </c>
      <c r="D586" s="106" t="s">
        <v>487</v>
      </c>
      <c r="E586" s="105" t="s">
        <v>488</v>
      </c>
      <c r="F586" s="105">
        <v>27</v>
      </c>
      <c r="G586" s="106" t="s">
        <v>504</v>
      </c>
      <c r="H586" s="107">
        <v>8521</v>
      </c>
      <c r="I586" s="105" t="s">
        <v>494</v>
      </c>
      <c r="J586" s="105" t="s">
        <v>198</v>
      </c>
    </row>
    <row r="587" spans="1:10">
      <c r="A587" s="105">
        <v>586</v>
      </c>
      <c r="B587" s="105" t="s">
        <v>520</v>
      </c>
      <c r="C587" s="105" t="s">
        <v>518</v>
      </c>
      <c r="D587" s="106" t="s">
        <v>510</v>
      </c>
      <c r="E587" s="105" t="s">
        <v>514</v>
      </c>
      <c r="F587" s="105">
        <v>3</v>
      </c>
      <c r="G587" s="106" t="s">
        <v>489</v>
      </c>
      <c r="H587" s="107">
        <v>267186</v>
      </c>
      <c r="I587" s="105" t="s">
        <v>497</v>
      </c>
      <c r="J587" s="105" t="s">
        <v>198</v>
      </c>
    </row>
    <row r="588" spans="1:10">
      <c r="A588" s="105">
        <v>587</v>
      </c>
      <c r="B588" s="105" t="s">
        <v>519</v>
      </c>
      <c r="C588" s="105" t="s">
        <v>518</v>
      </c>
      <c r="D588" s="106" t="s">
        <v>499</v>
      </c>
      <c r="E588" s="105" t="s">
        <v>515</v>
      </c>
      <c r="F588" s="105">
        <v>7</v>
      </c>
      <c r="G588" s="106" t="s">
        <v>16</v>
      </c>
      <c r="H588" s="107">
        <v>77718</v>
      </c>
      <c r="I588" s="105" t="s">
        <v>494</v>
      </c>
      <c r="J588" s="105" t="s">
        <v>210</v>
      </c>
    </row>
    <row r="589" spans="1:10">
      <c r="A589" s="105">
        <v>588</v>
      </c>
      <c r="B589" s="105" t="s">
        <v>522</v>
      </c>
      <c r="C589" s="105" t="s">
        <v>518</v>
      </c>
      <c r="D589" s="106" t="s">
        <v>492</v>
      </c>
      <c r="E589" s="105" t="s">
        <v>493</v>
      </c>
      <c r="F589" s="105">
        <v>28</v>
      </c>
      <c r="G589" s="106" t="s">
        <v>489</v>
      </c>
      <c r="H589" s="107">
        <v>31946</v>
      </c>
      <c r="I589" s="105" t="s">
        <v>496</v>
      </c>
      <c r="J589" s="105" t="s">
        <v>192</v>
      </c>
    </row>
    <row r="590" spans="1:10">
      <c r="A590" s="105">
        <v>589</v>
      </c>
      <c r="B590" s="105" t="s">
        <v>521</v>
      </c>
      <c r="C590" s="105" t="s">
        <v>518</v>
      </c>
      <c r="D590" s="106" t="s">
        <v>487</v>
      </c>
      <c r="E590" s="105" t="s">
        <v>488</v>
      </c>
      <c r="F590" s="105">
        <v>9</v>
      </c>
      <c r="G590" s="106" t="s">
        <v>489</v>
      </c>
      <c r="H590" s="107">
        <v>97686</v>
      </c>
      <c r="I590" s="105" t="s">
        <v>494</v>
      </c>
      <c r="J590" s="105" t="s">
        <v>198</v>
      </c>
    </row>
    <row r="591" spans="1:10">
      <c r="A591" s="105">
        <v>590</v>
      </c>
      <c r="B591" s="105" t="s">
        <v>519</v>
      </c>
      <c r="C591" s="105" t="s">
        <v>518</v>
      </c>
      <c r="D591" s="106" t="s">
        <v>487</v>
      </c>
      <c r="E591" s="105" t="s">
        <v>509</v>
      </c>
      <c r="F591" s="105">
        <v>5</v>
      </c>
      <c r="G591" s="106" t="s">
        <v>16</v>
      </c>
      <c r="H591" s="107">
        <v>145050</v>
      </c>
      <c r="I591" s="105" t="s">
        <v>494</v>
      </c>
      <c r="J591" s="105" t="s">
        <v>189</v>
      </c>
    </row>
    <row r="592" spans="1:10">
      <c r="A592" s="105">
        <v>591</v>
      </c>
      <c r="B592" s="105" t="s">
        <v>522</v>
      </c>
      <c r="C592" s="105" t="s">
        <v>518</v>
      </c>
      <c r="D592" s="106" t="s">
        <v>487</v>
      </c>
      <c r="E592" s="105" t="s">
        <v>488</v>
      </c>
      <c r="F592" s="105">
        <v>23</v>
      </c>
      <c r="G592" s="106" t="s">
        <v>16</v>
      </c>
      <c r="H592" s="107">
        <v>94830</v>
      </c>
      <c r="I592" s="105" t="s">
        <v>501</v>
      </c>
      <c r="J592" s="105" t="s">
        <v>195</v>
      </c>
    </row>
    <row r="593" spans="1:10">
      <c r="A593" s="105">
        <v>592</v>
      </c>
      <c r="B593" s="105" t="s">
        <v>523</v>
      </c>
      <c r="C593" s="105" t="s">
        <v>518</v>
      </c>
      <c r="D593" s="106" t="s">
        <v>487</v>
      </c>
      <c r="E593" s="105" t="s">
        <v>509</v>
      </c>
      <c r="F593" s="105">
        <v>7</v>
      </c>
      <c r="G593" s="106" t="s">
        <v>489</v>
      </c>
      <c r="H593" s="107">
        <v>340158</v>
      </c>
      <c r="I593" s="105" t="s">
        <v>494</v>
      </c>
      <c r="J593" s="105" t="s">
        <v>198</v>
      </c>
    </row>
    <row r="594" spans="1:10">
      <c r="A594" s="105">
        <v>593</v>
      </c>
      <c r="B594" s="105" t="s">
        <v>522</v>
      </c>
      <c r="C594" s="105" t="s">
        <v>518</v>
      </c>
      <c r="D594" s="106" t="s">
        <v>510</v>
      </c>
      <c r="E594" s="105" t="s">
        <v>511</v>
      </c>
      <c r="F594" s="105">
        <v>5</v>
      </c>
      <c r="G594" s="106" t="s">
        <v>16</v>
      </c>
      <c r="H594" s="107">
        <v>39499</v>
      </c>
      <c r="I594" s="105" t="s">
        <v>512</v>
      </c>
      <c r="J594" s="105" t="s">
        <v>192</v>
      </c>
    </row>
    <row r="595" spans="1:10">
      <c r="A595" s="105">
        <v>594</v>
      </c>
      <c r="B595" s="105" t="s">
        <v>519</v>
      </c>
      <c r="C595" s="105" t="s">
        <v>518</v>
      </c>
      <c r="D595" s="106" t="s">
        <v>487</v>
      </c>
      <c r="E595" s="105" t="s">
        <v>488</v>
      </c>
      <c r="F595" s="105">
        <v>25</v>
      </c>
      <c r="G595" s="106" t="s">
        <v>16</v>
      </c>
      <c r="H595" s="107">
        <v>61550</v>
      </c>
      <c r="I595" s="105" t="s">
        <v>494</v>
      </c>
      <c r="J595" s="105" t="s">
        <v>198</v>
      </c>
    </row>
    <row r="596" spans="1:10">
      <c r="A596" s="105">
        <v>595</v>
      </c>
      <c r="B596" s="105" t="s">
        <v>522</v>
      </c>
      <c r="C596" s="105" t="s">
        <v>518</v>
      </c>
      <c r="D596" s="106" t="s">
        <v>510</v>
      </c>
      <c r="E596" s="105" t="s">
        <v>516</v>
      </c>
      <c r="F596" s="105">
        <v>8</v>
      </c>
      <c r="G596" s="106" t="s">
        <v>16</v>
      </c>
      <c r="H596" s="107">
        <v>196581</v>
      </c>
      <c r="I596" s="105" t="s">
        <v>496</v>
      </c>
      <c r="J596" s="105" t="s">
        <v>201</v>
      </c>
    </row>
    <row r="597" spans="1:10">
      <c r="A597" s="105">
        <v>596</v>
      </c>
      <c r="B597" s="105" t="s">
        <v>517</v>
      </c>
      <c r="C597" s="105" t="s">
        <v>518</v>
      </c>
      <c r="D597" s="106" t="s">
        <v>487</v>
      </c>
      <c r="E597" s="105" t="s">
        <v>488</v>
      </c>
      <c r="F597" s="105">
        <v>20</v>
      </c>
      <c r="G597" s="106" t="s">
        <v>489</v>
      </c>
      <c r="H597" s="107">
        <v>37180</v>
      </c>
      <c r="I597" s="105" t="s">
        <v>496</v>
      </c>
      <c r="J597" s="105" t="s">
        <v>189</v>
      </c>
    </row>
    <row r="598" spans="1:10">
      <c r="A598" s="105">
        <v>597</v>
      </c>
      <c r="B598" s="105" t="s">
        <v>522</v>
      </c>
      <c r="C598" s="105" t="s">
        <v>518</v>
      </c>
      <c r="D598" s="106" t="s">
        <v>487</v>
      </c>
      <c r="E598" s="105" t="s">
        <v>488</v>
      </c>
      <c r="F598" s="105">
        <v>27</v>
      </c>
      <c r="G598" s="106" t="s">
        <v>16</v>
      </c>
      <c r="H598" s="107">
        <v>34940</v>
      </c>
      <c r="I598" s="105" t="s">
        <v>497</v>
      </c>
      <c r="J598" s="105" t="s">
        <v>210</v>
      </c>
    </row>
    <row r="599" spans="1:10">
      <c r="A599" s="105">
        <v>598</v>
      </c>
      <c r="B599" s="105" t="s">
        <v>519</v>
      </c>
      <c r="C599" s="105" t="s">
        <v>518</v>
      </c>
      <c r="D599" s="106" t="s">
        <v>492</v>
      </c>
      <c r="E599" s="105" t="s">
        <v>506</v>
      </c>
      <c r="F599" s="105">
        <v>4</v>
      </c>
      <c r="G599" s="106" t="s">
        <v>16</v>
      </c>
      <c r="H599" s="107">
        <v>345410</v>
      </c>
      <c r="I599" s="105" t="s">
        <v>501</v>
      </c>
      <c r="J599" s="105" t="s">
        <v>192</v>
      </c>
    </row>
    <row r="600" spans="1:10">
      <c r="A600" s="105">
        <v>599</v>
      </c>
      <c r="B600" s="105" t="s">
        <v>517</v>
      </c>
      <c r="C600" s="105" t="s">
        <v>518</v>
      </c>
      <c r="D600" s="106" t="s">
        <v>499</v>
      </c>
      <c r="E600" s="105" t="s">
        <v>515</v>
      </c>
      <c r="F600" s="105">
        <v>21</v>
      </c>
      <c r="G600" s="106" t="s">
        <v>16</v>
      </c>
      <c r="H600" s="107">
        <v>34913</v>
      </c>
      <c r="I600" s="105" t="s">
        <v>496</v>
      </c>
      <c r="J600" s="105" t="s">
        <v>192</v>
      </c>
    </row>
    <row r="601" spans="1:10">
      <c r="A601" s="105">
        <v>600</v>
      </c>
      <c r="B601" s="105" t="s">
        <v>522</v>
      </c>
      <c r="C601" s="105" t="s">
        <v>518</v>
      </c>
      <c r="D601" s="106" t="s">
        <v>510</v>
      </c>
      <c r="E601" s="105" t="s">
        <v>511</v>
      </c>
      <c r="F601" s="105">
        <v>22</v>
      </c>
      <c r="G601" s="106" t="s">
        <v>504</v>
      </c>
      <c r="H601" s="107">
        <v>126273</v>
      </c>
      <c r="I601" s="105" t="s">
        <v>494</v>
      </c>
      <c r="J601" s="105" t="s">
        <v>189</v>
      </c>
    </row>
    <row r="602" spans="1:10">
      <c r="A602" s="105">
        <v>601</v>
      </c>
      <c r="B602" s="105" t="s">
        <v>523</v>
      </c>
      <c r="C602" s="105" t="s">
        <v>518</v>
      </c>
      <c r="D602" s="106" t="s">
        <v>487</v>
      </c>
      <c r="E602" s="105" t="s">
        <v>488</v>
      </c>
      <c r="F602" s="105">
        <v>27</v>
      </c>
      <c r="G602" s="106" t="s">
        <v>16</v>
      </c>
      <c r="H602" s="107">
        <v>33405</v>
      </c>
      <c r="I602" s="105" t="s">
        <v>494</v>
      </c>
      <c r="J602" s="105" t="s">
        <v>192</v>
      </c>
    </row>
    <row r="603" spans="1:10">
      <c r="A603" s="105">
        <v>602</v>
      </c>
      <c r="B603" s="105" t="s">
        <v>522</v>
      </c>
      <c r="C603" s="105" t="s">
        <v>518</v>
      </c>
      <c r="D603" s="106" t="s">
        <v>499</v>
      </c>
      <c r="E603" s="105" t="s">
        <v>515</v>
      </c>
      <c r="F603" s="105">
        <v>26</v>
      </c>
      <c r="G603" s="106" t="s">
        <v>489</v>
      </c>
      <c r="H603" s="107">
        <v>95091</v>
      </c>
      <c r="I603" s="105" t="s">
        <v>496</v>
      </c>
      <c r="J603" s="105" t="s">
        <v>201</v>
      </c>
    </row>
    <row r="604" spans="1:10">
      <c r="A604" s="105">
        <v>603</v>
      </c>
      <c r="B604" s="105" t="s">
        <v>517</v>
      </c>
      <c r="C604" s="105" t="s">
        <v>518</v>
      </c>
      <c r="D604" s="106" t="s">
        <v>510</v>
      </c>
      <c r="E604" s="105" t="s">
        <v>511</v>
      </c>
      <c r="F604" s="105">
        <v>7</v>
      </c>
      <c r="G604" s="106" t="s">
        <v>489</v>
      </c>
      <c r="H604" s="107">
        <v>197724</v>
      </c>
      <c r="I604" s="105" t="s">
        <v>497</v>
      </c>
      <c r="J604" s="105" t="s">
        <v>192</v>
      </c>
    </row>
    <row r="605" spans="1:10">
      <c r="A605" s="105">
        <v>604</v>
      </c>
      <c r="B605" s="105" t="s">
        <v>519</v>
      </c>
      <c r="C605" s="105" t="s">
        <v>518</v>
      </c>
      <c r="D605" s="106" t="s">
        <v>510</v>
      </c>
      <c r="E605" s="105" t="s">
        <v>511</v>
      </c>
      <c r="F605" s="105">
        <v>15</v>
      </c>
      <c r="G605" s="106" t="s">
        <v>16</v>
      </c>
      <c r="H605" s="107">
        <v>138318</v>
      </c>
      <c r="I605" s="105" t="s">
        <v>496</v>
      </c>
      <c r="J605" s="105" t="s">
        <v>189</v>
      </c>
    </row>
    <row r="606" spans="1:10">
      <c r="A606" s="105">
        <v>605</v>
      </c>
      <c r="B606" s="105" t="s">
        <v>521</v>
      </c>
      <c r="C606" s="105" t="s">
        <v>518</v>
      </c>
      <c r="D606" s="106" t="s">
        <v>492</v>
      </c>
      <c r="E606" s="105" t="s">
        <v>495</v>
      </c>
      <c r="F606" s="105">
        <v>7</v>
      </c>
      <c r="G606" s="106" t="s">
        <v>16</v>
      </c>
      <c r="H606" s="107">
        <v>192780</v>
      </c>
      <c r="I606" s="105" t="s">
        <v>494</v>
      </c>
      <c r="J606" s="105" t="s">
        <v>192</v>
      </c>
    </row>
    <row r="607" spans="1:10">
      <c r="A607" s="105">
        <v>606</v>
      </c>
      <c r="B607" s="105" t="s">
        <v>521</v>
      </c>
      <c r="C607" s="105" t="s">
        <v>518</v>
      </c>
      <c r="D607" s="106" t="s">
        <v>510</v>
      </c>
      <c r="E607" s="105" t="s">
        <v>511</v>
      </c>
      <c r="F607" s="105">
        <v>8</v>
      </c>
      <c r="G607" s="106" t="s">
        <v>16</v>
      </c>
      <c r="H607" s="107">
        <v>159579</v>
      </c>
      <c r="I607" s="105" t="s">
        <v>497</v>
      </c>
      <c r="J607" s="105" t="s">
        <v>201</v>
      </c>
    </row>
    <row r="608" spans="1:10">
      <c r="A608" s="105">
        <v>607</v>
      </c>
      <c r="B608" s="105" t="s">
        <v>517</v>
      </c>
      <c r="C608" s="105" t="s">
        <v>518</v>
      </c>
      <c r="D608" s="106" t="s">
        <v>510</v>
      </c>
      <c r="E608" s="105" t="s">
        <v>516</v>
      </c>
      <c r="F608" s="105">
        <v>30</v>
      </c>
      <c r="G608" s="106" t="s">
        <v>489</v>
      </c>
      <c r="H608" s="107">
        <v>165684</v>
      </c>
      <c r="I608" s="105" t="s">
        <v>497</v>
      </c>
      <c r="J608" s="105" t="s">
        <v>192</v>
      </c>
    </row>
    <row r="609" spans="1:10">
      <c r="A609" s="105">
        <v>608</v>
      </c>
      <c r="B609" s="105" t="s">
        <v>291</v>
      </c>
      <c r="C609" s="105" t="s">
        <v>524</v>
      </c>
      <c r="D609" s="106" t="s">
        <v>510</v>
      </c>
      <c r="E609" s="105" t="s">
        <v>511</v>
      </c>
      <c r="F609" s="105">
        <v>22</v>
      </c>
      <c r="G609" s="106" t="s">
        <v>489</v>
      </c>
      <c r="H609" s="105">
        <v>15969.599999999999</v>
      </c>
      <c r="I609" s="105" t="s">
        <v>497</v>
      </c>
      <c r="J609" s="105" t="s">
        <v>189</v>
      </c>
    </row>
    <row r="610" spans="1:10">
      <c r="A610" s="105">
        <v>609</v>
      </c>
      <c r="B610" s="105" t="s">
        <v>525</v>
      </c>
      <c r="C610" s="105" t="s">
        <v>524</v>
      </c>
      <c r="D610" s="106" t="s">
        <v>510</v>
      </c>
      <c r="E610" s="105" t="s">
        <v>511</v>
      </c>
      <c r="F610" s="105">
        <v>9</v>
      </c>
      <c r="G610" s="106" t="s">
        <v>489</v>
      </c>
      <c r="H610" s="105">
        <v>100962</v>
      </c>
      <c r="I610" s="105" t="s">
        <v>494</v>
      </c>
      <c r="J610" s="105" t="s">
        <v>210</v>
      </c>
    </row>
    <row r="611" spans="1:10">
      <c r="A611" s="105">
        <v>610</v>
      </c>
      <c r="B611" s="105" t="s">
        <v>526</v>
      </c>
      <c r="C611" s="105" t="s">
        <v>524</v>
      </c>
      <c r="D611" s="106" t="s">
        <v>487</v>
      </c>
      <c r="E611" s="105" t="s">
        <v>488</v>
      </c>
      <c r="F611" s="105">
        <v>1</v>
      </c>
      <c r="G611" s="106" t="s">
        <v>16</v>
      </c>
      <c r="H611" s="105">
        <v>106118.39999999999</v>
      </c>
      <c r="I611" s="105" t="s">
        <v>496</v>
      </c>
      <c r="J611" s="105" t="s">
        <v>189</v>
      </c>
    </row>
    <row r="612" spans="1:10">
      <c r="A612" s="105">
        <v>611</v>
      </c>
      <c r="B612" s="105" t="s">
        <v>527</v>
      </c>
      <c r="C612" s="105" t="s">
        <v>524</v>
      </c>
      <c r="D612" s="106" t="s">
        <v>487</v>
      </c>
      <c r="E612" s="105" t="s">
        <v>488</v>
      </c>
      <c r="F612" s="105">
        <v>14</v>
      </c>
      <c r="G612" s="106" t="s">
        <v>489</v>
      </c>
      <c r="H612" s="105">
        <v>26380.799999999999</v>
      </c>
      <c r="I612" s="105" t="s">
        <v>497</v>
      </c>
      <c r="J612" s="105" t="s">
        <v>198</v>
      </c>
    </row>
    <row r="613" spans="1:10">
      <c r="A613" s="105">
        <v>612</v>
      </c>
      <c r="B613" s="105" t="s">
        <v>287</v>
      </c>
      <c r="C613" s="105" t="s">
        <v>524</v>
      </c>
      <c r="D613" s="106" t="s">
        <v>510</v>
      </c>
      <c r="E613" s="105" t="s">
        <v>516</v>
      </c>
      <c r="F613" s="105">
        <v>9</v>
      </c>
      <c r="G613" s="106" t="s">
        <v>489</v>
      </c>
      <c r="H613" s="105">
        <v>306464.39999999997</v>
      </c>
      <c r="I613" s="105" t="s">
        <v>497</v>
      </c>
      <c r="J613" s="105" t="s">
        <v>198</v>
      </c>
    </row>
    <row r="614" spans="1:10">
      <c r="A614" s="105">
        <v>613</v>
      </c>
      <c r="B614" s="105" t="s">
        <v>287</v>
      </c>
      <c r="C614" s="105" t="s">
        <v>524</v>
      </c>
      <c r="D614" s="106" t="s">
        <v>499</v>
      </c>
      <c r="E614" s="105" t="s">
        <v>515</v>
      </c>
      <c r="F614" s="105">
        <v>3</v>
      </c>
      <c r="G614" s="106" t="s">
        <v>489</v>
      </c>
      <c r="H614" s="105">
        <v>48429.599999999999</v>
      </c>
      <c r="I614" s="105" t="s">
        <v>494</v>
      </c>
      <c r="J614" s="105" t="s">
        <v>513</v>
      </c>
    </row>
    <row r="615" spans="1:10">
      <c r="A615" s="105">
        <v>614</v>
      </c>
      <c r="B615" s="105" t="s">
        <v>528</v>
      </c>
      <c r="C615" s="105" t="s">
        <v>524</v>
      </c>
      <c r="D615" s="106" t="s">
        <v>510</v>
      </c>
      <c r="E615" s="105" t="s">
        <v>516</v>
      </c>
      <c r="F615" s="105">
        <v>21</v>
      </c>
      <c r="G615" s="106" t="s">
        <v>489</v>
      </c>
      <c r="H615" s="105">
        <v>211903.19999999998</v>
      </c>
      <c r="I615" s="105" t="s">
        <v>494</v>
      </c>
      <c r="J615" s="105" t="s">
        <v>189</v>
      </c>
    </row>
    <row r="616" spans="1:10">
      <c r="A616" s="105">
        <v>615</v>
      </c>
      <c r="B616" s="105" t="s">
        <v>529</v>
      </c>
      <c r="C616" s="105" t="s">
        <v>524</v>
      </c>
      <c r="D616" s="106" t="s">
        <v>487</v>
      </c>
      <c r="E616" s="105" t="s">
        <v>502</v>
      </c>
      <c r="F616" s="105">
        <v>16</v>
      </c>
      <c r="G616" s="106" t="s">
        <v>489</v>
      </c>
      <c r="H616" s="105">
        <v>217039.19999999998</v>
      </c>
      <c r="I616" s="105" t="s">
        <v>497</v>
      </c>
      <c r="J616" s="105" t="s">
        <v>201</v>
      </c>
    </row>
    <row r="617" spans="1:10">
      <c r="A617" s="105">
        <v>616</v>
      </c>
      <c r="B617" s="105" t="s">
        <v>530</v>
      </c>
      <c r="C617" s="105" t="s">
        <v>524</v>
      </c>
      <c r="D617" s="106" t="s">
        <v>499</v>
      </c>
      <c r="E617" s="105" t="s">
        <v>508</v>
      </c>
      <c r="F617" s="105">
        <v>29</v>
      </c>
      <c r="G617" s="106" t="s">
        <v>504</v>
      </c>
      <c r="H617" s="105">
        <v>327792</v>
      </c>
      <c r="I617" s="105" t="s">
        <v>497</v>
      </c>
      <c r="J617" s="105" t="s">
        <v>189</v>
      </c>
    </row>
    <row r="618" spans="1:10">
      <c r="A618" s="105">
        <v>617</v>
      </c>
      <c r="B618" s="105" t="s">
        <v>528</v>
      </c>
      <c r="C618" s="105" t="s">
        <v>524</v>
      </c>
      <c r="D618" s="106" t="s">
        <v>492</v>
      </c>
      <c r="E618" s="105" t="s">
        <v>495</v>
      </c>
      <c r="F618" s="105">
        <v>16</v>
      </c>
      <c r="G618" s="106" t="s">
        <v>16</v>
      </c>
      <c r="H618" s="105">
        <v>21693.599999999999</v>
      </c>
      <c r="I618" s="105" t="s">
        <v>494</v>
      </c>
      <c r="J618" s="105" t="s">
        <v>192</v>
      </c>
    </row>
    <row r="619" spans="1:10">
      <c r="A619" s="105">
        <v>618</v>
      </c>
      <c r="B619" s="105" t="s">
        <v>531</v>
      </c>
      <c r="C619" s="105" t="s">
        <v>524</v>
      </c>
      <c r="D619" s="106" t="s">
        <v>487</v>
      </c>
      <c r="E619" s="105" t="s">
        <v>502</v>
      </c>
      <c r="F619" s="105">
        <v>27</v>
      </c>
      <c r="G619" s="106" t="s">
        <v>16</v>
      </c>
      <c r="H619" s="105">
        <v>144132</v>
      </c>
      <c r="I619" s="105" t="s">
        <v>496</v>
      </c>
      <c r="J619" s="105" t="s">
        <v>198</v>
      </c>
    </row>
    <row r="620" spans="1:10">
      <c r="A620" s="105">
        <v>619</v>
      </c>
      <c r="B620" s="105" t="s">
        <v>291</v>
      </c>
      <c r="C620" s="105" t="s">
        <v>524</v>
      </c>
      <c r="D620" s="106" t="s">
        <v>487</v>
      </c>
      <c r="E620" s="105" t="s">
        <v>509</v>
      </c>
      <c r="F620" s="105">
        <v>5</v>
      </c>
      <c r="G620" s="106" t="s">
        <v>16</v>
      </c>
      <c r="H620" s="105">
        <v>332193.59999999998</v>
      </c>
      <c r="I620" s="105" t="s">
        <v>494</v>
      </c>
      <c r="J620" s="105" t="s">
        <v>189</v>
      </c>
    </row>
    <row r="621" spans="1:10">
      <c r="A621" s="105">
        <v>620</v>
      </c>
      <c r="B621" s="105" t="s">
        <v>525</v>
      </c>
      <c r="C621" s="105" t="s">
        <v>524</v>
      </c>
      <c r="D621" s="106" t="s">
        <v>499</v>
      </c>
      <c r="E621" s="105" t="s">
        <v>500</v>
      </c>
      <c r="F621" s="105">
        <v>27</v>
      </c>
      <c r="G621" s="106" t="s">
        <v>489</v>
      </c>
      <c r="H621" s="105">
        <v>33664.799999999996</v>
      </c>
      <c r="I621" s="105" t="s">
        <v>496</v>
      </c>
      <c r="J621" s="105" t="s">
        <v>192</v>
      </c>
    </row>
    <row r="622" spans="1:10">
      <c r="A622" s="105">
        <v>621</v>
      </c>
      <c r="B622" s="105" t="s">
        <v>527</v>
      </c>
      <c r="C622" s="105" t="s">
        <v>524</v>
      </c>
      <c r="D622" s="106" t="s">
        <v>499</v>
      </c>
      <c r="E622" s="105" t="s">
        <v>508</v>
      </c>
      <c r="F622" s="105">
        <v>28</v>
      </c>
      <c r="G622" s="106" t="s">
        <v>504</v>
      </c>
      <c r="H622" s="105">
        <v>289470</v>
      </c>
      <c r="I622" s="105" t="s">
        <v>494</v>
      </c>
      <c r="J622" s="105" t="s">
        <v>189</v>
      </c>
    </row>
    <row r="623" spans="1:10">
      <c r="A623" s="105">
        <v>622</v>
      </c>
      <c r="B623" s="105" t="s">
        <v>287</v>
      </c>
      <c r="C623" s="105" t="s">
        <v>524</v>
      </c>
      <c r="D623" s="106" t="s">
        <v>487</v>
      </c>
      <c r="E623" s="105" t="s">
        <v>502</v>
      </c>
      <c r="F623" s="105">
        <v>25</v>
      </c>
      <c r="G623" s="106" t="s">
        <v>489</v>
      </c>
      <c r="H623" s="105">
        <v>127099.2</v>
      </c>
      <c r="I623" s="105" t="s">
        <v>496</v>
      </c>
      <c r="J623" s="105" t="s">
        <v>192</v>
      </c>
    </row>
    <row r="624" spans="1:10">
      <c r="A624" s="105">
        <v>623</v>
      </c>
      <c r="B624" s="105" t="s">
        <v>526</v>
      </c>
      <c r="C624" s="105" t="s">
        <v>524</v>
      </c>
      <c r="D624" s="106" t="s">
        <v>510</v>
      </c>
      <c r="E624" s="105" t="s">
        <v>511</v>
      </c>
      <c r="F624" s="105">
        <v>27</v>
      </c>
      <c r="G624" s="106" t="s">
        <v>16</v>
      </c>
      <c r="H624" s="105">
        <v>54853.2</v>
      </c>
      <c r="I624" s="105" t="s">
        <v>494</v>
      </c>
      <c r="J624" s="105" t="s">
        <v>198</v>
      </c>
    </row>
    <row r="625" spans="1:10">
      <c r="A625" s="105">
        <v>624</v>
      </c>
      <c r="B625" s="105" t="s">
        <v>530</v>
      </c>
      <c r="C625" s="105" t="s">
        <v>524</v>
      </c>
      <c r="D625" s="106" t="s">
        <v>487</v>
      </c>
      <c r="E625" s="105" t="s">
        <v>488</v>
      </c>
      <c r="F625" s="105">
        <v>16</v>
      </c>
      <c r="G625" s="106" t="s">
        <v>16</v>
      </c>
      <c r="H625" s="105">
        <v>108744</v>
      </c>
      <c r="I625" s="105" t="s">
        <v>497</v>
      </c>
      <c r="J625" s="105" t="s">
        <v>192</v>
      </c>
    </row>
    <row r="626" spans="1:10">
      <c r="A626" s="105">
        <v>625</v>
      </c>
      <c r="B626" s="105" t="s">
        <v>291</v>
      </c>
      <c r="C626" s="105" t="s">
        <v>524</v>
      </c>
      <c r="D626" s="106" t="s">
        <v>492</v>
      </c>
      <c r="E626" s="105" t="s">
        <v>495</v>
      </c>
      <c r="F626" s="105">
        <v>20</v>
      </c>
      <c r="G626" s="106" t="s">
        <v>16</v>
      </c>
      <c r="H626" s="105">
        <v>29588.399999999998</v>
      </c>
      <c r="I626" s="105" t="s">
        <v>494</v>
      </c>
      <c r="J626" s="105" t="s">
        <v>192</v>
      </c>
    </row>
    <row r="627" spans="1:10">
      <c r="A627" s="105">
        <v>626</v>
      </c>
      <c r="B627" s="105" t="s">
        <v>532</v>
      </c>
      <c r="C627" s="105" t="s">
        <v>524</v>
      </c>
      <c r="D627" s="106" t="s">
        <v>492</v>
      </c>
      <c r="E627" s="105" t="s">
        <v>506</v>
      </c>
      <c r="F627" s="105">
        <v>22</v>
      </c>
      <c r="G627" s="106" t="s">
        <v>489</v>
      </c>
      <c r="H627" s="105">
        <v>356490</v>
      </c>
      <c r="I627" s="105" t="s">
        <v>494</v>
      </c>
      <c r="J627" s="105" t="s">
        <v>192</v>
      </c>
    </row>
    <row r="628" spans="1:10">
      <c r="A628" s="105">
        <v>627</v>
      </c>
      <c r="B628" s="105" t="s">
        <v>532</v>
      </c>
      <c r="C628" s="105" t="s">
        <v>524</v>
      </c>
      <c r="D628" s="106" t="s">
        <v>487</v>
      </c>
      <c r="E628" s="105" t="s">
        <v>488</v>
      </c>
      <c r="F628" s="105">
        <v>21</v>
      </c>
      <c r="G628" s="106" t="s">
        <v>489</v>
      </c>
      <c r="H628" s="105">
        <v>74010</v>
      </c>
      <c r="I628" s="105" t="s">
        <v>490</v>
      </c>
      <c r="J628" s="105" t="s">
        <v>189</v>
      </c>
    </row>
    <row r="629" spans="1:10">
      <c r="A629" s="105">
        <v>628</v>
      </c>
      <c r="B629" s="105" t="s">
        <v>525</v>
      </c>
      <c r="C629" s="105" t="s">
        <v>524</v>
      </c>
      <c r="D629" s="106" t="s">
        <v>510</v>
      </c>
      <c r="E629" s="105" t="s">
        <v>511</v>
      </c>
      <c r="F629" s="105">
        <v>5</v>
      </c>
      <c r="G629" s="106" t="s">
        <v>489</v>
      </c>
      <c r="H629" s="105">
        <v>18598.8</v>
      </c>
      <c r="I629" s="105" t="s">
        <v>494</v>
      </c>
      <c r="J629" s="105" t="s">
        <v>513</v>
      </c>
    </row>
    <row r="630" spans="1:10">
      <c r="A630" s="105">
        <v>629</v>
      </c>
      <c r="B630" s="105" t="s">
        <v>530</v>
      </c>
      <c r="C630" s="105" t="s">
        <v>524</v>
      </c>
      <c r="D630" s="106" t="s">
        <v>487</v>
      </c>
      <c r="E630" s="105" t="s">
        <v>488</v>
      </c>
      <c r="F630" s="105">
        <v>10</v>
      </c>
      <c r="G630" s="106" t="s">
        <v>489</v>
      </c>
      <c r="H630" s="105">
        <v>88026</v>
      </c>
      <c r="I630" s="105" t="s">
        <v>512</v>
      </c>
      <c r="J630" s="105" t="s">
        <v>189</v>
      </c>
    </row>
    <row r="631" spans="1:10">
      <c r="A631" s="105">
        <v>630</v>
      </c>
      <c r="B631" s="105" t="s">
        <v>529</v>
      </c>
      <c r="C631" s="105" t="s">
        <v>524</v>
      </c>
      <c r="D631" s="106" t="s">
        <v>487</v>
      </c>
      <c r="E631" s="105" t="s">
        <v>488</v>
      </c>
      <c r="F631" s="105">
        <v>5</v>
      </c>
      <c r="G631" s="106" t="s">
        <v>16</v>
      </c>
      <c r="H631" s="105">
        <v>116652</v>
      </c>
      <c r="I631" s="105" t="s">
        <v>497</v>
      </c>
      <c r="J631" s="105" t="s">
        <v>198</v>
      </c>
    </row>
    <row r="632" spans="1:10">
      <c r="A632" s="105">
        <v>631</v>
      </c>
      <c r="B632" s="105" t="s">
        <v>526</v>
      </c>
      <c r="C632" s="105" t="s">
        <v>524</v>
      </c>
      <c r="D632" s="106" t="s">
        <v>499</v>
      </c>
      <c r="E632" s="105" t="s">
        <v>500</v>
      </c>
      <c r="F632" s="105">
        <v>25</v>
      </c>
      <c r="G632" s="106" t="s">
        <v>489</v>
      </c>
      <c r="H632" s="105">
        <v>32439.599999999999</v>
      </c>
      <c r="I632" s="105" t="s">
        <v>494</v>
      </c>
      <c r="J632" s="105" t="s">
        <v>198</v>
      </c>
    </row>
    <row r="633" spans="1:10">
      <c r="A633" s="105">
        <v>632</v>
      </c>
      <c r="B633" s="105" t="s">
        <v>529</v>
      </c>
      <c r="C633" s="105" t="s">
        <v>524</v>
      </c>
      <c r="D633" s="106" t="s">
        <v>492</v>
      </c>
      <c r="E633" s="105" t="s">
        <v>506</v>
      </c>
      <c r="F633" s="105">
        <v>18</v>
      </c>
      <c r="G633" s="106" t="s">
        <v>16</v>
      </c>
      <c r="H633" s="105">
        <v>71484</v>
      </c>
      <c r="I633" s="105" t="s">
        <v>490</v>
      </c>
      <c r="J633" s="105" t="s">
        <v>513</v>
      </c>
    </row>
    <row r="634" spans="1:10">
      <c r="A634" s="105">
        <v>633</v>
      </c>
      <c r="B634" s="105" t="s">
        <v>527</v>
      </c>
      <c r="C634" s="105" t="s">
        <v>524</v>
      </c>
      <c r="D634" s="106" t="s">
        <v>510</v>
      </c>
      <c r="E634" s="105" t="s">
        <v>516</v>
      </c>
      <c r="F634" s="105">
        <v>17</v>
      </c>
      <c r="G634" s="106" t="s">
        <v>16</v>
      </c>
      <c r="H634" s="105">
        <v>247420.79999999999</v>
      </c>
      <c r="I634" s="105" t="s">
        <v>494</v>
      </c>
      <c r="J634" s="105" t="s">
        <v>192</v>
      </c>
    </row>
    <row r="635" spans="1:10">
      <c r="A635" s="105">
        <v>634</v>
      </c>
      <c r="B635" s="105" t="s">
        <v>528</v>
      </c>
      <c r="C635" s="105" t="s">
        <v>524</v>
      </c>
      <c r="D635" s="106" t="s">
        <v>510</v>
      </c>
      <c r="E635" s="105" t="s">
        <v>511</v>
      </c>
      <c r="F635" s="105">
        <v>1</v>
      </c>
      <c r="G635" s="106" t="s">
        <v>16</v>
      </c>
      <c r="H635" s="105">
        <v>27069.599999999999</v>
      </c>
      <c r="I635" s="105" t="s">
        <v>494</v>
      </c>
      <c r="J635" s="105" t="s">
        <v>214</v>
      </c>
    </row>
    <row r="636" spans="1:10">
      <c r="A636" s="105">
        <v>635</v>
      </c>
      <c r="B636" s="105" t="s">
        <v>528</v>
      </c>
      <c r="C636" s="105" t="s">
        <v>524</v>
      </c>
      <c r="D636" s="106" t="s">
        <v>492</v>
      </c>
      <c r="E636" s="105" t="s">
        <v>506</v>
      </c>
      <c r="F636" s="105">
        <v>11</v>
      </c>
      <c r="G636" s="106" t="s">
        <v>489</v>
      </c>
      <c r="H636" s="105">
        <v>415188</v>
      </c>
      <c r="I636" s="105" t="s">
        <v>497</v>
      </c>
      <c r="J636" s="105" t="s">
        <v>192</v>
      </c>
    </row>
    <row r="637" spans="1:10">
      <c r="A637" s="105">
        <v>636</v>
      </c>
      <c r="B637" s="105" t="s">
        <v>528</v>
      </c>
      <c r="C637" s="105" t="s">
        <v>524</v>
      </c>
      <c r="D637" s="106" t="s">
        <v>510</v>
      </c>
      <c r="E637" s="105" t="s">
        <v>511</v>
      </c>
      <c r="F637" s="105">
        <v>13</v>
      </c>
      <c r="G637" s="106" t="s">
        <v>16</v>
      </c>
      <c r="H637" s="105">
        <v>256503.59999999998</v>
      </c>
      <c r="I637" s="105" t="s">
        <v>494</v>
      </c>
      <c r="J637" s="105" t="s">
        <v>513</v>
      </c>
    </row>
    <row r="638" spans="1:10">
      <c r="A638" s="105">
        <v>637</v>
      </c>
      <c r="B638" s="105" t="s">
        <v>525</v>
      </c>
      <c r="C638" s="105" t="s">
        <v>524</v>
      </c>
      <c r="D638" s="106" t="s">
        <v>499</v>
      </c>
      <c r="E638" s="105" t="s">
        <v>508</v>
      </c>
      <c r="F638" s="105">
        <v>7</v>
      </c>
      <c r="G638" s="106" t="s">
        <v>504</v>
      </c>
      <c r="H638" s="105">
        <v>87081.599999999991</v>
      </c>
      <c r="I638" s="105" t="s">
        <v>496</v>
      </c>
      <c r="J638" s="105" t="s">
        <v>201</v>
      </c>
    </row>
    <row r="639" spans="1:10">
      <c r="A639" s="105">
        <v>638</v>
      </c>
      <c r="B639" s="105" t="s">
        <v>532</v>
      </c>
      <c r="C639" s="105" t="s">
        <v>524</v>
      </c>
      <c r="D639" s="106" t="s">
        <v>487</v>
      </c>
      <c r="E639" s="105" t="s">
        <v>502</v>
      </c>
      <c r="F639" s="105">
        <v>15</v>
      </c>
      <c r="G639" s="106" t="s">
        <v>16</v>
      </c>
      <c r="H639" s="105">
        <v>71839.199999999997</v>
      </c>
      <c r="I639" s="105" t="s">
        <v>512</v>
      </c>
      <c r="J639" s="105" t="s">
        <v>201</v>
      </c>
    </row>
    <row r="640" spans="1:10">
      <c r="A640" s="105">
        <v>639</v>
      </c>
      <c r="B640" s="105" t="s">
        <v>532</v>
      </c>
      <c r="C640" s="105" t="s">
        <v>524</v>
      </c>
      <c r="D640" s="106" t="s">
        <v>499</v>
      </c>
      <c r="E640" s="105" t="s">
        <v>515</v>
      </c>
      <c r="F640" s="105">
        <v>22</v>
      </c>
      <c r="G640" s="106" t="s">
        <v>16</v>
      </c>
      <c r="H640" s="105">
        <v>8845.1999999999989</v>
      </c>
      <c r="I640" s="105" t="s">
        <v>494</v>
      </c>
      <c r="J640" s="105" t="s">
        <v>192</v>
      </c>
    </row>
    <row r="641" spans="1:10">
      <c r="A641" s="105">
        <v>640</v>
      </c>
      <c r="B641" s="105" t="s">
        <v>527</v>
      </c>
      <c r="C641" s="105" t="s">
        <v>524</v>
      </c>
      <c r="D641" s="106" t="s">
        <v>499</v>
      </c>
      <c r="E641" s="105" t="s">
        <v>515</v>
      </c>
      <c r="F641" s="105">
        <v>13</v>
      </c>
      <c r="G641" s="106" t="s">
        <v>16</v>
      </c>
      <c r="H641" s="105">
        <v>77042.399999999994</v>
      </c>
      <c r="I641" s="105" t="s">
        <v>512</v>
      </c>
      <c r="J641" s="105" t="s">
        <v>192</v>
      </c>
    </row>
    <row r="642" spans="1:10">
      <c r="A642" s="105">
        <v>641</v>
      </c>
      <c r="B642" s="105" t="s">
        <v>526</v>
      </c>
      <c r="C642" s="105" t="s">
        <v>524</v>
      </c>
      <c r="D642" s="106" t="s">
        <v>487</v>
      </c>
      <c r="E642" s="105" t="s">
        <v>488</v>
      </c>
      <c r="F642" s="105">
        <v>11</v>
      </c>
      <c r="G642" s="106" t="s">
        <v>489</v>
      </c>
      <c r="H642" s="105">
        <v>71880</v>
      </c>
      <c r="I642" s="105" t="s">
        <v>494</v>
      </c>
      <c r="J642" s="105" t="s">
        <v>189</v>
      </c>
    </row>
    <row r="643" spans="1:10">
      <c r="A643" s="105">
        <v>642</v>
      </c>
      <c r="B643" s="105" t="s">
        <v>528</v>
      </c>
      <c r="C643" s="105" t="s">
        <v>524</v>
      </c>
      <c r="D643" s="106" t="s">
        <v>487</v>
      </c>
      <c r="E643" s="105" t="s">
        <v>488</v>
      </c>
      <c r="F643" s="105">
        <v>30</v>
      </c>
      <c r="G643" s="106" t="s">
        <v>16</v>
      </c>
      <c r="H643" s="105">
        <v>33490.799999999996</v>
      </c>
      <c r="I643" s="105" t="s">
        <v>496</v>
      </c>
      <c r="J643" s="105" t="s">
        <v>198</v>
      </c>
    </row>
    <row r="644" spans="1:10">
      <c r="A644" s="105">
        <v>643</v>
      </c>
      <c r="B644" s="105" t="s">
        <v>530</v>
      </c>
      <c r="C644" s="105" t="s">
        <v>524</v>
      </c>
      <c r="D644" s="106" t="s">
        <v>487</v>
      </c>
      <c r="E644" s="105" t="s">
        <v>509</v>
      </c>
      <c r="F644" s="105">
        <v>26</v>
      </c>
      <c r="G644" s="106" t="s">
        <v>504</v>
      </c>
      <c r="H644" s="105">
        <v>71679.599999999991</v>
      </c>
      <c r="I644" s="105" t="s">
        <v>494</v>
      </c>
      <c r="J644" s="105" t="s">
        <v>192</v>
      </c>
    </row>
    <row r="645" spans="1:10">
      <c r="A645" s="105">
        <v>644</v>
      </c>
      <c r="B645" s="105" t="s">
        <v>532</v>
      </c>
      <c r="C645" s="105" t="s">
        <v>524</v>
      </c>
      <c r="D645" s="106" t="s">
        <v>487</v>
      </c>
      <c r="E645" s="105" t="s">
        <v>502</v>
      </c>
      <c r="F645" s="105">
        <v>11</v>
      </c>
      <c r="G645" s="106" t="s">
        <v>16</v>
      </c>
      <c r="H645" s="105">
        <v>98750.399999999994</v>
      </c>
      <c r="I645" s="105" t="s">
        <v>494</v>
      </c>
      <c r="J645" s="105" t="s">
        <v>189</v>
      </c>
    </row>
    <row r="646" spans="1:10">
      <c r="A646" s="105">
        <v>645</v>
      </c>
      <c r="B646" s="105" t="s">
        <v>532</v>
      </c>
      <c r="C646" s="105" t="s">
        <v>524</v>
      </c>
      <c r="D646" s="106" t="s">
        <v>510</v>
      </c>
      <c r="E646" s="105" t="s">
        <v>516</v>
      </c>
      <c r="F646" s="105">
        <v>11</v>
      </c>
      <c r="G646" s="106" t="s">
        <v>16</v>
      </c>
      <c r="H646" s="105">
        <v>137512.79999999999</v>
      </c>
      <c r="I646" s="105" t="s">
        <v>497</v>
      </c>
      <c r="J646" s="105" t="s">
        <v>198</v>
      </c>
    </row>
    <row r="647" spans="1:10">
      <c r="A647" s="105">
        <v>646</v>
      </c>
      <c r="B647" s="105" t="s">
        <v>531</v>
      </c>
      <c r="C647" s="105" t="s">
        <v>524</v>
      </c>
      <c r="D647" s="106" t="s">
        <v>487</v>
      </c>
      <c r="E647" s="105" t="s">
        <v>488</v>
      </c>
      <c r="F647" s="105">
        <v>30</v>
      </c>
      <c r="G647" s="106" t="s">
        <v>16</v>
      </c>
      <c r="H647" s="105">
        <v>45157.2</v>
      </c>
      <c r="I647" s="105" t="s">
        <v>494</v>
      </c>
      <c r="J647" s="105" t="s">
        <v>198</v>
      </c>
    </row>
    <row r="648" spans="1:10">
      <c r="A648" s="105">
        <v>647</v>
      </c>
      <c r="B648" s="105" t="s">
        <v>526</v>
      </c>
      <c r="C648" s="105" t="s">
        <v>524</v>
      </c>
      <c r="D648" s="106" t="s">
        <v>510</v>
      </c>
      <c r="E648" s="105" t="s">
        <v>511</v>
      </c>
      <c r="F648" s="105">
        <v>26</v>
      </c>
      <c r="G648" s="106" t="s">
        <v>16</v>
      </c>
      <c r="H648" s="105">
        <v>351522</v>
      </c>
      <c r="I648" s="105" t="s">
        <v>494</v>
      </c>
      <c r="J648" s="105" t="s">
        <v>192</v>
      </c>
    </row>
    <row r="649" spans="1:10">
      <c r="A649" s="105">
        <v>648</v>
      </c>
      <c r="B649" s="105" t="s">
        <v>291</v>
      </c>
      <c r="C649" s="105" t="s">
        <v>524</v>
      </c>
      <c r="D649" s="106" t="s">
        <v>492</v>
      </c>
      <c r="E649" s="105" t="s">
        <v>495</v>
      </c>
      <c r="F649" s="105">
        <v>23</v>
      </c>
      <c r="G649" s="106" t="s">
        <v>504</v>
      </c>
      <c r="H649" s="105">
        <v>585858</v>
      </c>
      <c r="I649" s="105" t="s">
        <v>496</v>
      </c>
      <c r="J649" s="105" t="s">
        <v>189</v>
      </c>
    </row>
    <row r="650" spans="1:10">
      <c r="A650" s="105">
        <v>649</v>
      </c>
      <c r="B650" s="105" t="s">
        <v>526</v>
      </c>
      <c r="C650" s="105" t="s">
        <v>524</v>
      </c>
      <c r="D650" s="106" t="s">
        <v>487</v>
      </c>
      <c r="E650" s="105" t="s">
        <v>502</v>
      </c>
      <c r="F650" s="105">
        <v>3</v>
      </c>
      <c r="G650" s="106" t="s">
        <v>489</v>
      </c>
      <c r="H650" s="105">
        <v>66739.199999999997</v>
      </c>
      <c r="I650" s="105" t="s">
        <v>494</v>
      </c>
      <c r="J650" s="105" t="s">
        <v>189</v>
      </c>
    </row>
    <row r="651" spans="1:10">
      <c r="A651" s="105">
        <v>650</v>
      </c>
      <c r="B651" s="105" t="s">
        <v>529</v>
      </c>
      <c r="C651" s="105" t="s">
        <v>524</v>
      </c>
      <c r="D651" s="106" t="s">
        <v>510</v>
      </c>
      <c r="E651" s="105" t="s">
        <v>516</v>
      </c>
      <c r="F651" s="105">
        <v>2</v>
      </c>
      <c r="G651" s="106" t="s">
        <v>16</v>
      </c>
      <c r="H651" s="105">
        <v>331002</v>
      </c>
      <c r="I651" s="105" t="s">
        <v>496</v>
      </c>
      <c r="J651" s="105" t="s">
        <v>192</v>
      </c>
    </row>
    <row r="652" spans="1:10">
      <c r="A652" s="105">
        <v>651</v>
      </c>
      <c r="B652" s="105" t="s">
        <v>287</v>
      </c>
      <c r="C652" s="105" t="s">
        <v>524</v>
      </c>
      <c r="D652" s="106" t="s">
        <v>487</v>
      </c>
      <c r="E652" s="105" t="s">
        <v>502</v>
      </c>
      <c r="F652" s="105">
        <v>26</v>
      </c>
      <c r="G652" s="106" t="s">
        <v>489</v>
      </c>
      <c r="H652" s="105">
        <v>165314.4</v>
      </c>
      <c r="I652" s="105" t="s">
        <v>490</v>
      </c>
      <c r="J652" s="105" t="s">
        <v>189</v>
      </c>
    </row>
    <row r="653" spans="1:10">
      <c r="A653" s="105">
        <v>652</v>
      </c>
      <c r="B653" s="105" t="s">
        <v>526</v>
      </c>
      <c r="C653" s="105" t="s">
        <v>524</v>
      </c>
      <c r="D653" s="106" t="s">
        <v>487</v>
      </c>
      <c r="E653" s="105" t="s">
        <v>488</v>
      </c>
      <c r="F653" s="105">
        <v>10</v>
      </c>
      <c r="G653" s="106" t="s">
        <v>489</v>
      </c>
      <c r="H653" s="105">
        <v>42298.799999999996</v>
      </c>
      <c r="I653" s="105" t="s">
        <v>497</v>
      </c>
      <c r="J653" s="105" t="s">
        <v>198</v>
      </c>
    </row>
    <row r="654" spans="1:10">
      <c r="A654" s="105">
        <v>653</v>
      </c>
      <c r="B654" s="105" t="s">
        <v>530</v>
      </c>
      <c r="C654" s="105" t="s">
        <v>524</v>
      </c>
      <c r="D654" s="106" t="s">
        <v>487</v>
      </c>
      <c r="E654" s="105" t="s">
        <v>509</v>
      </c>
      <c r="F654" s="105">
        <v>7</v>
      </c>
      <c r="G654" s="106" t="s">
        <v>16</v>
      </c>
      <c r="H654" s="105">
        <v>276667.2</v>
      </c>
      <c r="I654" s="105" t="s">
        <v>496</v>
      </c>
      <c r="J654" s="105" t="s">
        <v>201</v>
      </c>
    </row>
    <row r="655" spans="1:10">
      <c r="A655" s="105">
        <v>654</v>
      </c>
      <c r="B655" s="105" t="s">
        <v>532</v>
      </c>
      <c r="C655" s="105" t="s">
        <v>524</v>
      </c>
      <c r="D655" s="106" t="s">
        <v>492</v>
      </c>
      <c r="E655" s="105" t="s">
        <v>506</v>
      </c>
      <c r="F655" s="105">
        <v>1</v>
      </c>
      <c r="G655" s="106" t="s">
        <v>489</v>
      </c>
      <c r="H655" s="105">
        <v>258876</v>
      </c>
      <c r="I655" s="105" t="s">
        <v>494</v>
      </c>
      <c r="J655" s="105" t="s">
        <v>189</v>
      </c>
    </row>
    <row r="656" spans="1:10">
      <c r="A656" s="105">
        <v>655</v>
      </c>
      <c r="B656" s="105" t="s">
        <v>531</v>
      </c>
      <c r="C656" s="105" t="s">
        <v>524</v>
      </c>
      <c r="D656" s="106" t="s">
        <v>487</v>
      </c>
      <c r="E656" s="105" t="s">
        <v>488</v>
      </c>
      <c r="F656" s="105">
        <v>29</v>
      </c>
      <c r="G656" s="106" t="s">
        <v>16</v>
      </c>
      <c r="H656" s="105">
        <v>108640.8</v>
      </c>
      <c r="I656" s="105" t="s">
        <v>497</v>
      </c>
      <c r="J656" s="105" t="s">
        <v>210</v>
      </c>
    </row>
    <row r="657" spans="1:10">
      <c r="A657" s="105">
        <v>656</v>
      </c>
      <c r="B657" s="105" t="s">
        <v>530</v>
      </c>
      <c r="C657" s="105" t="s">
        <v>524</v>
      </c>
      <c r="D657" s="106" t="s">
        <v>510</v>
      </c>
      <c r="E657" s="105" t="s">
        <v>511</v>
      </c>
      <c r="F657" s="105">
        <v>17</v>
      </c>
      <c r="G657" s="106" t="s">
        <v>489</v>
      </c>
      <c r="H657" s="105">
        <v>250491.59999999998</v>
      </c>
      <c r="I657" s="105" t="s">
        <v>497</v>
      </c>
      <c r="J657" s="105" t="s">
        <v>210</v>
      </c>
    </row>
    <row r="658" spans="1:10">
      <c r="A658" s="105">
        <v>657</v>
      </c>
      <c r="B658" s="105" t="s">
        <v>527</v>
      </c>
      <c r="C658" s="105" t="s">
        <v>524</v>
      </c>
      <c r="D658" s="106" t="s">
        <v>499</v>
      </c>
      <c r="E658" s="105" t="s">
        <v>500</v>
      </c>
      <c r="F658" s="105">
        <v>3</v>
      </c>
      <c r="G658" s="106" t="s">
        <v>504</v>
      </c>
      <c r="H658" s="105">
        <v>290138.39999999997</v>
      </c>
      <c r="I658" s="105" t="s">
        <v>512</v>
      </c>
      <c r="J658" s="105" t="s">
        <v>198</v>
      </c>
    </row>
    <row r="659" spans="1:10">
      <c r="A659" s="105">
        <v>658</v>
      </c>
      <c r="B659" s="105" t="s">
        <v>525</v>
      </c>
      <c r="C659" s="105" t="s">
        <v>524</v>
      </c>
      <c r="D659" s="106" t="s">
        <v>499</v>
      </c>
      <c r="E659" s="105" t="s">
        <v>500</v>
      </c>
      <c r="F659" s="105">
        <v>5</v>
      </c>
      <c r="G659" s="106" t="s">
        <v>16</v>
      </c>
      <c r="H659" s="105">
        <v>152456.4</v>
      </c>
      <c r="I659" s="105" t="s">
        <v>512</v>
      </c>
      <c r="J659" s="105" t="s">
        <v>198</v>
      </c>
    </row>
    <row r="660" spans="1:10">
      <c r="A660" s="105">
        <v>659</v>
      </c>
      <c r="B660" s="105" t="s">
        <v>529</v>
      </c>
      <c r="C660" s="105" t="s">
        <v>524</v>
      </c>
      <c r="D660" s="106" t="s">
        <v>492</v>
      </c>
      <c r="E660" s="105" t="s">
        <v>506</v>
      </c>
      <c r="F660" s="105">
        <v>15</v>
      </c>
      <c r="G660" s="106" t="s">
        <v>16</v>
      </c>
      <c r="H660" s="105">
        <v>35088</v>
      </c>
      <c r="I660" s="105" t="s">
        <v>497</v>
      </c>
      <c r="J660" s="105" t="s">
        <v>192</v>
      </c>
    </row>
    <row r="661" spans="1:10">
      <c r="A661" s="105">
        <v>660</v>
      </c>
      <c r="B661" s="105" t="s">
        <v>531</v>
      </c>
      <c r="C661" s="105" t="s">
        <v>524</v>
      </c>
      <c r="D661" s="106" t="s">
        <v>492</v>
      </c>
      <c r="E661" s="105" t="s">
        <v>493</v>
      </c>
      <c r="F661" s="105">
        <v>12</v>
      </c>
      <c r="G661" s="106" t="s">
        <v>16</v>
      </c>
      <c r="H661" s="105">
        <v>332766</v>
      </c>
      <c r="I661" s="105" t="s">
        <v>494</v>
      </c>
      <c r="J661" s="105" t="s">
        <v>214</v>
      </c>
    </row>
    <row r="662" spans="1:10">
      <c r="A662" s="105">
        <v>661</v>
      </c>
      <c r="B662" s="105" t="s">
        <v>528</v>
      </c>
      <c r="C662" s="105" t="s">
        <v>524</v>
      </c>
      <c r="D662" s="106" t="s">
        <v>487</v>
      </c>
      <c r="E662" s="105" t="s">
        <v>502</v>
      </c>
      <c r="F662" s="105">
        <v>9</v>
      </c>
      <c r="G662" s="106" t="s">
        <v>489</v>
      </c>
      <c r="H662" s="105">
        <v>226684.79999999999</v>
      </c>
      <c r="I662" s="105" t="s">
        <v>494</v>
      </c>
      <c r="J662" s="105" t="s">
        <v>192</v>
      </c>
    </row>
    <row r="663" spans="1:10">
      <c r="A663" s="105">
        <v>662</v>
      </c>
      <c r="B663" s="105" t="s">
        <v>291</v>
      </c>
      <c r="C663" s="105" t="s">
        <v>524</v>
      </c>
      <c r="D663" s="106" t="s">
        <v>492</v>
      </c>
      <c r="E663" s="105" t="s">
        <v>493</v>
      </c>
      <c r="F663" s="105">
        <v>5</v>
      </c>
      <c r="G663" s="106" t="s">
        <v>489</v>
      </c>
      <c r="H663" s="105">
        <v>69846</v>
      </c>
      <c r="I663" s="105" t="s">
        <v>494</v>
      </c>
      <c r="J663" s="105" t="s">
        <v>210</v>
      </c>
    </row>
    <row r="664" spans="1:10">
      <c r="A664" s="105">
        <v>663</v>
      </c>
      <c r="B664" s="105" t="s">
        <v>287</v>
      </c>
      <c r="C664" s="105" t="s">
        <v>524</v>
      </c>
      <c r="D664" s="106" t="s">
        <v>492</v>
      </c>
      <c r="E664" s="105" t="s">
        <v>493</v>
      </c>
      <c r="F664" s="105">
        <v>8</v>
      </c>
      <c r="G664" s="106" t="s">
        <v>504</v>
      </c>
      <c r="H664" s="105">
        <v>562500</v>
      </c>
      <c r="I664" s="105" t="s">
        <v>490</v>
      </c>
      <c r="J664" s="105" t="s">
        <v>192</v>
      </c>
    </row>
    <row r="665" spans="1:10">
      <c r="A665" s="105">
        <v>664</v>
      </c>
      <c r="B665" s="105" t="s">
        <v>287</v>
      </c>
      <c r="C665" s="105" t="s">
        <v>524</v>
      </c>
      <c r="D665" s="106" t="s">
        <v>487</v>
      </c>
      <c r="E665" s="105" t="s">
        <v>488</v>
      </c>
      <c r="F665" s="105">
        <v>14</v>
      </c>
      <c r="G665" s="106" t="s">
        <v>504</v>
      </c>
      <c r="H665" s="105">
        <v>21332.399999999998</v>
      </c>
      <c r="I665" s="105" t="s">
        <v>496</v>
      </c>
      <c r="J665" s="105" t="s">
        <v>195</v>
      </c>
    </row>
    <row r="666" spans="1:10">
      <c r="A666" s="105">
        <v>665</v>
      </c>
      <c r="B666" s="105" t="s">
        <v>287</v>
      </c>
      <c r="C666" s="105" t="s">
        <v>524</v>
      </c>
      <c r="D666" s="106" t="s">
        <v>487</v>
      </c>
      <c r="E666" s="105" t="s">
        <v>502</v>
      </c>
      <c r="F666" s="105">
        <v>15</v>
      </c>
      <c r="G666" s="106" t="s">
        <v>489</v>
      </c>
      <c r="H666" s="105">
        <v>100581.59999999999</v>
      </c>
      <c r="I666" s="105" t="s">
        <v>494</v>
      </c>
      <c r="J666" s="105" t="s">
        <v>189</v>
      </c>
    </row>
    <row r="667" spans="1:10">
      <c r="A667" s="105">
        <v>666</v>
      </c>
      <c r="B667" s="105" t="s">
        <v>531</v>
      </c>
      <c r="C667" s="105" t="s">
        <v>524</v>
      </c>
      <c r="D667" s="106" t="s">
        <v>499</v>
      </c>
      <c r="E667" s="105" t="s">
        <v>515</v>
      </c>
      <c r="F667" s="105">
        <v>10</v>
      </c>
      <c r="G667" s="106" t="s">
        <v>489</v>
      </c>
      <c r="H667" s="105">
        <v>92170.8</v>
      </c>
      <c r="I667" s="105" t="s">
        <v>497</v>
      </c>
      <c r="J667" s="105" t="s">
        <v>189</v>
      </c>
    </row>
    <row r="668" spans="1:10">
      <c r="A668" s="105">
        <v>667</v>
      </c>
      <c r="B668" s="105" t="s">
        <v>527</v>
      </c>
      <c r="C668" s="105" t="s">
        <v>524</v>
      </c>
      <c r="D668" s="106" t="s">
        <v>487</v>
      </c>
      <c r="E668" s="105" t="s">
        <v>488</v>
      </c>
      <c r="F668" s="105">
        <v>15</v>
      </c>
      <c r="G668" s="106" t="s">
        <v>489</v>
      </c>
      <c r="H668" s="105">
        <v>22416</v>
      </c>
      <c r="I668" s="105" t="s">
        <v>496</v>
      </c>
      <c r="J668" s="105" t="s">
        <v>189</v>
      </c>
    </row>
    <row r="669" spans="1:10">
      <c r="A669" s="105">
        <v>668</v>
      </c>
      <c r="B669" s="105" t="s">
        <v>287</v>
      </c>
      <c r="C669" s="105" t="s">
        <v>524</v>
      </c>
      <c r="D669" s="106" t="s">
        <v>487</v>
      </c>
      <c r="E669" s="105" t="s">
        <v>488</v>
      </c>
      <c r="F669" s="105">
        <v>3</v>
      </c>
      <c r="G669" s="106" t="s">
        <v>504</v>
      </c>
      <c r="H669" s="105">
        <v>99741.599999999991</v>
      </c>
      <c r="I669" s="105" t="s">
        <v>494</v>
      </c>
      <c r="J669" s="105" t="s">
        <v>198</v>
      </c>
    </row>
    <row r="670" spans="1:10">
      <c r="A670" s="105">
        <v>669</v>
      </c>
      <c r="B670" s="105" t="s">
        <v>530</v>
      </c>
      <c r="C670" s="105" t="s">
        <v>524</v>
      </c>
      <c r="D670" s="106" t="s">
        <v>499</v>
      </c>
      <c r="E670" s="105" t="s">
        <v>500</v>
      </c>
      <c r="F670" s="105">
        <v>15</v>
      </c>
      <c r="G670" s="106" t="s">
        <v>489</v>
      </c>
      <c r="H670" s="105">
        <v>85131.599999999991</v>
      </c>
      <c r="I670" s="105" t="s">
        <v>496</v>
      </c>
      <c r="J670" s="105" t="s">
        <v>189</v>
      </c>
    </row>
    <row r="671" spans="1:10">
      <c r="A671" s="105">
        <v>670</v>
      </c>
      <c r="B671" s="105" t="s">
        <v>291</v>
      </c>
      <c r="C671" s="105" t="s">
        <v>524</v>
      </c>
      <c r="D671" s="106" t="s">
        <v>487</v>
      </c>
      <c r="E671" s="105" t="s">
        <v>509</v>
      </c>
      <c r="F671" s="105">
        <v>9</v>
      </c>
      <c r="G671" s="106" t="s">
        <v>489</v>
      </c>
      <c r="H671" s="105">
        <v>573206.4</v>
      </c>
      <c r="I671" s="105" t="s">
        <v>494</v>
      </c>
      <c r="J671" s="105" t="s">
        <v>192</v>
      </c>
    </row>
    <row r="672" spans="1:10">
      <c r="A672" s="105">
        <v>671</v>
      </c>
      <c r="B672" s="105" t="s">
        <v>287</v>
      </c>
      <c r="C672" s="105" t="s">
        <v>524</v>
      </c>
      <c r="D672" s="106" t="s">
        <v>499</v>
      </c>
      <c r="E672" s="105" t="s">
        <v>508</v>
      </c>
      <c r="F672" s="105">
        <v>9</v>
      </c>
      <c r="G672" s="106" t="s">
        <v>489</v>
      </c>
      <c r="H672" s="105">
        <v>83236.800000000003</v>
      </c>
      <c r="I672" s="105" t="s">
        <v>494</v>
      </c>
      <c r="J672" s="105" t="s">
        <v>189</v>
      </c>
    </row>
    <row r="673" spans="1:10">
      <c r="A673" s="105">
        <v>672</v>
      </c>
      <c r="B673" s="105" t="s">
        <v>525</v>
      </c>
      <c r="C673" s="105" t="s">
        <v>524</v>
      </c>
      <c r="D673" s="106" t="s">
        <v>510</v>
      </c>
      <c r="E673" s="105" t="s">
        <v>511</v>
      </c>
      <c r="F673" s="105">
        <v>20</v>
      </c>
      <c r="G673" s="106" t="s">
        <v>16</v>
      </c>
      <c r="H673" s="105">
        <v>57938.400000000001</v>
      </c>
      <c r="I673" s="105" t="s">
        <v>494</v>
      </c>
      <c r="J673" s="105" t="s">
        <v>192</v>
      </c>
    </row>
    <row r="674" spans="1:10">
      <c r="A674" s="105">
        <v>673</v>
      </c>
      <c r="B674" s="105" t="s">
        <v>527</v>
      </c>
      <c r="C674" s="105" t="s">
        <v>524</v>
      </c>
      <c r="D674" s="106" t="s">
        <v>499</v>
      </c>
      <c r="E674" s="105" t="s">
        <v>500</v>
      </c>
      <c r="F674" s="105">
        <v>15</v>
      </c>
      <c r="G674" s="106" t="s">
        <v>16</v>
      </c>
      <c r="H674" s="105">
        <v>81000</v>
      </c>
      <c r="I674" s="105" t="s">
        <v>494</v>
      </c>
      <c r="J674" s="105" t="s">
        <v>189</v>
      </c>
    </row>
    <row r="675" spans="1:10">
      <c r="A675" s="105">
        <v>674</v>
      </c>
      <c r="B675" s="105" t="s">
        <v>530</v>
      </c>
      <c r="C675" s="105" t="s">
        <v>524</v>
      </c>
      <c r="D675" s="106" t="s">
        <v>487</v>
      </c>
      <c r="E675" s="105" t="s">
        <v>502</v>
      </c>
      <c r="F675" s="105">
        <v>8</v>
      </c>
      <c r="G675" s="106" t="s">
        <v>489</v>
      </c>
      <c r="H675" s="105">
        <v>158383.19999999998</v>
      </c>
      <c r="I675" s="105" t="s">
        <v>494</v>
      </c>
      <c r="J675" s="105" t="s">
        <v>198</v>
      </c>
    </row>
    <row r="676" spans="1:10">
      <c r="A676" s="105">
        <v>675</v>
      </c>
      <c r="B676" s="105" t="s">
        <v>526</v>
      </c>
      <c r="C676" s="105" t="s">
        <v>524</v>
      </c>
      <c r="D676" s="106" t="s">
        <v>510</v>
      </c>
      <c r="E676" s="105" t="s">
        <v>516</v>
      </c>
      <c r="F676" s="105">
        <v>21</v>
      </c>
      <c r="G676" s="106" t="s">
        <v>489</v>
      </c>
      <c r="H676" s="105">
        <v>70999.199999999997</v>
      </c>
      <c r="I676" s="105" t="s">
        <v>494</v>
      </c>
      <c r="J676" s="105" t="s">
        <v>214</v>
      </c>
    </row>
    <row r="677" spans="1:10">
      <c r="A677" s="105">
        <v>676</v>
      </c>
      <c r="B677" s="105" t="s">
        <v>529</v>
      </c>
      <c r="C677" s="105" t="s">
        <v>524</v>
      </c>
      <c r="D677" s="106" t="s">
        <v>492</v>
      </c>
      <c r="E677" s="105" t="s">
        <v>506</v>
      </c>
      <c r="F677" s="105">
        <v>16</v>
      </c>
      <c r="G677" s="106" t="s">
        <v>16</v>
      </c>
      <c r="H677" s="105">
        <v>317490</v>
      </c>
      <c r="I677" s="105" t="s">
        <v>494</v>
      </c>
      <c r="J677" s="105" t="s">
        <v>201</v>
      </c>
    </row>
    <row r="678" spans="1:10">
      <c r="A678" s="105">
        <v>677</v>
      </c>
      <c r="B678" s="105" t="s">
        <v>527</v>
      </c>
      <c r="C678" s="105" t="s">
        <v>524</v>
      </c>
      <c r="D678" s="106" t="s">
        <v>487</v>
      </c>
      <c r="E678" s="105" t="s">
        <v>488</v>
      </c>
      <c r="F678" s="105">
        <v>24</v>
      </c>
      <c r="G678" s="106" t="s">
        <v>16</v>
      </c>
      <c r="H678" s="105">
        <v>57194.400000000001</v>
      </c>
      <c r="I678" s="105" t="s">
        <v>494</v>
      </c>
      <c r="J678" s="105" t="s">
        <v>513</v>
      </c>
    </row>
    <row r="679" spans="1:10">
      <c r="A679" s="105">
        <v>678</v>
      </c>
      <c r="B679" s="105" t="s">
        <v>525</v>
      </c>
      <c r="C679" s="105" t="s">
        <v>524</v>
      </c>
      <c r="D679" s="106" t="s">
        <v>487</v>
      </c>
      <c r="E679" s="105" t="s">
        <v>488</v>
      </c>
      <c r="F679" s="105">
        <v>4</v>
      </c>
      <c r="G679" s="106" t="s">
        <v>504</v>
      </c>
      <c r="H679" s="105">
        <v>7532.4</v>
      </c>
      <c r="I679" s="105" t="s">
        <v>512</v>
      </c>
      <c r="J679" s="105" t="s">
        <v>201</v>
      </c>
    </row>
    <row r="680" spans="1:10">
      <c r="A680" s="105">
        <v>679</v>
      </c>
      <c r="B680" s="105" t="s">
        <v>291</v>
      </c>
      <c r="C680" s="105" t="s">
        <v>524</v>
      </c>
      <c r="D680" s="106" t="s">
        <v>487</v>
      </c>
      <c r="E680" s="105" t="s">
        <v>502</v>
      </c>
      <c r="F680" s="105">
        <v>18</v>
      </c>
      <c r="G680" s="106" t="s">
        <v>489</v>
      </c>
      <c r="H680" s="105">
        <v>226452</v>
      </c>
      <c r="I680" s="105" t="s">
        <v>512</v>
      </c>
      <c r="J680" s="105" t="s">
        <v>195</v>
      </c>
    </row>
    <row r="681" spans="1:10">
      <c r="A681" s="105">
        <v>680</v>
      </c>
      <c r="B681" s="105" t="s">
        <v>530</v>
      </c>
      <c r="C681" s="105" t="s">
        <v>524</v>
      </c>
      <c r="D681" s="106" t="s">
        <v>510</v>
      </c>
      <c r="E681" s="105" t="s">
        <v>511</v>
      </c>
      <c r="F681" s="105">
        <v>24</v>
      </c>
      <c r="G681" s="106" t="s">
        <v>489</v>
      </c>
      <c r="H681" s="105">
        <v>190666.8</v>
      </c>
      <c r="I681" s="105" t="s">
        <v>497</v>
      </c>
      <c r="J681" s="105" t="s">
        <v>214</v>
      </c>
    </row>
    <row r="682" spans="1:10">
      <c r="A682" s="105">
        <v>681</v>
      </c>
      <c r="B682" s="105" t="s">
        <v>528</v>
      </c>
      <c r="C682" s="105" t="s">
        <v>524</v>
      </c>
      <c r="D682" s="106" t="s">
        <v>487</v>
      </c>
      <c r="E682" s="105" t="s">
        <v>488</v>
      </c>
      <c r="F682" s="105">
        <v>27</v>
      </c>
      <c r="G682" s="106" t="s">
        <v>489</v>
      </c>
      <c r="H682" s="105">
        <v>93806.399999999994</v>
      </c>
      <c r="I682" s="105" t="s">
        <v>497</v>
      </c>
      <c r="J682" s="105" t="s">
        <v>192</v>
      </c>
    </row>
    <row r="683" spans="1:10">
      <c r="A683" s="105">
        <v>682</v>
      </c>
      <c r="B683" s="105" t="s">
        <v>527</v>
      </c>
      <c r="C683" s="105" t="s">
        <v>524</v>
      </c>
      <c r="D683" s="106" t="s">
        <v>487</v>
      </c>
      <c r="E683" s="105" t="s">
        <v>488</v>
      </c>
      <c r="F683" s="105">
        <v>3</v>
      </c>
      <c r="G683" s="106" t="s">
        <v>16</v>
      </c>
      <c r="H683" s="105">
        <v>33280.799999999996</v>
      </c>
      <c r="I683" s="105" t="s">
        <v>501</v>
      </c>
      <c r="J683" s="105" t="s">
        <v>198</v>
      </c>
    </row>
    <row r="684" spans="1:10">
      <c r="A684" s="105">
        <v>683</v>
      </c>
      <c r="B684" s="105" t="s">
        <v>531</v>
      </c>
      <c r="C684" s="105" t="s">
        <v>524</v>
      </c>
      <c r="D684" s="106" t="s">
        <v>510</v>
      </c>
      <c r="E684" s="105" t="s">
        <v>511</v>
      </c>
      <c r="F684" s="105">
        <v>13</v>
      </c>
      <c r="G684" s="106" t="s">
        <v>489</v>
      </c>
      <c r="H684" s="105">
        <v>253602</v>
      </c>
      <c r="I684" s="105" t="s">
        <v>497</v>
      </c>
      <c r="J684" s="105" t="s">
        <v>189</v>
      </c>
    </row>
    <row r="685" spans="1:10">
      <c r="A685" s="105">
        <v>684</v>
      </c>
      <c r="B685" s="105" t="s">
        <v>291</v>
      </c>
      <c r="C685" s="105" t="s">
        <v>524</v>
      </c>
      <c r="D685" s="106" t="s">
        <v>510</v>
      </c>
      <c r="E685" s="105" t="s">
        <v>516</v>
      </c>
      <c r="F685" s="105">
        <v>24</v>
      </c>
      <c r="G685" s="106" t="s">
        <v>489</v>
      </c>
      <c r="H685" s="105">
        <v>130881.59999999999</v>
      </c>
      <c r="I685" s="105" t="s">
        <v>490</v>
      </c>
      <c r="J685" s="105" t="s">
        <v>192</v>
      </c>
    </row>
    <row r="686" spans="1:10">
      <c r="A686" s="105">
        <v>685</v>
      </c>
      <c r="B686" s="105" t="s">
        <v>531</v>
      </c>
      <c r="C686" s="105" t="s">
        <v>524</v>
      </c>
      <c r="D686" s="106" t="s">
        <v>492</v>
      </c>
      <c r="E686" s="105" t="s">
        <v>493</v>
      </c>
      <c r="F686" s="105">
        <v>2</v>
      </c>
      <c r="G686" s="106" t="s">
        <v>489</v>
      </c>
      <c r="H686" s="105">
        <v>449772</v>
      </c>
      <c r="I686" s="105" t="s">
        <v>494</v>
      </c>
      <c r="J686" s="105" t="s">
        <v>192</v>
      </c>
    </row>
    <row r="687" spans="1:10">
      <c r="A687" s="105">
        <v>686</v>
      </c>
      <c r="B687" s="105" t="s">
        <v>287</v>
      </c>
      <c r="C687" s="105" t="s">
        <v>524</v>
      </c>
      <c r="D687" s="106" t="s">
        <v>487</v>
      </c>
      <c r="E687" s="105" t="s">
        <v>502</v>
      </c>
      <c r="F687" s="105">
        <v>27</v>
      </c>
      <c r="G687" s="106" t="s">
        <v>504</v>
      </c>
      <c r="H687" s="105">
        <v>39304.799999999996</v>
      </c>
      <c r="I687" s="105" t="s">
        <v>494</v>
      </c>
      <c r="J687" s="105" t="s">
        <v>201</v>
      </c>
    </row>
    <row r="688" spans="1:10">
      <c r="A688" s="105">
        <v>687</v>
      </c>
      <c r="B688" s="105" t="s">
        <v>526</v>
      </c>
      <c r="C688" s="105" t="s">
        <v>524</v>
      </c>
      <c r="D688" s="106" t="s">
        <v>487</v>
      </c>
      <c r="E688" s="105" t="s">
        <v>509</v>
      </c>
      <c r="F688" s="105">
        <v>14</v>
      </c>
      <c r="G688" s="106" t="s">
        <v>489</v>
      </c>
      <c r="H688" s="105">
        <v>219278.4</v>
      </c>
      <c r="I688" s="105" t="s">
        <v>497</v>
      </c>
      <c r="J688" s="105" t="s">
        <v>192</v>
      </c>
    </row>
    <row r="689" spans="1:10">
      <c r="A689" s="105">
        <v>688</v>
      </c>
      <c r="B689" s="105" t="s">
        <v>531</v>
      </c>
      <c r="C689" s="105" t="s">
        <v>524</v>
      </c>
      <c r="D689" s="106" t="s">
        <v>492</v>
      </c>
      <c r="E689" s="105" t="s">
        <v>493</v>
      </c>
      <c r="F689" s="105">
        <v>9</v>
      </c>
      <c r="G689" s="106" t="s">
        <v>489</v>
      </c>
      <c r="H689" s="105">
        <v>431688</v>
      </c>
      <c r="I689" s="105" t="s">
        <v>490</v>
      </c>
      <c r="J689" s="105" t="s">
        <v>513</v>
      </c>
    </row>
    <row r="690" spans="1:10">
      <c r="A690" s="105">
        <v>689</v>
      </c>
      <c r="B690" s="105" t="s">
        <v>532</v>
      </c>
      <c r="C690" s="105" t="s">
        <v>524</v>
      </c>
      <c r="D690" s="106" t="s">
        <v>499</v>
      </c>
      <c r="E690" s="105" t="s">
        <v>508</v>
      </c>
      <c r="F690" s="105">
        <v>6</v>
      </c>
      <c r="G690" s="106" t="s">
        <v>504</v>
      </c>
      <c r="H690" s="105">
        <v>20936.399999999998</v>
      </c>
      <c r="I690" s="105" t="s">
        <v>497</v>
      </c>
      <c r="J690" s="105" t="s">
        <v>198</v>
      </c>
    </row>
    <row r="691" spans="1:10">
      <c r="A691" s="105">
        <v>690</v>
      </c>
      <c r="B691" s="105" t="s">
        <v>287</v>
      </c>
      <c r="C691" s="105" t="s">
        <v>524</v>
      </c>
      <c r="D691" s="106" t="s">
        <v>492</v>
      </c>
      <c r="E691" s="105" t="s">
        <v>495</v>
      </c>
      <c r="F691" s="105">
        <v>24</v>
      </c>
      <c r="G691" s="106" t="s">
        <v>16</v>
      </c>
      <c r="H691" s="105">
        <v>314952</v>
      </c>
      <c r="I691" s="105" t="s">
        <v>496</v>
      </c>
      <c r="J691" s="105" t="s">
        <v>189</v>
      </c>
    </row>
    <row r="692" spans="1:10">
      <c r="A692" s="105">
        <v>691</v>
      </c>
      <c r="B692" s="105" t="s">
        <v>287</v>
      </c>
      <c r="C692" s="105" t="s">
        <v>524</v>
      </c>
      <c r="D692" s="106" t="s">
        <v>510</v>
      </c>
      <c r="E692" s="105" t="s">
        <v>511</v>
      </c>
      <c r="F692" s="105">
        <v>22</v>
      </c>
      <c r="G692" s="106" t="s">
        <v>16</v>
      </c>
      <c r="H692" s="105">
        <v>18648</v>
      </c>
      <c r="I692" s="105" t="s">
        <v>512</v>
      </c>
      <c r="J692" s="105" t="s">
        <v>189</v>
      </c>
    </row>
    <row r="693" spans="1:10">
      <c r="A693" s="105">
        <v>692</v>
      </c>
      <c r="B693" s="105" t="s">
        <v>287</v>
      </c>
      <c r="C693" s="105" t="s">
        <v>524</v>
      </c>
      <c r="D693" s="106" t="s">
        <v>510</v>
      </c>
      <c r="E693" s="105" t="s">
        <v>511</v>
      </c>
      <c r="F693" s="105">
        <v>28</v>
      </c>
      <c r="G693" s="106" t="s">
        <v>504</v>
      </c>
      <c r="H693" s="105">
        <v>118702.79999999999</v>
      </c>
      <c r="I693" s="105" t="s">
        <v>497</v>
      </c>
      <c r="J693" s="105" t="s">
        <v>189</v>
      </c>
    </row>
    <row r="694" spans="1:10">
      <c r="A694" s="105">
        <v>693</v>
      </c>
      <c r="B694" s="105" t="s">
        <v>287</v>
      </c>
      <c r="C694" s="105" t="s">
        <v>524</v>
      </c>
      <c r="D694" s="106" t="s">
        <v>492</v>
      </c>
      <c r="E694" s="105" t="s">
        <v>495</v>
      </c>
      <c r="F694" s="105">
        <v>19</v>
      </c>
      <c r="G694" s="106" t="s">
        <v>16</v>
      </c>
      <c r="H694" s="105">
        <v>163602</v>
      </c>
      <c r="I694" s="105" t="s">
        <v>512</v>
      </c>
      <c r="J694" s="105" t="s">
        <v>198</v>
      </c>
    </row>
    <row r="695" spans="1:10">
      <c r="A695" s="105">
        <v>694</v>
      </c>
      <c r="B695" s="105" t="s">
        <v>530</v>
      </c>
      <c r="C695" s="105" t="s">
        <v>524</v>
      </c>
      <c r="D695" s="106" t="s">
        <v>487</v>
      </c>
      <c r="E695" s="105" t="s">
        <v>509</v>
      </c>
      <c r="F695" s="105">
        <v>2</v>
      </c>
      <c r="G695" s="106" t="s">
        <v>16</v>
      </c>
      <c r="H695" s="105">
        <v>204357.6</v>
      </c>
      <c r="I695" s="105" t="s">
        <v>497</v>
      </c>
      <c r="J695" s="105" t="s">
        <v>198</v>
      </c>
    </row>
    <row r="696" spans="1:10">
      <c r="A696" s="105">
        <v>695</v>
      </c>
      <c r="B696" s="105" t="s">
        <v>526</v>
      </c>
      <c r="C696" s="105" t="s">
        <v>524</v>
      </c>
      <c r="D696" s="106" t="s">
        <v>510</v>
      </c>
      <c r="E696" s="105" t="s">
        <v>514</v>
      </c>
      <c r="F696" s="105">
        <v>5</v>
      </c>
      <c r="G696" s="106" t="s">
        <v>504</v>
      </c>
      <c r="H696" s="105">
        <v>157028.4</v>
      </c>
      <c r="I696" s="105" t="s">
        <v>490</v>
      </c>
      <c r="J696" s="105" t="s">
        <v>189</v>
      </c>
    </row>
    <row r="697" spans="1:10">
      <c r="A697" s="105">
        <v>696</v>
      </c>
      <c r="B697" s="105" t="s">
        <v>291</v>
      </c>
      <c r="C697" s="105" t="s">
        <v>524</v>
      </c>
      <c r="D697" s="106" t="s">
        <v>487</v>
      </c>
      <c r="E697" s="105" t="s">
        <v>502</v>
      </c>
      <c r="F697" s="105">
        <v>7</v>
      </c>
      <c r="G697" s="106" t="s">
        <v>504</v>
      </c>
      <c r="H697" s="105">
        <v>84220.800000000003</v>
      </c>
      <c r="I697" s="105" t="s">
        <v>496</v>
      </c>
      <c r="J697" s="105" t="s">
        <v>198</v>
      </c>
    </row>
    <row r="698" spans="1:10">
      <c r="A698" s="105">
        <v>697</v>
      </c>
      <c r="B698" s="105" t="s">
        <v>291</v>
      </c>
      <c r="C698" s="105" t="s">
        <v>524</v>
      </c>
      <c r="D698" s="106" t="s">
        <v>487</v>
      </c>
      <c r="E698" s="105" t="s">
        <v>502</v>
      </c>
      <c r="F698" s="105">
        <v>5</v>
      </c>
      <c r="G698" s="106" t="s">
        <v>489</v>
      </c>
      <c r="H698" s="105">
        <v>145742.39999999999</v>
      </c>
      <c r="I698" s="105" t="s">
        <v>512</v>
      </c>
      <c r="J698" s="105" t="s">
        <v>198</v>
      </c>
    </row>
    <row r="699" spans="1:10">
      <c r="A699" s="105">
        <v>698</v>
      </c>
      <c r="B699" s="105" t="s">
        <v>530</v>
      </c>
      <c r="C699" s="105" t="s">
        <v>524</v>
      </c>
      <c r="D699" s="106" t="s">
        <v>487</v>
      </c>
      <c r="E699" s="105" t="s">
        <v>502</v>
      </c>
      <c r="F699" s="105">
        <v>10</v>
      </c>
      <c r="G699" s="106" t="s">
        <v>16</v>
      </c>
      <c r="H699" s="105">
        <v>158133.6</v>
      </c>
      <c r="I699" s="105" t="s">
        <v>496</v>
      </c>
      <c r="J699" s="105" t="s">
        <v>192</v>
      </c>
    </row>
    <row r="700" spans="1:10">
      <c r="A700" s="105">
        <v>699</v>
      </c>
      <c r="B700" s="105" t="s">
        <v>527</v>
      </c>
      <c r="C700" s="105" t="s">
        <v>524</v>
      </c>
      <c r="D700" s="106" t="s">
        <v>510</v>
      </c>
      <c r="E700" s="105" t="s">
        <v>514</v>
      </c>
      <c r="F700" s="105">
        <v>7</v>
      </c>
      <c r="G700" s="106" t="s">
        <v>16</v>
      </c>
      <c r="H700" s="105">
        <v>124938</v>
      </c>
      <c r="I700" s="105" t="s">
        <v>501</v>
      </c>
      <c r="J700" s="105" t="s">
        <v>192</v>
      </c>
    </row>
    <row r="701" spans="1:10">
      <c r="A701" s="105">
        <v>700</v>
      </c>
      <c r="B701" s="105" t="s">
        <v>291</v>
      </c>
      <c r="C701" s="105" t="s">
        <v>524</v>
      </c>
      <c r="D701" s="106" t="s">
        <v>492</v>
      </c>
      <c r="E701" s="105" t="s">
        <v>493</v>
      </c>
      <c r="F701" s="105">
        <v>8</v>
      </c>
      <c r="G701" s="106" t="s">
        <v>489</v>
      </c>
      <c r="H701" s="105">
        <v>327264</v>
      </c>
      <c r="I701" s="105" t="s">
        <v>494</v>
      </c>
      <c r="J701" s="105" t="s">
        <v>192</v>
      </c>
    </row>
    <row r="702" spans="1:10">
      <c r="A702" s="105">
        <v>701</v>
      </c>
      <c r="B702" s="105" t="s">
        <v>527</v>
      </c>
      <c r="C702" s="105" t="s">
        <v>524</v>
      </c>
      <c r="D702" s="106" t="s">
        <v>510</v>
      </c>
      <c r="E702" s="105" t="s">
        <v>516</v>
      </c>
      <c r="F702" s="105">
        <v>20</v>
      </c>
      <c r="G702" s="106" t="s">
        <v>504</v>
      </c>
      <c r="H702" s="105">
        <v>326530.8</v>
      </c>
      <c r="I702" s="105" t="s">
        <v>494</v>
      </c>
      <c r="J702" s="105" t="s">
        <v>189</v>
      </c>
    </row>
    <row r="703" spans="1:10">
      <c r="A703" s="105">
        <v>702</v>
      </c>
      <c r="B703" s="105" t="s">
        <v>528</v>
      </c>
      <c r="C703" s="105" t="s">
        <v>524</v>
      </c>
      <c r="D703" s="106" t="s">
        <v>492</v>
      </c>
      <c r="E703" s="105" t="s">
        <v>506</v>
      </c>
      <c r="F703" s="105">
        <v>19</v>
      </c>
      <c r="G703" s="106" t="s">
        <v>16</v>
      </c>
      <c r="H703" s="105">
        <v>196848</v>
      </c>
      <c r="I703" s="105" t="s">
        <v>494</v>
      </c>
      <c r="J703" s="105" t="s">
        <v>189</v>
      </c>
    </row>
    <row r="704" spans="1:10">
      <c r="A704" s="105">
        <v>703</v>
      </c>
      <c r="B704" s="105" t="s">
        <v>526</v>
      </c>
      <c r="C704" s="105" t="s">
        <v>524</v>
      </c>
      <c r="D704" s="106" t="s">
        <v>487</v>
      </c>
      <c r="E704" s="105" t="s">
        <v>502</v>
      </c>
      <c r="F704" s="105">
        <v>10</v>
      </c>
      <c r="G704" s="106" t="s">
        <v>489</v>
      </c>
      <c r="H704" s="105">
        <v>125880</v>
      </c>
      <c r="I704" s="105" t="s">
        <v>494</v>
      </c>
      <c r="J704" s="105" t="s">
        <v>189</v>
      </c>
    </row>
    <row r="705" spans="1:10">
      <c r="A705" s="105">
        <v>704</v>
      </c>
      <c r="B705" s="105" t="s">
        <v>291</v>
      </c>
      <c r="C705" s="105" t="s">
        <v>524</v>
      </c>
      <c r="D705" s="106" t="s">
        <v>487</v>
      </c>
      <c r="E705" s="105" t="s">
        <v>502</v>
      </c>
      <c r="F705" s="105">
        <v>10</v>
      </c>
      <c r="G705" s="106" t="s">
        <v>16</v>
      </c>
      <c r="H705" s="105">
        <v>63045.599999999999</v>
      </c>
      <c r="I705" s="105" t="s">
        <v>490</v>
      </c>
      <c r="J705" s="105" t="s">
        <v>192</v>
      </c>
    </row>
    <row r="706" spans="1:10">
      <c r="A706" s="105">
        <v>705</v>
      </c>
      <c r="B706" s="105" t="s">
        <v>532</v>
      </c>
      <c r="C706" s="105" t="s">
        <v>524</v>
      </c>
      <c r="D706" s="106" t="s">
        <v>487</v>
      </c>
      <c r="E706" s="105" t="s">
        <v>509</v>
      </c>
      <c r="F706" s="105">
        <v>17</v>
      </c>
      <c r="G706" s="106" t="s">
        <v>16</v>
      </c>
      <c r="H706" s="105">
        <v>189240</v>
      </c>
      <c r="I706" s="105" t="s">
        <v>490</v>
      </c>
      <c r="J706" s="105" t="s">
        <v>192</v>
      </c>
    </row>
    <row r="707" spans="1:10">
      <c r="A707" s="105">
        <v>706</v>
      </c>
      <c r="B707" s="105" t="s">
        <v>532</v>
      </c>
      <c r="C707" s="105" t="s">
        <v>524</v>
      </c>
      <c r="D707" s="106" t="s">
        <v>487</v>
      </c>
      <c r="E707" s="105" t="s">
        <v>502</v>
      </c>
      <c r="F707" s="105">
        <v>5</v>
      </c>
      <c r="G707" s="106" t="s">
        <v>504</v>
      </c>
      <c r="H707" s="105">
        <v>50625.599999999999</v>
      </c>
      <c r="I707" s="105" t="s">
        <v>490</v>
      </c>
      <c r="J707" s="105" t="s">
        <v>198</v>
      </c>
    </row>
    <row r="708" spans="1:10">
      <c r="A708" s="105">
        <v>707</v>
      </c>
      <c r="B708" s="105" t="s">
        <v>529</v>
      </c>
      <c r="C708" s="105" t="s">
        <v>524</v>
      </c>
      <c r="D708" s="106" t="s">
        <v>492</v>
      </c>
      <c r="E708" s="105" t="s">
        <v>495</v>
      </c>
      <c r="F708" s="105">
        <v>20</v>
      </c>
      <c r="G708" s="106" t="s">
        <v>16</v>
      </c>
      <c r="H708" s="105">
        <v>90486</v>
      </c>
      <c r="I708" s="105" t="s">
        <v>496</v>
      </c>
      <c r="J708" s="105" t="s">
        <v>192</v>
      </c>
    </row>
    <row r="709" spans="1:10">
      <c r="A709" s="105">
        <v>708</v>
      </c>
      <c r="B709" s="105" t="s">
        <v>526</v>
      </c>
      <c r="C709" s="105" t="s">
        <v>524</v>
      </c>
      <c r="D709" s="106" t="s">
        <v>510</v>
      </c>
      <c r="E709" s="105" t="s">
        <v>516</v>
      </c>
      <c r="F709" s="105">
        <v>5</v>
      </c>
      <c r="G709" s="106" t="s">
        <v>489</v>
      </c>
      <c r="H709" s="105">
        <v>319726.8</v>
      </c>
      <c r="I709" s="105" t="s">
        <v>497</v>
      </c>
      <c r="J709" s="105" t="s">
        <v>189</v>
      </c>
    </row>
    <row r="710" spans="1:10">
      <c r="A710" s="105">
        <v>709</v>
      </c>
      <c r="B710" s="105" t="s">
        <v>525</v>
      </c>
      <c r="C710" s="105" t="s">
        <v>524</v>
      </c>
      <c r="D710" s="106" t="s">
        <v>510</v>
      </c>
      <c r="E710" s="105" t="s">
        <v>511</v>
      </c>
      <c r="F710" s="105">
        <v>20</v>
      </c>
      <c r="G710" s="106" t="s">
        <v>16</v>
      </c>
      <c r="H710" s="105">
        <v>137145.60000000001</v>
      </c>
      <c r="I710" s="105" t="s">
        <v>501</v>
      </c>
      <c r="J710" s="105" t="s">
        <v>192</v>
      </c>
    </row>
    <row r="711" spans="1:10">
      <c r="A711" s="105">
        <v>710</v>
      </c>
      <c r="B711" s="105" t="s">
        <v>291</v>
      </c>
      <c r="C711" s="105" t="s">
        <v>524</v>
      </c>
      <c r="D711" s="106" t="s">
        <v>487</v>
      </c>
      <c r="E711" s="105" t="s">
        <v>502</v>
      </c>
      <c r="F711" s="105">
        <v>2</v>
      </c>
      <c r="G711" s="106" t="s">
        <v>489</v>
      </c>
      <c r="H711" s="105">
        <v>212390.39999999999</v>
      </c>
      <c r="I711" s="105" t="s">
        <v>494</v>
      </c>
      <c r="J711" s="105" t="s">
        <v>192</v>
      </c>
    </row>
    <row r="712" spans="1:10">
      <c r="A712" s="105">
        <v>711</v>
      </c>
      <c r="B712" s="105" t="s">
        <v>530</v>
      </c>
      <c r="C712" s="105" t="s">
        <v>524</v>
      </c>
      <c r="D712" s="106" t="s">
        <v>487</v>
      </c>
      <c r="E712" s="105" t="s">
        <v>502</v>
      </c>
      <c r="F712" s="105">
        <v>6</v>
      </c>
      <c r="G712" s="106" t="s">
        <v>16</v>
      </c>
      <c r="H712" s="105">
        <v>222237.6</v>
      </c>
      <c r="I712" s="105" t="s">
        <v>497</v>
      </c>
      <c r="J712" s="105" t="s">
        <v>192</v>
      </c>
    </row>
    <row r="713" spans="1:10">
      <c r="A713" s="105">
        <v>712</v>
      </c>
      <c r="B713" s="105" t="s">
        <v>526</v>
      </c>
      <c r="C713" s="105" t="s">
        <v>524</v>
      </c>
      <c r="D713" s="106" t="s">
        <v>487</v>
      </c>
      <c r="E713" s="105" t="s">
        <v>488</v>
      </c>
      <c r="F713" s="105">
        <v>24</v>
      </c>
      <c r="G713" s="106" t="s">
        <v>16</v>
      </c>
      <c r="H713" s="105">
        <v>92754</v>
      </c>
      <c r="I713" s="105" t="s">
        <v>494</v>
      </c>
      <c r="J713" s="105" t="s">
        <v>210</v>
      </c>
    </row>
    <row r="714" spans="1:10">
      <c r="A714" s="105">
        <v>713</v>
      </c>
      <c r="B714" s="105" t="s">
        <v>526</v>
      </c>
      <c r="C714" s="105" t="s">
        <v>524</v>
      </c>
      <c r="D714" s="106" t="s">
        <v>510</v>
      </c>
      <c r="E714" s="105" t="s">
        <v>514</v>
      </c>
      <c r="F714" s="105">
        <v>10</v>
      </c>
      <c r="G714" s="106" t="s">
        <v>504</v>
      </c>
      <c r="H714" s="105">
        <v>297104.39999999997</v>
      </c>
      <c r="I714" s="105" t="s">
        <v>501</v>
      </c>
      <c r="J714" s="105" t="s">
        <v>192</v>
      </c>
    </row>
    <row r="715" spans="1:10">
      <c r="A715" s="105">
        <v>714</v>
      </c>
      <c r="B715" s="105" t="s">
        <v>530</v>
      </c>
      <c r="C715" s="105" t="s">
        <v>524</v>
      </c>
      <c r="D715" s="106" t="s">
        <v>487</v>
      </c>
      <c r="E715" s="105" t="s">
        <v>488</v>
      </c>
      <c r="F715" s="105">
        <v>26</v>
      </c>
      <c r="G715" s="106" t="s">
        <v>16</v>
      </c>
      <c r="H715" s="105">
        <v>34180.799999999996</v>
      </c>
      <c r="I715" s="105" t="s">
        <v>496</v>
      </c>
      <c r="J715" s="105" t="s">
        <v>195</v>
      </c>
    </row>
    <row r="716" spans="1:10">
      <c r="A716" s="105">
        <v>715</v>
      </c>
      <c r="B716" s="105" t="s">
        <v>527</v>
      </c>
      <c r="C716" s="105" t="s">
        <v>524</v>
      </c>
      <c r="D716" s="106" t="s">
        <v>510</v>
      </c>
      <c r="E716" s="105" t="s">
        <v>511</v>
      </c>
      <c r="F716" s="105">
        <v>15</v>
      </c>
      <c r="G716" s="106" t="s">
        <v>489</v>
      </c>
      <c r="H716" s="105">
        <v>276130.8</v>
      </c>
      <c r="I716" s="105" t="s">
        <v>490</v>
      </c>
      <c r="J716" s="105" t="s">
        <v>210</v>
      </c>
    </row>
    <row r="717" spans="1:10">
      <c r="A717" s="105">
        <v>716</v>
      </c>
      <c r="B717" s="105" t="s">
        <v>531</v>
      </c>
      <c r="C717" s="105" t="s">
        <v>524</v>
      </c>
      <c r="D717" s="106" t="s">
        <v>492</v>
      </c>
      <c r="E717" s="105" t="s">
        <v>495</v>
      </c>
      <c r="F717" s="105">
        <v>23</v>
      </c>
      <c r="G717" s="106" t="s">
        <v>504</v>
      </c>
      <c r="H717" s="105">
        <v>424710</v>
      </c>
      <c r="I717" s="105" t="s">
        <v>494</v>
      </c>
      <c r="J717" s="105" t="s">
        <v>201</v>
      </c>
    </row>
    <row r="718" spans="1:10">
      <c r="A718" s="105">
        <v>717</v>
      </c>
      <c r="B718" s="105" t="s">
        <v>532</v>
      </c>
      <c r="C718" s="105" t="s">
        <v>524</v>
      </c>
      <c r="D718" s="106" t="s">
        <v>510</v>
      </c>
      <c r="E718" s="105" t="s">
        <v>511</v>
      </c>
      <c r="F718" s="105">
        <v>25</v>
      </c>
      <c r="G718" s="106" t="s">
        <v>16</v>
      </c>
      <c r="H718" s="105">
        <v>301201.2</v>
      </c>
      <c r="I718" s="105" t="s">
        <v>494</v>
      </c>
      <c r="J718" s="105" t="s">
        <v>198</v>
      </c>
    </row>
    <row r="719" spans="1:10">
      <c r="A719" s="105">
        <v>718</v>
      </c>
      <c r="B719" s="105" t="s">
        <v>291</v>
      </c>
      <c r="C719" s="105" t="s">
        <v>524</v>
      </c>
      <c r="D719" s="106" t="s">
        <v>487</v>
      </c>
      <c r="E719" s="105" t="s">
        <v>502</v>
      </c>
      <c r="F719" s="105">
        <v>14</v>
      </c>
      <c r="G719" s="106" t="s">
        <v>16</v>
      </c>
      <c r="H719" s="105">
        <v>169612.79999999999</v>
      </c>
      <c r="I719" s="105" t="s">
        <v>501</v>
      </c>
      <c r="J719" s="105" t="s">
        <v>198</v>
      </c>
    </row>
    <row r="720" spans="1:10">
      <c r="A720" s="105">
        <v>719</v>
      </c>
      <c r="B720" s="105" t="s">
        <v>531</v>
      </c>
      <c r="C720" s="105" t="s">
        <v>524</v>
      </c>
      <c r="D720" s="106" t="s">
        <v>487</v>
      </c>
      <c r="E720" s="105" t="s">
        <v>509</v>
      </c>
      <c r="F720" s="105">
        <v>21</v>
      </c>
      <c r="G720" s="106" t="s">
        <v>16</v>
      </c>
      <c r="H720" s="105">
        <v>28797.599999999999</v>
      </c>
      <c r="I720" s="105" t="s">
        <v>497</v>
      </c>
      <c r="J720" s="105" t="s">
        <v>198</v>
      </c>
    </row>
    <row r="721" spans="1:10">
      <c r="A721" s="105">
        <v>720</v>
      </c>
      <c r="B721" s="105" t="s">
        <v>525</v>
      </c>
      <c r="C721" s="105" t="s">
        <v>524</v>
      </c>
      <c r="D721" s="106" t="s">
        <v>510</v>
      </c>
      <c r="E721" s="105" t="s">
        <v>514</v>
      </c>
      <c r="F721" s="105">
        <v>12</v>
      </c>
      <c r="G721" s="106" t="s">
        <v>489</v>
      </c>
      <c r="H721" s="105">
        <v>11070</v>
      </c>
      <c r="I721" s="105" t="s">
        <v>496</v>
      </c>
      <c r="J721" s="105" t="s">
        <v>189</v>
      </c>
    </row>
    <row r="722" spans="1:10">
      <c r="A722" s="105">
        <v>721</v>
      </c>
      <c r="B722" s="105" t="s">
        <v>528</v>
      </c>
      <c r="C722" s="105" t="s">
        <v>524</v>
      </c>
      <c r="D722" s="106" t="s">
        <v>487</v>
      </c>
      <c r="E722" s="105" t="s">
        <v>488</v>
      </c>
      <c r="F722" s="105">
        <v>9</v>
      </c>
      <c r="G722" s="106" t="s">
        <v>489</v>
      </c>
      <c r="H722" s="105">
        <v>19788</v>
      </c>
      <c r="I722" s="105" t="s">
        <v>497</v>
      </c>
      <c r="J722" s="105" t="s">
        <v>198</v>
      </c>
    </row>
    <row r="723" spans="1:10">
      <c r="A723" s="105">
        <v>722</v>
      </c>
      <c r="B723" s="105" t="s">
        <v>529</v>
      </c>
      <c r="C723" s="105" t="s">
        <v>524</v>
      </c>
      <c r="D723" s="106" t="s">
        <v>499</v>
      </c>
      <c r="E723" s="105" t="s">
        <v>500</v>
      </c>
      <c r="F723" s="105">
        <v>10</v>
      </c>
      <c r="G723" s="106" t="s">
        <v>489</v>
      </c>
      <c r="H723" s="105">
        <v>97304.4</v>
      </c>
      <c r="I723" s="105" t="s">
        <v>501</v>
      </c>
      <c r="J723" s="105" t="s">
        <v>513</v>
      </c>
    </row>
    <row r="724" spans="1:10">
      <c r="A724" s="105">
        <v>723</v>
      </c>
      <c r="B724" s="105" t="s">
        <v>525</v>
      </c>
      <c r="C724" s="105" t="s">
        <v>524</v>
      </c>
      <c r="D724" s="106" t="s">
        <v>499</v>
      </c>
      <c r="E724" s="105" t="s">
        <v>515</v>
      </c>
      <c r="F724" s="105">
        <v>24</v>
      </c>
      <c r="G724" s="106" t="s">
        <v>504</v>
      </c>
      <c r="H724" s="105">
        <v>19833.599999999999</v>
      </c>
      <c r="I724" s="105" t="s">
        <v>497</v>
      </c>
      <c r="J724" s="105" t="s">
        <v>214</v>
      </c>
    </row>
    <row r="725" spans="1:10">
      <c r="A725" s="105">
        <v>724</v>
      </c>
      <c r="B725" s="105" t="s">
        <v>531</v>
      </c>
      <c r="C725" s="105" t="s">
        <v>524</v>
      </c>
      <c r="D725" s="106" t="s">
        <v>487</v>
      </c>
      <c r="E725" s="105" t="s">
        <v>509</v>
      </c>
      <c r="F725" s="105">
        <v>21</v>
      </c>
      <c r="G725" s="106" t="s">
        <v>16</v>
      </c>
      <c r="H725" s="105">
        <v>218390.39999999999</v>
      </c>
      <c r="I725" s="105" t="s">
        <v>501</v>
      </c>
      <c r="J725" s="105" t="s">
        <v>189</v>
      </c>
    </row>
    <row r="726" spans="1:10">
      <c r="A726" s="105">
        <v>725</v>
      </c>
      <c r="B726" s="105" t="s">
        <v>529</v>
      </c>
      <c r="C726" s="105" t="s">
        <v>524</v>
      </c>
      <c r="D726" s="106" t="s">
        <v>487</v>
      </c>
      <c r="E726" s="105" t="s">
        <v>509</v>
      </c>
      <c r="F726" s="105">
        <v>25</v>
      </c>
      <c r="G726" s="106" t="s">
        <v>489</v>
      </c>
      <c r="H726" s="105">
        <v>243010.8</v>
      </c>
      <c r="I726" s="105" t="s">
        <v>496</v>
      </c>
      <c r="J726" s="105" t="s">
        <v>198</v>
      </c>
    </row>
    <row r="727" spans="1:10">
      <c r="A727" s="105">
        <v>726</v>
      </c>
      <c r="B727" s="105" t="s">
        <v>529</v>
      </c>
      <c r="C727" s="105" t="s">
        <v>524</v>
      </c>
      <c r="D727" s="106" t="s">
        <v>510</v>
      </c>
      <c r="E727" s="105" t="s">
        <v>511</v>
      </c>
      <c r="F727" s="105">
        <v>2</v>
      </c>
      <c r="G727" s="106" t="s">
        <v>16</v>
      </c>
      <c r="H727" s="105">
        <v>9066</v>
      </c>
      <c r="I727" s="105" t="s">
        <v>494</v>
      </c>
      <c r="J727" s="105" t="s">
        <v>192</v>
      </c>
    </row>
    <row r="728" spans="1:10">
      <c r="A728" s="105">
        <v>727</v>
      </c>
      <c r="B728" s="105" t="s">
        <v>527</v>
      </c>
      <c r="C728" s="105" t="s">
        <v>524</v>
      </c>
      <c r="D728" s="106" t="s">
        <v>487</v>
      </c>
      <c r="E728" s="105" t="s">
        <v>502</v>
      </c>
      <c r="F728" s="105">
        <v>7</v>
      </c>
      <c r="G728" s="106" t="s">
        <v>489</v>
      </c>
      <c r="H728" s="105">
        <v>34240.799999999996</v>
      </c>
      <c r="I728" s="105" t="s">
        <v>497</v>
      </c>
      <c r="J728" s="105" t="s">
        <v>192</v>
      </c>
    </row>
    <row r="729" spans="1:10">
      <c r="A729" s="105">
        <v>728</v>
      </c>
      <c r="B729" s="105" t="s">
        <v>525</v>
      </c>
      <c r="C729" s="105" t="s">
        <v>524</v>
      </c>
      <c r="D729" s="106" t="s">
        <v>487</v>
      </c>
      <c r="E729" s="105" t="s">
        <v>488</v>
      </c>
      <c r="F729" s="105">
        <v>17</v>
      </c>
      <c r="G729" s="106" t="s">
        <v>504</v>
      </c>
      <c r="H729" s="105">
        <v>94141.2</v>
      </c>
      <c r="I729" s="105" t="s">
        <v>497</v>
      </c>
      <c r="J729" s="105" t="s">
        <v>189</v>
      </c>
    </row>
    <row r="730" spans="1:10">
      <c r="A730" s="105">
        <v>729</v>
      </c>
      <c r="B730" s="105" t="s">
        <v>530</v>
      </c>
      <c r="C730" s="105" t="s">
        <v>524</v>
      </c>
      <c r="D730" s="106" t="s">
        <v>510</v>
      </c>
      <c r="E730" s="105" t="s">
        <v>511</v>
      </c>
      <c r="F730" s="105">
        <v>19</v>
      </c>
      <c r="G730" s="106" t="s">
        <v>16</v>
      </c>
      <c r="H730" s="105">
        <v>324334.8</v>
      </c>
      <c r="I730" s="105" t="s">
        <v>512</v>
      </c>
      <c r="J730" s="105" t="s">
        <v>210</v>
      </c>
    </row>
    <row r="731" spans="1:10">
      <c r="A731" s="105">
        <v>730</v>
      </c>
      <c r="B731" s="105" t="s">
        <v>531</v>
      </c>
      <c r="C731" s="105" t="s">
        <v>524</v>
      </c>
      <c r="D731" s="106" t="s">
        <v>487</v>
      </c>
      <c r="E731" s="105" t="s">
        <v>509</v>
      </c>
      <c r="F731" s="105">
        <v>21</v>
      </c>
      <c r="G731" s="106" t="s">
        <v>16</v>
      </c>
      <c r="H731" s="105">
        <v>206496</v>
      </c>
      <c r="I731" s="105" t="s">
        <v>494</v>
      </c>
      <c r="J731" s="105" t="s">
        <v>189</v>
      </c>
    </row>
    <row r="732" spans="1:10">
      <c r="A732" s="105">
        <v>731</v>
      </c>
      <c r="B732" s="105" t="s">
        <v>529</v>
      </c>
      <c r="C732" s="105" t="s">
        <v>524</v>
      </c>
      <c r="D732" s="106" t="s">
        <v>510</v>
      </c>
      <c r="E732" s="105" t="s">
        <v>514</v>
      </c>
      <c r="F732" s="105">
        <v>10</v>
      </c>
      <c r="G732" s="106" t="s">
        <v>489</v>
      </c>
      <c r="H732" s="105">
        <v>31730.399999999998</v>
      </c>
      <c r="I732" s="105" t="s">
        <v>494</v>
      </c>
      <c r="J732" s="105" t="s">
        <v>192</v>
      </c>
    </row>
    <row r="733" spans="1:10">
      <c r="A733" s="105">
        <v>732</v>
      </c>
      <c r="B733" s="105" t="s">
        <v>287</v>
      </c>
      <c r="C733" s="105" t="s">
        <v>524</v>
      </c>
      <c r="D733" s="106" t="s">
        <v>499</v>
      </c>
      <c r="E733" s="105" t="s">
        <v>508</v>
      </c>
      <c r="F733" s="105">
        <v>25</v>
      </c>
      <c r="G733" s="106" t="s">
        <v>489</v>
      </c>
      <c r="H733" s="105">
        <v>103950</v>
      </c>
      <c r="I733" s="105" t="s">
        <v>494</v>
      </c>
      <c r="J733" s="105" t="s">
        <v>198</v>
      </c>
    </row>
    <row r="734" spans="1:10">
      <c r="A734" s="105">
        <v>733</v>
      </c>
      <c r="B734" s="105" t="s">
        <v>527</v>
      </c>
      <c r="C734" s="105" t="s">
        <v>524</v>
      </c>
      <c r="D734" s="106" t="s">
        <v>487</v>
      </c>
      <c r="E734" s="105" t="s">
        <v>502</v>
      </c>
      <c r="F734" s="105">
        <v>7</v>
      </c>
      <c r="G734" s="106" t="s">
        <v>16</v>
      </c>
      <c r="H734" s="105">
        <v>18374.399999999998</v>
      </c>
      <c r="I734" s="105" t="s">
        <v>490</v>
      </c>
      <c r="J734" s="105" t="s">
        <v>198</v>
      </c>
    </row>
    <row r="735" spans="1:10">
      <c r="A735" s="105">
        <v>734</v>
      </c>
      <c r="B735" s="105" t="s">
        <v>530</v>
      </c>
      <c r="C735" s="105" t="s">
        <v>524</v>
      </c>
      <c r="D735" s="106" t="s">
        <v>492</v>
      </c>
      <c r="E735" s="105" t="s">
        <v>506</v>
      </c>
      <c r="F735" s="105">
        <v>27</v>
      </c>
      <c r="G735" s="106" t="s">
        <v>489</v>
      </c>
      <c r="H735" s="105">
        <v>577002</v>
      </c>
      <c r="I735" s="105" t="s">
        <v>494</v>
      </c>
      <c r="J735" s="105" t="s">
        <v>192</v>
      </c>
    </row>
    <row r="736" spans="1:10">
      <c r="A736" s="105">
        <v>735</v>
      </c>
      <c r="B736" s="105" t="s">
        <v>532</v>
      </c>
      <c r="C736" s="105" t="s">
        <v>524</v>
      </c>
      <c r="D736" s="106" t="s">
        <v>492</v>
      </c>
      <c r="E736" s="105" t="s">
        <v>495</v>
      </c>
      <c r="F736" s="105">
        <v>25</v>
      </c>
      <c r="G736" s="106" t="s">
        <v>489</v>
      </c>
      <c r="H736" s="105">
        <v>489474</v>
      </c>
      <c r="I736" s="105" t="s">
        <v>494</v>
      </c>
      <c r="J736" s="105" t="s">
        <v>192</v>
      </c>
    </row>
    <row r="737" spans="1:10">
      <c r="A737" s="105">
        <v>736</v>
      </c>
      <c r="B737" s="105" t="s">
        <v>531</v>
      </c>
      <c r="C737" s="105" t="s">
        <v>524</v>
      </c>
      <c r="D737" s="106" t="s">
        <v>510</v>
      </c>
      <c r="E737" s="105" t="s">
        <v>511</v>
      </c>
      <c r="F737" s="105">
        <v>19</v>
      </c>
      <c r="G737" s="106" t="s">
        <v>504</v>
      </c>
      <c r="H737" s="105">
        <v>150260.4</v>
      </c>
      <c r="I737" s="105" t="s">
        <v>496</v>
      </c>
      <c r="J737" s="105" t="s">
        <v>201</v>
      </c>
    </row>
    <row r="738" spans="1:10">
      <c r="A738" s="105">
        <v>737</v>
      </c>
      <c r="B738" s="105" t="s">
        <v>526</v>
      </c>
      <c r="C738" s="105" t="s">
        <v>524</v>
      </c>
      <c r="D738" s="106" t="s">
        <v>487</v>
      </c>
      <c r="E738" s="105" t="s">
        <v>488</v>
      </c>
      <c r="F738" s="105">
        <v>15</v>
      </c>
      <c r="G738" s="106" t="s">
        <v>16</v>
      </c>
      <c r="H738" s="105">
        <v>84026.4</v>
      </c>
      <c r="I738" s="105" t="s">
        <v>496</v>
      </c>
      <c r="J738" s="105" t="s">
        <v>189</v>
      </c>
    </row>
    <row r="739" spans="1:10">
      <c r="A739" s="105">
        <v>738</v>
      </c>
      <c r="B739" s="105" t="s">
        <v>532</v>
      </c>
      <c r="C739" s="105" t="s">
        <v>524</v>
      </c>
      <c r="D739" s="106" t="s">
        <v>487</v>
      </c>
      <c r="E739" s="105" t="s">
        <v>488</v>
      </c>
      <c r="F739" s="105">
        <v>21</v>
      </c>
      <c r="G739" s="106" t="s">
        <v>489</v>
      </c>
      <c r="H739" s="105">
        <v>51994.799999999996</v>
      </c>
      <c r="I739" s="105" t="s">
        <v>494</v>
      </c>
      <c r="J739" s="105" t="s">
        <v>195</v>
      </c>
    </row>
    <row r="740" spans="1:10">
      <c r="A740" s="105">
        <v>739</v>
      </c>
      <c r="B740" s="105" t="s">
        <v>287</v>
      </c>
      <c r="C740" s="105" t="s">
        <v>524</v>
      </c>
      <c r="D740" s="106" t="s">
        <v>510</v>
      </c>
      <c r="E740" s="105" t="s">
        <v>511</v>
      </c>
      <c r="F740" s="105">
        <v>10</v>
      </c>
      <c r="G740" s="106" t="s">
        <v>16</v>
      </c>
      <c r="H740" s="105">
        <v>297057.59999999998</v>
      </c>
      <c r="I740" s="105" t="s">
        <v>490</v>
      </c>
      <c r="J740" s="105" t="s">
        <v>201</v>
      </c>
    </row>
    <row r="741" spans="1:10">
      <c r="A741" s="105">
        <v>740</v>
      </c>
      <c r="B741" s="105" t="s">
        <v>527</v>
      </c>
      <c r="C741" s="105" t="s">
        <v>524</v>
      </c>
      <c r="D741" s="106" t="s">
        <v>487</v>
      </c>
      <c r="E741" s="105" t="s">
        <v>509</v>
      </c>
      <c r="F741" s="105">
        <v>9</v>
      </c>
      <c r="G741" s="106" t="s">
        <v>16</v>
      </c>
      <c r="H741" s="105">
        <v>229190.39999999999</v>
      </c>
      <c r="I741" s="105" t="s">
        <v>494</v>
      </c>
      <c r="J741" s="105" t="s">
        <v>189</v>
      </c>
    </row>
    <row r="742" spans="1:10">
      <c r="A742" s="105">
        <v>741</v>
      </c>
      <c r="B742" s="105" t="s">
        <v>530</v>
      </c>
      <c r="C742" s="105" t="s">
        <v>524</v>
      </c>
      <c r="D742" s="106" t="s">
        <v>487</v>
      </c>
      <c r="E742" s="105" t="s">
        <v>488</v>
      </c>
      <c r="F742" s="105">
        <v>25</v>
      </c>
      <c r="G742" s="106" t="s">
        <v>504</v>
      </c>
      <c r="H742" s="105">
        <v>114524.4</v>
      </c>
      <c r="I742" s="105" t="s">
        <v>496</v>
      </c>
      <c r="J742" s="105" t="s">
        <v>192</v>
      </c>
    </row>
    <row r="743" spans="1:10">
      <c r="A743" s="105">
        <v>742</v>
      </c>
      <c r="B743" s="105" t="s">
        <v>529</v>
      </c>
      <c r="C743" s="105" t="s">
        <v>524</v>
      </c>
      <c r="D743" s="106" t="s">
        <v>510</v>
      </c>
      <c r="E743" s="105" t="s">
        <v>514</v>
      </c>
      <c r="F743" s="105">
        <v>10</v>
      </c>
      <c r="G743" s="106" t="s">
        <v>489</v>
      </c>
      <c r="H743" s="105">
        <v>339616.8</v>
      </c>
      <c r="I743" s="105" t="s">
        <v>494</v>
      </c>
      <c r="J743" s="105" t="s">
        <v>192</v>
      </c>
    </row>
    <row r="744" spans="1:10">
      <c r="A744" s="105">
        <v>743</v>
      </c>
      <c r="B744" s="105" t="s">
        <v>528</v>
      </c>
      <c r="C744" s="105" t="s">
        <v>524</v>
      </c>
      <c r="D744" s="106" t="s">
        <v>487</v>
      </c>
      <c r="E744" s="105" t="s">
        <v>488</v>
      </c>
      <c r="F744" s="105">
        <v>8</v>
      </c>
      <c r="G744" s="106" t="s">
        <v>489</v>
      </c>
      <c r="H744" s="105">
        <v>33150</v>
      </c>
      <c r="I744" s="105" t="s">
        <v>494</v>
      </c>
      <c r="J744" s="105" t="s">
        <v>513</v>
      </c>
    </row>
    <row r="745" spans="1:10">
      <c r="A745" s="105">
        <v>744</v>
      </c>
      <c r="B745" s="105" t="s">
        <v>528</v>
      </c>
      <c r="C745" s="105" t="s">
        <v>524</v>
      </c>
      <c r="D745" s="106" t="s">
        <v>487</v>
      </c>
      <c r="E745" s="105" t="s">
        <v>502</v>
      </c>
      <c r="F745" s="105">
        <v>15</v>
      </c>
      <c r="G745" s="106" t="s">
        <v>504</v>
      </c>
      <c r="H745" s="105">
        <v>181500</v>
      </c>
      <c r="I745" s="105" t="s">
        <v>494</v>
      </c>
      <c r="J745" s="105" t="s">
        <v>192</v>
      </c>
    </row>
    <row r="746" spans="1:10">
      <c r="A746" s="105">
        <v>745</v>
      </c>
      <c r="B746" s="105" t="s">
        <v>525</v>
      </c>
      <c r="C746" s="105" t="s">
        <v>524</v>
      </c>
      <c r="D746" s="106" t="s">
        <v>487</v>
      </c>
      <c r="E746" s="105" t="s">
        <v>488</v>
      </c>
      <c r="F746" s="105">
        <v>11</v>
      </c>
      <c r="G746" s="106" t="s">
        <v>16</v>
      </c>
      <c r="H746" s="105">
        <v>19860</v>
      </c>
      <c r="I746" s="105" t="s">
        <v>496</v>
      </c>
      <c r="J746" s="105" t="s">
        <v>192</v>
      </c>
    </row>
    <row r="747" spans="1:10">
      <c r="A747" s="105">
        <v>746</v>
      </c>
      <c r="B747" s="105" t="s">
        <v>291</v>
      </c>
      <c r="C747" s="105" t="s">
        <v>524</v>
      </c>
      <c r="D747" s="106" t="s">
        <v>487</v>
      </c>
      <c r="E747" s="105" t="s">
        <v>502</v>
      </c>
      <c r="F747" s="105">
        <v>9</v>
      </c>
      <c r="G747" s="106" t="s">
        <v>504</v>
      </c>
      <c r="H747" s="105">
        <v>27144</v>
      </c>
      <c r="I747" s="105" t="s">
        <v>496</v>
      </c>
      <c r="J747" s="105" t="s">
        <v>198</v>
      </c>
    </row>
    <row r="748" spans="1:10">
      <c r="A748" s="105">
        <v>747</v>
      </c>
      <c r="B748" s="105" t="s">
        <v>291</v>
      </c>
      <c r="C748" s="105" t="s">
        <v>524</v>
      </c>
      <c r="D748" s="106" t="s">
        <v>499</v>
      </c>
      <c r="E748" s="105" t="s">
        <v>515</v>
      </c>
      <c r="F748" s="105">
        <v>2</v>
      </c>
      <c r="G748" s="106" t="s">
        <v>504</v>
      </c>
      <c r="H748" s="105">
        <v>29097.599999999999</v>
      </c>
      <c r="I748" s="105" t="s">
        <v>494</v>
      </c>
      <c r="J748" s="105" t="s">
        <v>513</v>
      </c>
    </row>
    <row r="749" spans="1:10">
      <c r="A749" s="105">
        <v>748</v>
      </c>
      <c r="B749" s="105" t="s">
        <v>531</v>
      </c>
      <c r="C749" s="105" t="s">
        <v>524</v>
      </c>
      <c r="D749" s="106" t="s">
        <v>510</v>
      </c>
      <c r="E749" s="105" t="s">
        <v>511</v>
      </c>
      <c r="F749" s="105">
        <v>10</v>
      </c>
      <c r="G749" s="106" t="s">
        <v>489</v>
      </c>
      <c r="H749" s="105">
        <v>29944.799999999999</v>
      </c>
      <c r="I749" s="105" t="s">
        <v>490</v>
      </c>
      <c r="J749" s="105" t="s">
        <v>189</v>
      </c>
    </row>
    <row r="750" spans="1:10">
      <c r="A750" s="105">
        <v>749</v>
      </c>
      <c r="B750" s="105" t="s">
        <v>526</v>
      </c>
      <c r="C750" s="105" t="s">
        <v>524</v>
      </c>
      <c r="D750" s="106" t="s">
        <v>499</v>
      </c>
      <c r="E750" s="105" t="s">
        <v>500</v>
      </c>
      <c r="F750" s="105">
        <v>28</v>
      </c>
      <c r="G750" s="106" t="s">
        <v>16</v>
      </c>
      <c r="H750" s="105">
        <v>77610</v>
      </c>
      <c r="I750" s="105" t="s">
        <v>494</v>
      </c>
      <c r="J750" s="105" t="s">
        <v>214</v>
      </c>
    </row>
    <row r="751" spans="1:10">
      <c r="A751" s="105">
        <v>750</v>
      </c>
      <c r="B751" s="105" t="s">
        <v>530</v>
      </c>
      <c r="C751" s="105" t="s">
        <v>524</v>
      </c>
      <c r="D751" s="106" t="s">
        <v>499</v>
      </c>
      <c r="E751" s="105" t="s">
        <v>508</v>
      </c>
      <c r="F751" s="105">
        <v>1</v>
      </c>
      <c r="G751" s="106" t="s">
        <v>489</v>
      </c>
      <c r="H751" s="105">
        <v>73106.399999999994</v>
      </c>
      <c r="I751" s="105" t="s">
        <v>494</v>
      </c>
      <c r="J751" s="105" t="s">
        <v>198</v>
      </c>
    </row>
    <row r="752" spans="1:10">
      <c r="A752" s="105">
        <v>751</v>
      </c>
      <c r="B752" s="105" t="s">
        <v>527</v>
      </c>
      <c r="C752" s="105" t="s">
        <v>524</v>
      </c>
      <c r="D752" s="106" t="s">
        <v>487</v>
      </c>
      <c r="E752" s="105" t="s">
        <v>488</v>
      </c>
      <c r="F752" s="105">
        <v>28</v>
      </c>
      <c r="G752" s="106" t="s">
        <v>16</v>
      </c>
      <c r="H752" s="105">
        <v>94077.599999999991</v>
      </c>
      <c r="I752" s="105" t="s">
        <v>494</v>
      </c>
      <c r="J752" s="105" t="s">
        <v>192</v>
      </c>
    </row>
    <row r="753" spans="1:10">
      <c r="A753" s="105">
        <v>752</v>
      </c>
      <c r="B753" s="105" t="s">
        <v>532</v>
      </c>
      <c r="C753" s="105" t="s">
        <v>524</v>
      </c>
      <c r="D753" s="106" t="s">
        <v>510</v>
      </c>
      <c r="E753" s="105" t="s">
        <v>516</v>
      </c>
      <c r="F753" s="105">
        <v>30</v>
      </c>
      <c r="G753" s="106" t="s">
        <v>489</v>
      </c>
      <c r="H753" s="105">
        <v>151578</v>
      </c>
      <c r="I753" s="105" t="s">
        <v>501</v>
      </c>
      <c r="J753" s="105" t="s">
        <v>192</v>
      </c>
    </row>
    <row r="754" spans="1:10">
      <c r="A754" s="105">
        <v>753</v>
      </c>
      <c r="B754" s="105" t="s">
        <v>291</v>
      </c>
      <c r="C754" s="105" t="s">
        <v>524</v>
      </c>
      <c r="D754" s="106" t="s">
        <v>487</v>
      </c>
      <c r="E754" s="105" t="s">
        <v>502</v>
      </c>
      <c r="F754" s="105">
        <v>2</v>
      </c>
      <c r="G754" s="106" t="s">
        <v>489</v>
      </c>
      <c r="H754" s="105">
        <v>141933.6</v>
      </c>
      <c r="I754" s="105" t="s">
        <v>494</v>
      </c>
      <c r="J754" s="105" t="s">
        <v>201</v>
      </c>
    </row>
    <row r="755" spans="1:10">
      <c r="A755" s="105">
        <v>754</v>
      </c>
      <c r="B755" s="105" t="s">
        <v>525</v>
      </c>
      <c r="C755" s="105" t="s">
        <v>524</v>
      </c>
      <c r="D755" s="106" t="s">
        <v>487</v>
      </c>
      <c r="E755" s="105" t="s">
        <v>488</v>
      </c>
      <c r="F755" s="105">
        <v>1</v>
      </c>
      <c r="G755" s="106" t="s">
        <v>16</v>
      </c>
      <c r="H755" s="105">
        <v>96046.8</v>
      </c>
      <c r="I755" s="105" t="s">
        <v>490</v>
      </c>
      <c r="J755" s="105" t="s">
        <v>189</v>
      </c>
    </row>
    <row r="756" spans="1:10">
      <c r="A756" s="105">
        <v>755</v>
      </c>
      <c r="B756" s="105" t="s">
        <v>527</v>
      </c>
      <c r="C756" s="105" t="s">
        <v>524</v>
      </c>
      <c r="D756" s="106" t="s">
        <v>492</v>
      </c>
      <c r="E756" s="105" t="s">
        <v>506</v>
      </c>
      <c r="F756" s="105">
        <v>4</v>
      </c>
      <c r="G756" s="106" t="s">
        <v>504</v>
      </c>
      <c r="H756" s="105">
        <v>93510</v>
      </c>
      <c r="I756" s="105" t="s">
        <v>494</v>
      </c>
      <c r="J756" s="105" t="s">
        <v>198</v>
      </c>
    </row>
    <row r="757" spans="1:10">
      <c r="A757" s="105">
        <v>756</v>
      </c>
      <c r="B757" s="105" t="s">
        <v>525</v>
      </c>
      <c r="C757" s="105" t="s">
        <v>524</v>
      </c>
      <c r="D757" s="106" t="s">
        <v>499</v>
      </c>
      <c r="E757" s="105" t="s">
        <v>515</v>
      </c>
      <c r="F757" s="105">
        <v>3</v>
      </c>
      <c r="G757" s="106" t="s">
        <v>489</v>
      </c>
      <c r="H757" s="105">
        <v>94184.4</v>
      </c>
      <c r="I757" s="105" t="s">
        <v>494</v>
      </c>
      <c r="J757" s="105" t="s">
        <v>210</v>
      </c>
    </row>
    <row r="758" spans="1:10">
      <c r="A758" s="105">
        <v>757</v>
      </c>
      <c r="B758" s="105" t="s">
        <v>529</v>
      </c>
      <c r="C758" s="105" t="s">
        <v>524</v>
      </c>
      <c r="D758" s="106" t="s">
        <v>487</v>
      </c>
      <c r="E758" s="105" t="s">
        <v>509</v>
      </c>
      <c r="F758" s="105">
        <v>17</v>
      </c>
      <c r="G758" s="106" t="s">
        <v>16</v>
      </c>
      <c r="H758" s="105">
        <v>28992</v>
      </c>
      <c r="I758" s="105" t="s">
        <v>512</v>
      </c>
      <c r="J758" s="105" t="s">
        <v>201</v>
      </c>
    </row>
    <row r="759" spans="1:10">
      <c r="A759" s="105">
        <v>758</v>
      </c>
      <c r="B759" s="105" t="s">
        <v>530</v>
      </c>
      <c r="C759" s="105" t="s">
        <v>524</v>
      </c>
      <c r="D759" s="106" t="s">
        <v>487</v>
      </c>
      <c r="E759" s="105" t="s">
        <v>488</v>
      </c>
      <c r="F759" s="105">
        <v>27</v>
      </c>
      <c r="G759" s="106" t="s">
        <v>504</v>
      </c>
      <c r="H759" s="105">
        <v>108703.2</v>
      </c>
      <c r="I759" s="105" t="s">
        <v>496</v>
      </c>
      <c r="J759" s="105" t="s">
        <v>210</v>
      </c>
    </row>
    <row r="760" spans="1:10">
      <c r="A760" s="105">
        <v>759</v>
      </c>
      <c r="B760" s="105" t="s">
        <v>530</v>
      </c>
      <c r="C760" s="105" t="s">
        <v>524</v>
      </c>
      <c r="D760" s="106" t="s">
        <v>487</v>
      </c>
      <c r="E760" s="105" t="s">
        <v>488</v>
      </c>
      <c r="F760" s="105">
        <v>6</v>
      </c>
      <c r="G760" s="106" t="s">
        <v>16</v>
      </c>
      <c r="H760" s="105">
        <v>104713.2</v>
      </c>
      <c r="I760" s="105" t="s">
        <v>512</v>
      </c>
      <c r="J760" s="105" t="s">
        <v>513</v>
      </c>
    </row>
    <row r="761" spans="1:10">
      <c r="A761" s="105">
        <v>760</v>
      </c>
      <c r="B761" s="105" t="s">
        <v>527</v>
      </c>
      <c r="C761" s="105" t="s">
        <v>524</v>
      </c>
      <c r="D761" s="106" t="s">
        <v>492</v>
      </c>
      <c r="E761" s="105" t="s">
        <v>506</v>
      </c>
      <c r="F761" s="105">
        <v>5</v>
      </c>
      <c r="G761" s="106" t="s">
        <v>489</v>
      </c>
      <c r="H761" s="105">
        <v>258570</v>
      </c>
      <c r="I761" s="105" t="s">
        <v>496</v>
      </c>
      <c r="J761" s="105" t="s">
        <v>189</v>
      </c>
    </row>
    <row r="762" spans="1:10">
      <c r="A762" s="105">
        <v>761</v>
      </c>
      <c r="B762" s="105" t="s">
        <v>529</v>
      </c>
      <c r="C762" s="105" t="s">
        <v>524</v>
      </c>
      <c r="D762" s="106" t="s">
        <v>492</v>
      </c>
      <c r="E762" s="105" t="s">
        <v>495</v>
      </c>
      <c r="F762" s="105">
        <v>8</v>
      </c>
      <c r="G762" s="106" t="s">
        <v>504</v>
      </c>
      <c r="H762" s="105">
        <v>31158</v>
      </c>
      <c r="I762" s="105" t="s">
        <v>497</v>
      </c>
      <c r="J762" s="105" t="s">
        <v>513</v>
      </c>
    </row>
    <row r="763" spans="1:10">
      <c r="A763" s="105">
        <v>762</v>
      </c>
      <c r="B763" s="105" t="s">
        <v>531</v>
      </c>
      <c r="C763" s="105" t="s">
        <v>524</v>
      </c>
      <c r="D763" s="106" t="s">
        <v>499</v>
      </c>
      <c r="E763" s="105" t="s">
        <v>508</v>
      </c>
      <c r="F763" s="105">
        <v>24</v>
      </c>
      <c r="G763" s="106" t="s">
        <v>489</v>
      </c>
      <c r="H763" s="105">
        <v>447756</v>
      </c>
      <c r="I763" s="105" t="s">
        <v>496</v>
      </c>
      <c r="J763" s="105" t="s">
        <v>189</v>
      </c>
    </row>
    <row r="764" spans="1:10">
      <c r="A764" s="105">
        <v>763</v>
      </c>
      <c r="B764" s="105" t="s">
        <v>526</v>
      </c>
      <c r="C764" s="105" t="s">
        <v>524</v>
      </c>
      <c r="D764" s="106" t="s">
        <v>499</v>
      </c>
      <c r="E764" s="105" t="s">
        <v>515</v>
      </c>
      <c r="F764" s="105">
        <v>21</v>
      </c>
      <c r="G764" s="106" t="s">
        <v>489</v>
      </c>
      <c r="H764" s="105">
        <v>83292</v>
      </c>
      <c r="I764" s="105" t="s">
        <v>494</v>
      </c>
      <c r="J764" s="105" t="s">
        <v>513</v>
      </c>
    </row>
    <row r="765" spans="1:10">
      <c r="A765" s="105">
        <v>764</v>
      </c>
      <c r="B765" s="105" t="s">
        <v>527</v>
      </c>
      <c r="C765" s="105" t="s">
        <v>524</v>
      </c>
      <c r="D765" s="106" t="s">
        <v>492</v>
      </c>
      <c r="E765" s="105" t="s">
        <v>493</v>
      </c>
      <c r="F765" s="105">
        <v>20</v>
      </c>
      <c r="G765" s="106" t="s">
        <v>489</v>
      </c>
      <c r="H765" s="105">
        <v>231090</v>
      </c>
      <c r="I765" s="105" t="s">
        <v>497</v>
      </c>
      <c r="J765" s="105" t="s">
        <v>189</v>
      </c>
    </row>
    <row r="766" spans="1:10">
      <c r="A766" s="105">
        <v>765</v>
      </c>
      <c r="B766" s="105" t="s">
        <v>527</v>
      </c>
      <c r="C766" s="105" t="s">
        <v>524</v>
      </c>
      <c r="D766" s="106" t="s">
        <v>510</v>
      </c>
      <c r="E766" s="105" t="s">
        <v>511</v>
      </c>
      <c r="F766" s="105">
        <v>28</v>
      </c>
      <c r="G766" s="106" t="s">
        <v>489</v>
      </c>
      <c r="H766" s="105">
        <v>56203.199999999997</v>
      </c>
      <c r="I766" s="105" t="s">
        <v>496</v>
      </c>
      <c r="J766" s="105" t="s">
        <v>189</v>
      </c>
    </row>
    <row r="767" spans="1:10">
      <c r="A767" s="105">
        <v>766</v>
      </c>
      <c r="B767" s="105" t="s">
        <v>526</v>
      </c>
      <c r="C767" s="105" t="s">
        <v>524</v>
      </c>
      <c r="D767" s="106" t="s">
        <v>510</v>
      </c>
      <c r="E767" s="105" t="s">
        <v>511</v>
      </c>
      <c r="F767" s="105">
        <v>23</v>
      </c>
      <c r="G767" s="106" t="s">
        <v>504</v>
      </c>
      <c r="H767" s="105">
        <v>132026.4</v>
      </c>
      <c r="I767" s="105" t="s">
        <v>497</v>
      </c>
      <c r="J767" s="105" t="s">
        <v>192</v>
      </c>
    </row>
    <row r="768" spans="1:10">
      <c r="A768" s="105">
        <v>767</v>
      </c>
      <c r="B768" s="105" t="s">
        <v>291</v>
      </c>
      <c r="C768" s="105" t="s">
        <v>524</v>
      </c>
      <c r="D768" s="106" t="s">
        <v>510</v>
      </c>
      <c r="E768" s="105" t="s">
        <v>514</v>
      </c>
      <c r="F768" s="105">
        <v>6</v>
      </c>
      <c r="G768" s="106" t="s">
        <v>16</v>
      </c>
      <c r="H768" s="105">
        <v>110538</v>
      </c>
      <c r="I768" s="105" t="s">
        <v>490</v>
      </c>
      <c r="J768" s="105" t="s">
        <v>214</v>
      </c>
    </row>
    <row r="769" spans="1:10">
      <c r="A769" s="105">
        <v>768</v>
      </c>
      <c r="B769" s="105" t="s">
        <v>287</v>
      </c>
      <c r="C769" s="105" t="s">
        <v>524</v>
      </c>
      <c r="D769" s="106" t="s">
        <v>499</v>
      </c>
      <c r="E769" s="105" t="s">
        <v>500</v>
      </c>
      <c r="F769" s="105">
        <v>13</v>
      </c>
      <c r="G769" s="106" t="s">
        <v>489</v>
      </c>
      <c r="H769" s="105">
        <v>13354.8</v>
      </c>
      <c r="I769" s="105" t="s">
        <v>497</v>
      </c>
      <c r="J769" s="105" t="s">
        <v>189</v>
      </c>
    </row>
    <row r="770" spans="1:10">
      <c r="A770" s="105">
        <v>769</v>
      </c>
      <c r="B770" s="105" t="s">
        <v>528</v>
      </c>
      <c r="C770" s="105" t="s">
        <v>524</v>
      </c>
      <c r="D770" s="106" t="s">
        <v>492</v>
      </c>
      <c r="E770" s="105" t="s">
        <v>493</v>
      </c>
      <c r="F770" s="105">
        <v>17</v>
      </c>
      <c r="G770" s="106" t="s">
        <v>489</v>
      </c>
      <c r="H770" s="105">
        <v>550092</v>
      </c>
      <c r="I770" s="105" t="s">
        <v>490</v>
      </c>
      <c r="J770" s="105" t="s">
        <v>192</v>
      </c>
    </row>
    <row r="771" spans="1:10">
      <c r="A771" s="105">
        <v>770</v>
      </c>
      <c r="B771" s="105" t="s">
        <v>528</v>
      </c>
      <c r="C771" s="105" t="s">
        <v>524</v>
      </c>
      <c r="D771" s="106" t="s">
        <v>499</v>
      </c>
      <c r="E771" s="105" t="s">
        <v>500</v>
      </c>
      <c r="F771" s="105">
        <v>28</v>
      </c>
      <c r="G771" s="106" t="s">
        <v>489</v>
      </c>
      <c r="H771" s="105">
        <v>19149.599999999999</v>
      </c>
      <c r="I771" s="105" t="s">
        <v>494</v>
      </c>
      <c r="J771" s="105" t="s">
        <v>189</v>
      </c>
    </row>
    <row r="772" spans="1:10">
      <c r="A772" s="105">
        <v>771</v>
      </c>
      <c r="B772" s="105" t="s">
        <v>528</v>
      </c>
      <c r="C772" s="105" t="s">
        <v>524</v>
      </c>
      <c r="D772" s="106" t="s">
        <v>487</v>
      </c>
      <c r="E772" s="105" t="s">
        <v>502</v>
      </c>
      <c r="F772" s="105">
        <v>28</v>
      </c>
      <c r="G772" s="106" t="s">
        <v>489</v>
      </c>
      <c r="H772" s="105">
        <v>56318.400000000001</v>
      </c>
      <c r="I772" s="105" t="s">
        <v>494</v>
      </c>
      <c r="J772" s="105" t="s">
        <v>192</v>
      </c>
    </row>
    <row r="773" spans="1:10">
      <c r="A773" s="105">
        <v>772</v>
      </c>
      <c r="B773" s="105" t="s">
        <v>525</v>
      </c>
      <c r="C773" s="105" t="s">
        <v>524</v>
      </c>
      <c r="D773" s="106" t="s">
        <v>492</v>
      </c>
      <c r="E773" s="105" t="s">
        <v>506</v>
      </c>
      <c r="F773" s="105">
        <v>13</v>
      </c>
      <c r="G773" s="106" t="s">
        <v>489</v>
      </c>
      <c r="H773" s="105">
        <v>554484</v>
      </c>
      <c r="I773" s="105" t="s">
        <v>494</v>
      </c>
      <c r="J773" s="105" t="s">
        <v>513</v>
      </c>
    </row>
    <row r="774" spans="1:10">
      <c r="A774" s="105">
        <v>773</v>
      </c>
      <c r="B774" s="105" t="s">
        <v>529</v>
      </c>
      <c r="C774" s="105" t="s">
        <v>524</v>
      </c>
      <c r="D774" s="106" t="s">
        <v>492</v>
      </c>
      <c r="E774" s="105" t="s">
        <v>493</v>
      </c>
      <c r="F774" s="105">
        <v>14</v>
      </c>
      <c r="G774" s="106" t="s">
        <v>489</v>
      </c>
      <c r="H774" s="105">
        <v>390816</v>
      </c>
      <c r="I774" s="105" t="s">
        <v>497</v>
      </c>
      <c r="J774" s="105" t="s">
        <v>201</v>
      </c>
    </row>
    <row r="775" spans="1:10">
      <c r="A775" s="105">
        <v>774</v>
      </c>
      <c r="B775" s="105" t="s">
        <v>531</v>
      </c>
      <c r="C775" s="105" t="s">
        <v>524</v>
      </c>
      <c r="D775" s="106" t="s">
        <v>487</v>
      </c>
      <c r="E775" s="105" t="s">
        <v>488</v>
      </c>
      <c r="F775" s="105">
        <v>24</v>
      </c>
      <c r="G775" s="106" t="s">
        <v>489</v>
      </c>
      <c r="H775" s="105">
        <v>43875.6</v>
      </c>
      <c r="I775" s="105" t="s">
        <v>496</v>
      </c>
      <c r="J775" s="105" t="s">
        <v>201</v>
      </c>
    </row>
    <row r="776" spans="1:10">
      <c r="A776" s="105">
        <v>775</v>
      </c>
      <c r="B776" s="105" t="s">
        <v>527</v>
      </c>
      <c r="C776" s="105" t="s">
        <v>524</v>
      </c>
      <c r="D776" s="106" t="s">
        <v>487</v>
      </c>
      <c r="E776" s="105" t="s">
        <v>502</v>
      </c>
      <c r="F776" s="105">
        <v>3</v>
      </c>
      <c r="G776" s="106" t="s">
        <v>16</v>
      </c>
      <c r="H776" s="105">
        <v>77239.199999999997</v>
      </c>
      <c r="I776" s="105" t="s">
        <v>497</v>
      </c>
      <c r="J776" s="105" t="s">
        <v>198</v>
      </c>
    </row>
    <row r="777" spans="1:10">
      <c r="A777" s="105">
        <v>776</v>
      </c>
      <c r="B777" s="105" t="s">
        <v>525</v>
      </c>
      <c r="C777" s="105" t="s">
        <v>524</v>
      </c>
      <c r="D777" s="106" t="s">
        <v>487</v>
      </c>
      <c r="E777" s="105" t="s">
        <v>488</v>
      </c>
      <c r="F777" s="105">
        <v>13</v>
      </c>
      <c r="G777" s="106" t="s">
        <v>504</v>
      </c>
      <c r="H777" s="105">
        <v>71341.2</v>
      </c>
      <c r="I777" s="105" t="s">
        <v>494</v>
      </c>
      <c r="J777" s="105" t="s">
        <v>189</v>
      </c>
    </row>
    <row r="778" spans="1:10">
      <c r="A778" s="105">
        <v>777</v>
      </c>
      <c r="B778" s="105" t="s">
        <v>529</v>
      </c>
      <c r="C778" s="105" t="s">
        <v>524</v>
      </c>
      <c r="D778" s="106" t="s">
        <v>499</v>
      </c>
      <c r="E778" s="105" t="s">
        <v>508</v>
      </c>
      <c r="F778" s="105">
        <v>2</v>
      </c>
      <c r="G778" s="106" t="s">
        <v>489</v>
      </c>
      <c r="H778" s="105">
        <v>117079.2</v>
      </c>
      <c r="I778" s="105" t="s">
        <v>494</v>
      </c>
      <c r="J778" s="105" t="s">
        <v>513</v>
      </c>
    </row>
    <row r="779" spans="1:10">
      <c r="A779" s="105">
        <v>778</v>
      </c>
      <c r="B779" s="105" t="s">
        <v>532</v>
      </c>
      <c r="C779" s="105" t="s">
        <v>524</v>
      </c>
      <c r="D779" s="106" t="s">
        <v>487</v>
      </c>
      <c r="E779" s="105" t="s">
        <v>509</v>
      </c>
      <c r="F779" s="105">
        <v>2</v>
      </c>
      <c r="G779" s="106" t="s">
        <v>16</v>
      </c>
      <c r="H779" s="105">
        <v>586670.4</v>
      </c>
      <c r="I779" s="105" t="s">
        <v>494</v>
      </c>
      <c r="J779" s="105" t="s">
        <v>513</v>
      </c>
    </row>
    <row r="780" spans="1:10">
      <c r="A780" s="105">
        <v>779</v>
      </c>
      <c r="B780" s="105" t="s">
        <v>287</v>
      </c>
      <c r="C780" s="105" t="s">
        <v>524</v>
      </c>
      <c r="D780" s="106" t="s">
        <v>487</v>
      </c>
      <c r="E780" s="105" t="s">
        <v>502</v>
      </c>
      <c r="F780" s="105">
        <v>4</v>
      </c>
      <c r="G780" s="106" t="s">
        <v>489</v>
      </c>
      <c r="H780" s="105">
        <v>50846.400000000001</v>
      </c>
      <c r="I780" s="105" t="s">
        <v>494</v>
      </c>
      <c r="J780" s="105" t="s">
        <v>192</v>
      </c>
    </row>
    <row r="781" spans="1:10">
      <c r="A781" s="105">
        <v>780</v>
      </c>
      <c r="B781" s="105" t="s">
        <v>528</v>
      </c>
      <c r="C781" s="105" t="s">
        <v>524</v>
      </c>
      <c r="D781" s="106" t="s">
        <v>510</v>
      </c>
      <c r="E781" s="105" t="s">
        <v>514</v>
      </c>
      <c r="F781" s="105">
        <v>4</v>
      </c>
      <c r="G781" s="106" t="s">
        <v>16</v>
      </c>
      <c r="H781" s="105">
        <v>45640.799999999996</v>
      </c>
      <c r="I781" s="105" t="s">
        <v>497</v>
      </c>
      <c r="J781" s="105" t="s">
        <v>201</v>
      </c>
    </row>
    <row r="782" spans="1:10">
      <c r="A782" s="105">
        <v>781</v>
      </c>
      <c r="B782" s="105" t="s">
        <v>525</v>
      </c>
      <c r="C782" s="105" t="s">
        <v>524</v>
      </c>
      <c r="D782" s="106" t="s">
        <v>492</v>
      </c>
      <c r="E782" s="105" t="s">
        <v>493</v>
      </c>
      <c r="F782" s="105">
        <v>16</v>
      </c>
      <c r="G782" s="106" t="s">
        <v>489</v>
      </c>
      <c r="H782" s="105">
        <v>450600</v>
      </c>
      <c r="I782" s="105" t="s">
        <v>512</v>
      </c>
      <c r="J782" s="105" t="s">
        <v>192</v>
      </c>
    </row>
    <row r="783" spans="1:10">
      <c r="A783" s="105">
        <v>782</v>
      </c>
      <c r="B783" s="105" t="s">
        <v>528</v>
      </c>
      <c r="C783" s="105" t="s">
        <v>524</v>
      </c>
      <c r="D783" s="106" t="s">
        <v>499</v>
      </c>
      <c r="E783" s="105" t="s">
        <v>500</v>
      </c>
      <c r="F783" s="105">
        <v>2</v>
      </c>
      <c r="G783" s="106" t="s">
        <v>489</v>
      </c>
      <c r="H783" s="105">
        <v>145270.79999999999</v>
      </c>
      <c r="I783" s="105" t="s">
        <v>497</v>
      </c>
      <c r="J783" s="105" t="s">
        <v>214</v>
      </c>
    </row>
    <row r="784" spans="1:10">
      <c r="A784" s="105">
        <v>783</v>
      </c>
      <c r="B784" s="105" t="s">
        <v>530</v>
      </c>
      <c r="C784" s="105" t="s">
        <v>524</v>
      </c>
      <c r="D784" s="106" t="s">
        <v>487</v>
      </c>
      <c r="E784" s="105" t="s">
        <v>509</v>
      </c>
      <c r="F784" s="105">
        <v>19</v>
      </c>
      <c r="G784" s="106" t="s">
        <v>489</v>
      </c>
      <c r="H784" s="105">
        <v>31953.599999999999</v>
      </c>
      <c r="I784" s="105" t="s">
        <v>494</v>
      </c>
      <c r="J784" s="105" t="s">
        <v>214</v>
      </c>
    </row>
    <row r="785" spans="1:10">
      <c r="A785" s="105">
        <v>784</v>
      </c>
      <c r="B785" s="105" t="s">
        <v>529</v>
      </c>
      <c r="C785" s="105" t="s">
        <v>524</v>
      </c>
      <c r="D785" s="106" t="s">
        <v>499</v>
      </c>
      <c r="E785" s="105" t="s">
        <v>515</v>
      </c>
      <c r="F785" s="105">
        <v>15</v>
      </c>
      <c r="G785" s="106" t="s">
        <v>16</v>
      </c>
      <c r="H785" s="105">
        <v>64592.399999999994</v>
      </c>
      <c r="I785" s="105" t="s">
        <v>494</v>
      </c>
      <c r="J785" s="105" t="s">
        <v>192</v>
      </c>
    </row>
    <row r="786" spans="1:10">
      <c r="A786" s="105">
        <v>785</v>
      </c>
      <c r="B786" s="105" t="s">
        <v>531</v>
      </c>
      <c r="C786" s="105" t="s">
        <v>524</v>
      </c>
      <c r="D786" s="106" t="s">
        <v>499</v>
      </c>
      <c r="E786" s="105" t="s">
        <v>515</v>
      </c>
      <c r="F786" s="105">
        <v>18</v>
      </c>
      <c r="G786" s="106" t="s">
        <v>16</v>
      </c>
      <c r="H786" s="105">
        <v>8064</v>
      </c>
      <c r="I786" s="105" t="s">
        <v>494</v>
      </c>
      <c r="J786" s="105" t="s">
        <v>192</v>
      </c>
    </row>
    <row r="787" spans="1:10">
      <c r="A787" s="105">
        <v>786</v>
      </c>
      <c r="B787" s="105" t="s">
        <v>528</v>
      </c>
      <c r="C787" s="105" t="s">
        <v>524</v>
      </c>
      <c r="D787" s="106" t="s">
        <v>499</v>
      </c>
      <c r="E787" s="105" t="s">
        <v>515</v>
      </c>
      <c r="F787" s="105">
        <v>16</v>
      </c>
      <c r="G787" s="106" t="s">
        <v>16</v>
      </c>
      <c r="H787" s="105">
        <v>54475.199999999997</v>
      </c>
      <c r="I787" s="105" t="s">
        <v>494</v>
      </c>
      <c r="J787" s="105" t="s">
        <v>192</v>
      </c>
    </row>
    <row r="788" spans="1:10">
      <c r="A788" s="105">
        <v>787</v>
      </c>
      <c r="B788" s="105" t="s">
        <v>526</v>
      </c>
      <c r="C788" s="105" t="s">
        <v>524</v>
      </c>
      <c r="D788" s="106" t="s">
        <v>487</v>
      </c>
      <c r="E788" s="105" t="s">
        <v>502</v>
      </c>
      <c r="F788" s="105">
        <v>15</v>
      </c>
      <c r="G788" s="106" t="s">
        <v>489</v>
      </c>
      <c r="H788" s="105">
        <v>70231.199999999997</v>
      </c>
      <c r="I788" s="105" t="s">
        <v>512</v>
      </c>
      <c r="J788" s="105" t="s">
        <v>198</v>
      </c>
    </row>
    <row r="789" spans="1:10">
      <c r="A789" s="105">
        <v>788</v>
      </c>
      <c r="B789" s="105" t="s">
        <v>528</v>
      </c>
      <c r="C789" s="105" t="s">
        <v>524</v>
      </c>
      <c r="D789" s="106" t="s">
        <v>492</v>
      </c>
      <c r="E789" s="105" t="s">
        <v>493</v>
      </c>
      <c r="F789" s="105">
        <v>10</v>
      </c>
      <c r="G789" s="106" t="s">
        <v>16</v>
      </c>
      <c r="H789" s="105">
        <v>480888</v>
      </c>
      <c r="I789" s="105" t="s">
        <v>497</v>
      </c>
      <c r="J789" s="105" t="s">
        <v>192</v>
      </c>
    </row>
    <row r="790" spans="1:10">
      <c r="A790" s="105">
        <v>789</v>
      </c>
      <c r="B790" s="105" t="s">
        <v>529</v>
      </c>
      <c r="C790" s="105" t="s">
        <v>524</v>
      </c>
      <c r="D790" s="106" t="s">
        <v>510</v>
      </c>
      <c r="E790" s="105" t="s">
        <v>511</v>
      </c>
      <c r="F790" s="105">
        <v>9</v>
      </c>
      <c r="G790" s="106" t="s">
        <v>504</v>
      </c>
      <c r="H790" s="105">
        <v>115232.4</v>
      </c>
      <c r="I790" s="105" t="s">
        <v>496</v>
      </c>
      <c r="J790" s="105" t="s">
        <v>210</v>
      </c>
    </row>
    <row r="791" spans="1:10">
      <c r="A791" s="105">
        <v>790</v>
      </c>
      <c r="B791" s="105" t="s">
        <v>287</v>
      </c>
      <c r="C791" s="105" t="s">
        <v>524</v>
      </c>
      <c r="D791" s="106" t="s">
        <v>510</v>
      </c>
      <c r="E791" s="105" t="s">
        <v>511</v>
      </c>
      <c r="F791" s="105">
        <v>1</v>
      </c>
      <c r="G791" s="106" t="s">
        <v>489</v>
      </c>
      <c r="H791" s="105">
        <v>42820.799999999996</v>
      </c>
      <c r="I791" s="105" t="s">
        <v>501</v>
      </c>
      <c r="J791" s="105" t="s">
        <v>192</v>
      </c>
    </row>
    <row r="792" spans="1:10">
      <c r="A792" s="105">
        <v>791</v>
      </c>
      <c r="B792" s="105" t="s">
        <v>529</v>
      </c>
      <c r="C792" s="105" t="s">
        <v>524</v>
      </c>
      <c r="D792" s="106" t="s">
        <v>510</v>
      </c>
      <c r="E792" s="105" t="s">
        <v>514</v>
      </c>
      <c r="F792" s="105">
        <v>26</v>
      </c>
      <c r="G792" s="106" t="s">
        <v>489</v>
      </c>
      <c r="H792" s="105">
        <v>270057.59999999998</v>
      </c>
      <c r="I792" s="105" t="s">
        <v>496</v>
      </c>
      <c r="J792" s="105" t="s">
        <v>189</v>
      </c>
    </row>
    <row r="793" spans="1:10">
      <c r="A793" s="105">
        <v>792</v>
      </c>
      <c r="B793" s="105" t="s">
        <v>526</v>
      </c>
      <c r="C793" s="105" t="s">
        <v>524</v>
      </c>
      <c r="D793" s="106" t="s">
        <v>487</v>
      </c>
      <c r="E793" s="105" t="s">
        <v>488</v>
      </c>
      <c r="F793" s="105">
        <v>9</v>
      </c>
      <c r="G793" s="106" t="s">
        <v>504</v>
      </c>
      <c r="H793" s="105">
        <v>82627.199999999997</v>
      </c>
      <c r="I793" s="105" t="s">
        <v>497</v>
      </c>
      <c r="J793" s="105" t="s">
        <v>198</v>
      </c>
    </row>
    <row r="794" spans="1:10">
      <c r="A794" s="105">
        <v>793</v>
      </c>
      <c r="B794" s="105" t="s">
        <v>525</v>
      </c>
      <c r="C794" s="105" t="s">
        <v>524</v>
      </c>
      <c r="D794" s="106" t="s">
        <v>499</v>
      </c>
      <c r="E794" s="105" t="s">
        <v>508</v>
      </c>
      <c r="F794" s="105">
        <v>18</v>
      </c>
      <c r="G794" s="106" t="s">
        <v>16</v>
      </c>
      <c r="H794" s="105">
        <v>71565.599999999991</v>
      </c>
      <c r="I794" s="105" t="s">
        <v>496</v>
      </c>
      <c r="J794" s="105" t="s">
        <v>192</v>
      </c>
    </row>
    <row r="795" spans="1:10">
      <c r="A795" s="105">
        <v>794</v>
      </c>
      <c r="B795" s="105" t="s">
        <v>530</v>
      </c>
      <c r="C795" s="105" t="s">
        <v>524</v>
      </c>
      <c r="D795" s="106" t="s">
        <v>499</v>
      </c>
      <c r="E795" s="105" t="s">
        <v>500</v>
      </c>
      <c r="F795" s="105">
        <v>8</v>
      </c>
      <c r="G795" s="106" t="s">
        <v>489</v>
      </c>
      <c r="H795" s="105">
        <v>37634.400000000001</v>
      </c>
      <c r="I795" s="105" t="s">
        <v>494</v>
      </c>
      <c r="J795" s="105" t="s">
        <v>189</v>
      </c>
    </row>
    <row r="796" spans="1:10">
      <c r="A796" s="105">
        <v>795</v>
      </c>
      <c r="B796" s="105" t="s">
        <v>529</v>
      </c>
      <c r="C796" s="105" t="s">
        <v>524</v>
      </c>
      <c r="D796" s="106" t="s">
        <v>492</v>
      </c>
      <c r="E796" s="105" t="s">
        <v>495</v>
      </c>
      <c r="F796" s="105">
        <v>1</v>
      </c>
      <c r="G796" s="106" t="s">
        <v>16</v>
      </c>
      <c r="H796" s="105">
        <v>363150</v>
      </c>
      <c r="I796" s="105" t="s">
        <v>494</v>
      </c>
      <c r="J796" s="105" t="s">
        <v>198</v>
      </c>
    </row>
    <row r="797" spans="1:10">
      <c r="A797" s="105">
        <v>796</v>
      </c>
      <c r="B797" s="105" t="s">
        <v>287</v>
      </c>
      <c r="C797" s="105" t="s">
        <v>524</v>
      </c>
      <c r="D797" s="106" t="s">
        <v>510</v>
      </c>
      <c r="E797" s="105" t="s">
        <v>511</v>
      </c>
      <c r="F797" s="105">
        <v>2</v>
      </c>
      <c r="G797" s="106" t="s">
        <v>489</v>
      </c>
      <c r="H797" s="105">
        <v>54193.2</v>
      </c>
      <c r="I797" s="105" t="s">
        <v>497</v>
      </c>
      <c r="J797" s="105" t="s">
        <v>201</v>
      </c>
    </row>
    <row r="798" spans="1:10">
      <c r="A798" s="105">
        <v>797</v>
      </c>
      <c r="B798" s="105" t="s">
        <v>291</v>
      </c>
      <c r="C798" s="105" t="s">
        <v>524</v>
      </c>
      <c r="D798" s="106" t="s">
        <v>487</v>
      </c>
      <c r="E798" s="105" t="s">
        <v>502</v>
      </c>
      <c r="F798" s="105">
        <v>6</v>
      </c>
      <c r="G798" s="106" t="s">
        <v>16</v>
      </c>
      <c r="H798" s="105">
        <v>171984</v>
      </c>
      <c r="I798" s="105" t="s">
        <v>496</v>
      </c>
      <c r="J798" s="105" t="s">
        <v>513</v>
      </c>
    </row>
    <row r="799" spans="1:10">
      <c r="A799" s="105">
        <v>798</v>
      </c>
      <c r="B799" s="105" t="s">
        <v>525</v>
      </c>
      <c r="C799" s="105" t="s">
        <v>524</v>
      </c>
      <c r="D799" s="106" t="s">
        <v>487</v>
      </c>
      <c r="E799" s="105" t="s">
        <v>488</v>
      </c>
      <c r="F799" s="105">
        <v>1</v>
      </c>
      <c r="G799" s="106" t="s">
        <v>489</v>
      </c>
      <c r="H799" s="105">
        <v>111396</v>
      </c>
      <c r="I799" s="105" t="s">
        <v>497</v>
      </c>
      <c r="J799" s="105" t="s">
        <v>192</v>
      </c>
    </row>
    <row r="800" spans="1:10">
      <c r="A800" s="105">
        <v>799</v>
      </c>
      <c r="B800" s="105" t="s">
        <v>532</v>
      </c>
      <c r="C800" s="105" t="s">
        <v>524</v>
      </c>
      <c r="D800" s="106" t="s">
        <v>487</v>
      </c>
      <c r="E800" s="105" t="s">
        <v>502</v>
      </c>
      <c r="F800" s="105">
        <v>13</v>
      </c>
      <c r="G800" s="106" t="s">
        <v>489</v>
      </c>
      <c r="H800" s="105">
        <v>196207.19999999998</v>
      </c>
      <c r="I800" s="105" t="s">
        <v>501</v>
      </c>
      <c r="J800" s="105" t="s">
        <v>192</v>
      </c>
    </row>
    <row r="801" spans="1:10">
      <c r="A801" s="105">
        <v>800</v>
      </c>
      <c r="B801" s="105" t="s">
        <v>526</v>
      </c>
      <c r="C801" s="105" t="s">
        <v>524</v>
      </c>
      <c r="D801" s="106" t="s">
        <v>510</v>
      </c>
      <c r="E801" s="105" t="s">
        <v>514</v>
      </c>
      <c r="F801" s="105">
        <v>16</v>
      </c>
      <c r="G801" s="106" t="s">
        <v>489</v>
      </c>
      <c r="H801" s="105">
        <v>299851.2</v>
      </c>
      <c r="I801" s="105" t="s">
        <v>497</v>
      </c>
      <c r="J801" s="105" t="s">
        <v>201</v>
      </c>
    </row>
    <row r="802" spans="1:10">
      <c r="A802" s="105">
        <v>801</v>
      </c>
      <c r="B802" s="105" t="s">
        <v>529</v>
      </c>
      <c r="C802" s="105" t="s">
        <v>524</v>
      </c>
      <c r="D802" s="106" t="s">
        <v>487</v>
      </c>
      <c r="E802" s="105" t="s">
        <v>488</v>
      </c>
      <c r="F802" s="105">
        <v>16</v>
      </c>
      <c r="G802" s="106" t="s">
        <v>16</v>
      </c>
      <c r="H802" s="105">
        <v>98571.599999999991</v>
      </c>
      <c r="I802" s="105" t="s">
        <v>494</v>
      </c>
      <c r="J802" s="105" t="s">
        <v>201</v>
      </c>
    </row>
    <row r="803" spans="1:10">
      <c r="A803" s="105">
        <v>802</v>
      </c>
      <c r="B803" s="105" t="s">
        <v>528</v>
      </c>
      <c r="C803" s="105" t="s">
        <v>524</v>
      </c>
      <c r="D803" s="106" t="s">
        <v>510</v>
      </c>
      <c r="E803" s="105" t="s">
        <v>511</v>
      </c>
      <c r="F803" s="105">
        <v>14</v>
      </c>
      <c r="G803" s="106" t="s">
        <v>489</v>
      </c>
      <c r="H803" s="105">
        <v>23101.200000000001</v>
      </c>
      <c r="I803" s="105" t="s">
        <v>496</v>
      </c>
      <c r="J803" s="105" t="s">
        <v>192</v>
      </c>
    </row>
    <row r="804" spans="1:10">
      <c r="A804" s="105">
        <v>803</v>
      </c>
      <c r="B804" s="105" t="s">
        <v>532</v>
      </c>
      <c r="C804" s="105" t="s">
        <v>524</v>
      </c>
      <c r="D804" s="106" t="s">
        <v>487</v>
      </c>
      <c r="E804" s="105" t="s">
        <v>502</v>
      </c>
      <c r="F804" s="105">
        <v>13</v>
      </c>
      <c r="G804" s="106" t="s">
        <v>504</v>
      </c>
      <c r="H804" s="105">
        <v>158656.79999999999</v>
      </c>
      <c r="I804" s="105" t="s">
        <v>494</v>
      </c>
      <c r="J804" s="105" t="s">
        <v>189</v>
      </c>
    </row>
    <row r="805" spans="1:10">
      <c r="A805" s="105">
        <v>804</v>
      </c>
      <c r="B805" s="105" t="s">
        <v>526</v>
      </c>
      <c r="C805" s="105" t="s">
        <v>524</v>
      </c>
      <c r="D805" s="106" t="s">
        <v>487</v>
      </c>
      <c r="E805" s="105" t="s">
        <v>502</v>
      </c>
      <c r="F805" s="105">
        <v>7</v>
      </c>
      <c r="G805" s="106" t="s">
        <v>16</v>
      </c>
      <c r="H805" s="105">
        <v>143990.39999999999</v>
      </c>
      <c r="I805" s="105" t="s">
        <v>497</v>
      </c>
      <c r="J805" s="105" t="s">
        <v>192</v>
      </c>
    </row>
    <row r="806" spans="1:10">
      <c r="A806" s="105">
        <v>805</v>
      </c>
      <c r="B806" s="105" t="s">
        <v>528</v>
      </c>
      <c r="C806" s="105" t="s">
        <v>524</v>
      </c>
      <c r="D806" s="106" t="s">
        <v>510</v>
      </c>
      <c r="E806" s="105" t="s">
        <v>516</v>
      </c>
      <c r="F806" s="105">
        <v>16</v>
      </c>
      <c r="G806" s="106" t="s">
        <v>16</v>
      </c>
      <c r="H806" s="105">
        <v>117972</v>
      </c>
      <c r="I806" s="105" t="s">
        <v>512</v>
      </c>
      <c r="J806" s="105" t="s">
        <v>192</v>
      </c>
    </row>
    <row r="807" spans="1:10">
      <c r="A807" s="105">
        <v>806</v>
      </c>
      <c r="B807" s="105" t="s">
        <v>527</v>
      </c>
      <c r="C807" s="105" t="s">
        <v>524</v>
      </c>
      <c r="D807" s="106" t="s">
        <v>499</v>
      </c>
      <c r="E807" s="105" t="s">
        <v>515</v>
      </c>
      <c r="F807" s="105">
        <v>10</v>
      </c>
      <c r="G807" s="106" t="s">
        <v>489</v>
      </c>
      <c r="H807" s="105">
        <v>27020.399999999998</v>
      </c>
      <c r="I807" s="105" t="s">
        <v>497</v>
      </c>
      <c r="J807" s="105" t="s">
        <v>513</v>
      </c>
    </row>
    <row r="808" spans="1:10">
      <c r="A808" s="105">
        <v>807</v>
      </c>
      <c r="B808" s="105" t="s">
        <v>526</v>
      </c>
      <c r="C808" s="105" t="s">
        <v>524</v>
      </c>
      <c r="D808" s="106" t="s">
        <v>487</v>
      </c>
      <c r="E808" s="105" t="s">
        <v>502</v>
      </c>
      <c r="F808" s="105">
        <v>2</v>
      </c>
      <c r="G808" s="106" t="s">
        <v>489</v>
      </c>
      <c r="H808" s="105">
        <v>205168.8</v>
      </c>
      <c r="I808" s="105" t="s">
        <v>497</v>
      </c>
      <c r="J808" s="105" t="s">
        <v>198</v>
      </c>
    </row>
    <row r="809" spans="1:10">
      <c r="A809" s="105">
        <v>808</v>
      </c>
      <c r="B809" s="105" t="s">
        <v>527</v>
      </c>
      <c r="C809" s="105" t="s">
        <v>524</v>
      </c>
      <c r="D809" s="106" t="s">
        <v>487</v>
      </c>
      <c r="E809" s="105" t="s">
        <v>509</v>
      </c>
      <c r="F809" s="105">
        <v>18</v>
      </c>
      <c r="G809" s="106" t="s">
        <v>489</v>
      </c>
      <c r="H809" s="105">
        <v>210969.60000000001</v>
      </c>
      <c r="I809" s="105" t="s">
        <v>494</v>
      </c>
      <c r="J809" s="105" t="s">
        <v>214</v>
      </c>
    </row>
    <row r="810" spans="1:10">
      <c r="A810" s="105">
        <v>809</v>
      </c>
      <c r="B810" s="105" t="s">
        <v>528</v>
      </c>
      <c r="C810" s="105" t="s">
        <v>524</v>
      </c>
      <c r="D810" s="106" t="s">
        <v>492</v>
      </c>
      <c r="E810" s="105" t="s">
        <v>506</v>
      </c>
      <c r="F810" s="105">
        <v>3</v>
      </c>
      <c r="G810" s="106" t="s">
        <v>489</v>
      </c>
      <c r="H810" s="105">
        <v>209046</v>
      </c>
      <c r="I810" s="105" t="s">
        <v>494</v>
      </c>
      <c r="J810" s="105" t="s">
        <v>198</v>
      </c>
    </row>
    <row r="811" spans="1:10">
      <c r="A811" s="105">
        <v>810</v>
      </c>
      <c r="B811" s="105" t="s">
        <v>531</v>
      </c>
      <c r="C811" s="105" t="s">
        <v>524</v>
      </c>
      <c r="D811" s="106" t="s">
        <v>510</v>
      </c>
      <c r="E811" s="105" t="s">
        <v>511</v>
      </c>
      <c r="F811" s="105">
        <v>29</v>
      </c>
      <c r="G811" s="106" t="s">
        <v>504</v>
      </c>
      <c r="H811" s="105">
        <v>294724.8</v>
      </c>
      <c r="I811" s="105" t="s">
        <v>494</v>
      </c>
      <c r="J811" s="105" t="s">
        <v>198</v>
      </c>
    </row>
    <row r="812" spans="1:10">
      <c r="A812" s="105">
        <v>811</v>
      </c>
      <c r="B812" s="105" t="s">
        <v>531</v>
      </c>
      <c r="C812" s="105" t="s">
        <v>524</v>
      </c>
      <c r="D812" s="106" t="s">
        <v>487</v>
      </c>
      <c r="E812" s="105" t="s">
        <v>502</v>
      </c>
      <c r="F812" s="105">
        <v>21</v>
      </c>
      <c r="G812" s="106" t="s">
        <v>489</v>
      </c>
      <c r="H812" s="105">
        <v>42787.199999999997</v>
      </c>
      <c r="I812" s="105" t="s">
        <v>494</v>
      </c>
      <c r="J812" s="105" t="s">
        <v>201</v>
      </c>
    </row>
    <row r="813" spans="1:10">
      <c r="A813" s="105">
        <v>812</v>
      </c>
      <c r="B813" s="105" t="s">
        <v>530</v>
      </c>
      <c r="C813" s="105" t="s">
        <v>524</v>
      </c>
      <c r="D813" s="106" t="s">
        <v>487</v>
      </c>
      <c r="E813" s="105" t="s">
        <v>488</v>
      </c>
      <c r="F813" s="105">
        <v>15</v>
      </c>
      <c r="G813" s="106" t="s">
        <v>504</v>
      </c>
      <c r="H813" s="105">
        <v>29787.599999999999</v>
      </c>
      <c r="I813" s="105" t="s">
        <v>512</v>
      </c>
      <c r="J813" s="105" t="s">
        <v>189</v>
      </c>
    </row>
    <row r="814" spans="1:10">
      <c r="A814" s="105">
        <v>813</v>
      </c>
      <c r="B814" s="105" t="s">
        <v>529</v>
      </c>
      <c r="C814" s="105" t="s">
        <v>524</v>
      </c>
      <c r="D814" s="106" t="s">
        <v>492</v>
      </c>
      <c r="E814" s="105" t="s">
        <v>493</v>
      </c>
      <c r="F814" s="105">
        <v>14</v>
      </c>
      <c r="G814" s="106" t="s">
        <v>489</v>
      </c>
      <c r="H814" s="105">
        <v>405456</v>
      </c>
      <c r="I814" s="105" t="s">
        <v>494</v>
      </c>
      <c r="J814" s="105" t="s">
        <v>189</v>
      </c>
    </row>
    <row r="815" spans="1:10">
      <c r="A815" s="105">
        <v>814</v>
      </c>
      <c r="B815" s="105" t="s">
        <v>530</v>
      </c>
      <c r="C815" s="105" t="s">
        <v>524</v>
      </c>
      <c r="D815" s="106" t="s">
        <v>510</v>
      </c>
      <c r="E815" s="105" t="s">
        <v>511</v>
      </c>
      <c r="F815" s="105">
        <v>23</v>
      </c>
      <c r="G815" s="106" t="s">
        <v>504</v>
      </c>
      <c r="H815" s="105">
        <v>150613.19999999998</v>
      </c>
      <c r="I815" s="105" t="s">
        <v>497</v>
      </c>
      <c r="J815" s="105" t="s">
        <v>189</v>
      </c>
    </row>
    <row r="816" spans="1:10">
      <c r="A816" s="105">
        <v>815</v>
      </c>
      <c r="B816" s="105" t="s">
        <v>530</v>
      </c>
      <c r="C816" s="105" t="s">
        <v>524</v>
      </c>
      <c r="D816" s="106" t="s">
        <v>499</v>
      </c>
      <c r="E816" s="105" t="s">
        <v>515</v>
      </c>
      <c r="F816" s="105">
        <v>8</v>
      </c>
      <c r="G816" s="106" t="s">
        <v>489</v>
      </c>
      <c r="H816" s="105">
        <v>43401.599999999999</v>
      </c>
      <c r="I816" s="105" t="s">
        <v>496</v>
      </c>
      <c r="J816" s="105" t="s">
        <v>513</v>
      </c>
    </row>
    <row r="817" spans="1:10">
      <c r="A817" s="105">
        <v>816</v>
      </c>
      <c r="B817" s="105" t="s">
        <v>526</v>
      </c>
      <c r="C817" s="105" t="s">
        <v>524</v>
      </c>
      <c r="D817" s="106" t="s">
        <v>510</v>
      </c>
      <c r="E817" s="105" t="s">
        <v>511</v>
      </c>
      <c r="F817" s="105">
        <v>28</v>
      </c>
      <c r="G817" s="106" t="s">
        <v>489</v>
      </c>
      <c r="H817" s="105">
        <v>333576</v>
      </c>
      <c r="I817" s="105" t="s">
        <v>497</v>
      </c>
      <c r="J817" s="105" t="s">
        <v>210</v>
      </c>
    </row>
    <row r="818" spans="1:10">
      <c r="A818" s="105">
        <v>817</v>
      </c>
      <c r="B818" s="105" t="s">
        <v>530</v>
      </c>
      <c r="C818" s="105" t="s">
        <v>524</v>
      </c>
      <c r="D818" s="106" t="s">
        <v>510</v>
      </c>
      <c r="E818" s="105" t="s">
        <v>511</v>
      </c>
      <c r="F818" s="105">
        <v>19</v>
      </c>
      <c r="G818" s="106" t="s">
        <v>16</v>
      </c>
      <c r="H818" s="105">
        <v>294692.39999999997</v>
      </c>
      <c r="I818" s="105" t="s">
        <v>497</v>
      </c>
      <c r="J818" s="105" t="s">
        <v>192</v>
      </c>
    </row>
    <row r="819" spans="1:10">
      <c r="A819" s="105">
        <v>818</v>
      </c>
      <c r="B819" s="105" t="s">
        <v>528</v>
      </c>
      <c r="C819" s="105" t="s">
        <v>524</v>
      </c>
      <c r="D819" s="106" t="s">
        <v>510</v>
      </c>
      <c r="E819" s="105" t="s">
        <v>514</v>
      </c>
      <c r="F819" s="105">
        <v>24</v>
      </c>
      <c r="G819" s="106" t="s">
        <v>16</v>
      </c>
      <c r="H819" s="105">
        <v>102762</v>
      </c>
      <c r="I819" s="105" t="s">
        <v>494</v>
      </c>
      <c r="J819" s="105" t="s">
        <v>201</v>
      </c>
    </row>
    <row r="820" spans="1:10">
      <c r="A820" s="105">
        <v>819</v>
      </c>
      <c r="B820" s="105" t="s">
        <v>287</v>
      </c>
      <c r="C820" s="105" t="s">
        <v>524</v>
      </c>
      <c r="D820" s="106" t="s">
        <v>487</v>
      </c>
      <c r="E820" s="105" t="s">
        <v>502</v>
      </c>
      <c r="F820" s="105">
        <v>22</v>
      </c>
      <c r="G820" s="106" t="s">
        <v>489</v>
      </c>
      <c r="H820" s="105">
        <v>188059.19999999998</v>
      </c>
      <c r="I820" s="105" t="s">
        <v>494</v>
      </c>
      <c r="J820" s="105" t="s">
        <v>192</v>
      </c>
    </row>
    <row r="821" spans="1:10">
      <c r="A821" s="105">
        <v>820</v>
      </c>
      <c r="B821" s="105" t="s">
        <v>529</v>
      </c>
      <c r="C821" s="105" t="s">
        <v>524</v>
      </c>
      <c r="D821" s="106" t="s">
        <v>487</v>
      </c>
      <c r="E821" s="105" t="s">
        <v>502</v>
      </c>
      <c r="F821" s="105">
        <v>25</v>
      </c>
      <c r="G821" s="106" t="s">
        <v>489</v>
      </c>
      <c r="H821" s="105">
        <v>183187.19999999998</v>
      </c>
      <c r="I821" s="105" t="s">
        <v>494</v>
      </c>
      <c r="J821" s="105" t="s">
        <v>513</v>
      </c>
    </row>
    <row r="822" spans="1:10">
      <c r="A822" s="105">
        <v>821</v>
      </c>
      <c r="B822" s="105" t="s">
        <v>530</v>
      </c>
      <c r="C822" s="105" t="s">
        <v>524</v>
      </c>
      <c r="D822" s="106" t="s">
        <v>487</v>
      </c>
      <c r="E822" s="105" t="s">
        <v>502</v>
      </c>
      <c r="F822" s="105">
        <v>19</v>
      </c>
      <c r="G822" s="106" t="s">
        <v>489</v>
      </c>
      <c r="H822" s="105">
        <v>238053.59999999998</v>
      </c>
      <c r="I822" s="105" t="s">
        <v>490</v>
      </c>
      <c r="J822" s="105" t="s">
        <v>201</v>
      </c>
    </row>
    <row r="823" spans="1:10">
      <c r="A823" s="105">
        <v>822</v>
      </c>
      <c r="B823" s="105" t="s">
        <v>527</v>
      </c>
      <c r="C823" s="105" t="s">
        <v>524</v>
      </c>
      <c r="D823" s="106" t="s">
        <v>492</v>
      </c>
      <c r="E823" s="105" t="s">
        <v>495</v>
      </c>
      <c r="F823" s="105">
        <v>10</v>
      </c>
      <c r="G823" s="106" t="s">
        <v>504</v>
      </c>
      <c r="H823" s="105">
        <v>18409.5</v>
      </c>
      <c r="I823" s="105" t="s">
        <v>497</v>
      </c>
      <c r="J823" s="105" t="s">
        <v>192</v>
      </c>
    </row>
    <row r="824" spans="1:10">
      <c r="A824" s="105">
        <v>823</v>
      </c>
      <c r="B824" s="105" t="s">
        <v>531</v>
      </c>
      <c r="C824" s="105" t="s">
        <v>524</v>
      </c>
      <c r="D824" s="106" t="s">
        <v>487</v>
      </c>
      <c r="E824" s="105" t="s">
        <v>502</v>
      </c>
      <c r="F824" s="105">
        <v>11</v>
      </c>
      <c r="G824" s="106" t="s">
        <v>16</v>
      </c>
      <c r="H824" s="105">
        <v>53445.599999999999</v>
      </c>
      <c r="I824" s="105" t="s">
        <v>512</v>
      </c>
      <c r="J824" s="105" t="s">
        <v>198</v>
      </c>
    </row>
    <row r="825" spans="1:10">
      <c r="A825" s="105">
        <v>824</v>
      </c>
      <c r="B825" s="105" t="s">
        <v>530</v>
      </c>
      <c r="C825" s="105" t="s">
        <v>524</v>
      </c>
      <c r="D825" s="106" t="s">
        <v>499</v>
      </c>
      <c r="E825" s="105" t="s">
        <v>515</v>
      </c>
      <c r="F825" s="105">
        <v>24</v>
      </c>
      <c r="G825" s="106" t="s">
        <v>504</v>
      </c>
      <c r="H825" s="105">
        <v>30960</v>
      </c>
      <c r="I825" s="105" t="s">
        <v>497</v>
      </c>
      <c r="J825" s="105" t="s">
        <v>198</v>
      </c>
    </row>
    <row r="826" spans="1:10">
      <c r="A826" s="105">
        <v>825</v>
      </c>
      <c r="B826" s="105" t="s">
        <v>525</v>
      </c>
      <c r="C826" s="105" t="s">
        <v>524</v>
      </c>
      <c r="D826" s="106" t="s">
        <v>510</v>
      </c>
      <c r="E826" s="105" t="s">
        <v>511</v>
      </c>
      <c r="F826" s="105">
        <v>27</v>
      </c>
      <c r="G826" s="106" t="s">
        <v>16</v>
      </c>
      <c r="H826" s="105">
        <v>13489.199999999999</v>
      </c>
      <c r="I826" s="105" t="s">
        <v>497</v>
      </c>
      <c r="J826" s="105" t="s">
        <v>214</v>
      </c>
    </row>
    <row r="827" spans="1:10">
      <c r="A827" s="105">
        <v>826</v>
      </c>
      <c r="B827" s="105" t="s">
        <v>531</v>
      </c>
      <c r="C827" s="105" t="s">
        <v>524</v>
      </c>
      <c r="D827" s="106" t="s">
        <v>487</v>
      </c>
      <c r="E827" s="105" t="s">
        <v>509</v>
      </c>
      <c r="F827" s="105">
        <v>20</v>
      </c>
      <c r="G827" s="106" t="s">
        <v>16</v>
      </c>
      <c r="H827" s="105">
        <v>193322.4</v>
      </c>
      <c r="I827" s="105" t="s">
        <v>496</v>
      </c>
      <c r="J827" s="105" t="s">
        <v>192</v>
      </c>
    </row>
    <row r="828" spans="1:10">
      <c r="A828" s="105">
        <v>827</v>
      </c>
      <c r="B828" s="105" t="s">
        <v>532</v>
      </c>
      <c r="C828" s="105" t="s">
        <v>524</v>
      </c>
      <c r="D828" s="106" t="s">
        <v>510</v>
      </c>
      <c r="E828" s="105" t="s">
        <v>511</v>
      </c>
      <c r="F828" s="105">
        <v>25</v>
      </c>
      <c r="G828" s="106" t="s">
        <v>504</v>
      </c>
      <c r="H828" s="105">
        <v>200181.6</v>
      </c>
      <c r="I828" s="105" t="s">
        <v>494</v>
      </c>
      <c r="J828" s="105" t="s">
        <v>192</v>
      </c>
    </row>
    <row r="829" spans="1:10">
      <c r="A829" s="105">
        <v>828</v>
      </c>
      <c r="B829" s="105" t="s">
        <v>530</v>
      </c>
      <c r="C829" s="105" t="s">
        <v>524</v>
      </c>
      <c r="D829" s="106" t="s">
        <v>510</v>
      </c>
      <c r="E829" s="105" t="s">
        <v>516</v>
      </c>
      <c r="F829" s="105">
        <v>5</v>
      </c>
      <c r="G829" s="106" t="s">
        <v>504</v>
      </c>
      <c r="H829" s="105">
        <v>54532.799999999996</v>
      </c>
      <c r="I829" s="105" t="s">
        <v>494</v>
      </c>
      <c r="J829" s="105" t="s">
        <v>189</v>
      </c>
    </row>
    <row r="830" spans="1:10">
      <c r="A830" s="105">
        <v>829</v>
      </c>
      <c r="B830" s="105" t="s">
        <v>529</v>
      </c>
      <c r="C830" s="105" t="s">
        <v>524</v>
      </c>
      <c r="D830" s="106" t="s">
        <v>487</v>
      </c>
      <c r="E830" s="105" t="s">
        <v>509</v>
      </c>
      <c r="F830" s="105">
        <v>18</v>
      </c>
      <c r="G830" s="106" t="s">
        <v>16</v>
      </c>
      <c r="H830" s="105">
        <v>14179.199999999999</v>
      </c>
      <c r="I830" s="105" t="s">
        <v>494</v>
      </c>
      <c r="J830" s="105" t="s">
        <v>192</v>
      </c>
    </row>
    <row r="831" spans="1:10">
      <c r="A831" s="105">
        <v>830</v>
      </c>
      <c r="B831" s="105" t="s">
        <v>531</v>
      </c>
      <c r="C831" s="105" t="s">
        <v>524</v>
      </c>
      <c r="D831" s="106" t="s">
        <v>499</v>
      </c>
      <c r="E831" s="105" t="s">
        <v>508</v>
      </c>
      <c r="F831" s="105">
        <v>5</v>
      </c>
      <c r="G831" s="106" t="s">
        <v>16</v>
      </c>
      <c r="H831" s="105">
        <v>82939.199999999997</v>
      </c>
      <c r="I831" s="105" t="s">
        <v>496</v>
      </c>
      <c r="J831" s="105" t="s">
        <v>189</v>
      </c>
    </row>
    <row r="832" spans="1:10">
      <c r="A832" s="105">
        <v>831</v>
      </c>
      <c r="B832" s="105" t="s">
        <v>532</v>
      </c>
      <c r="C832" s="105" t="s">
        <v>524</v>
      </c>
      <c r="D832" s="106" t="s">
        <v>487</v>
      </c>
      <c r="E832" s="105" t="s">
        <v>502</v>
      </c>
      <c r="F832" s="105">
        <v>19</v>
      </c>
      <c r="G832" s="106" t="s">
        <v>489</v>
      </c>
      <c r="H832" s="105">
        <v>176707.19999999998</v>
      </c>
      <c r="I832" s="105" t="s">
        <v>512</v>
      </c>
      <c r="J832" s="105" t="s">
        <v>189</v>
      </c>
    </row>
    <row r="833" spans="1:10">
      <c r="A833" s="105">
        <v>832</v>
      </c>
      <c r="B833" s="105" t="s">
        <v>287</v>
      </c>
      <c r="C833" s="105" t="s">
        <v>524</v>
      </c>
      <c r="D833" s="106" t="s">
        <v>492</v>
      </c>
      <c r="E833" s="105" t="s">
        <v>493</v>
      </c>
      <c r="F833" s="105">
        <v>2</v>
      </c>
      <c r="G833" s="106" t="s">
        <v>489</v>
      </c>
      <c r="H833" s="105">
        <v>196674</v>
      </c>
      <c r="I833" s="105" t="s">
        <v>494</v>
      </c>
      <c r="J833" s="105" t="s">
        <v>192</v>
      </c>
    </row>
    <row r="834" spans="1:10">
      <c r="A834" s="105">
        <v>833</v>
      </c>
      <c r="B834" s="105" t="s">
        <v>528</v>
      </c>
      <c r="C834" s="105" t="s">
        <v>524</v>
      </c>
      <c r="D834" s="106" t="s">
        <v>510</v>
      </c>
      <c r="E834" s="105" t="s">
        <v>514</v>
      </c>
      <c r="F834" s="105">
        <v>19</v>
      </c>
      <c r="G834" s="106" t="s">
        <v>489</v>
      </c>
      <c r="H834" s="105">
        <v>74293.2</v>
      </c>
      <c r="I834" s="105" t="s">
        <v>512</v>
      </c>
      <c r="J834" s="105" t="s">
        <v>192</v>
      </c>
    </row>
    <row r="835" spans="1:10">
      <c r="A835" s="105">
        <v>834</v>
      </c>
      <c r="B835" s="105" t="s">
        <v>532</v>
      </c>
      <c r="C835" s="105" t="s">
        <v>524</v>
      </c>
      <c r="D835" s="106" t="s">
        <v>487</v>
      </c>
      <c r="E835" s="105" t="s">
        <v>488</v>
      </c>
      <c r="F835" s="105">
        <v>3</v>
      </c>
      <c r="G835" s="106" t="s">
        <v>489</v>
      </c>
      <c r="H835" s="105">
        <v>78013.2</v>
      </c>
      <c r="I835" s="105" t="s">
        <v>496</v>
      </c>
      <c r="J835" s="105" t="s">
        <v>198</v>
      </c>
    </row>
    <row r="836" spans="1:10">
      <c r="A836" s="105">
        <v>835</v>
      </c>
      <c r="B836" s="105" t="s">
        <v>526</v>
      </c>
      <c r="C836" s="105" t="s">
        <v>524</v>
      </c>
      <c r="D836" s="106" t="s">
        <v>499</v>
      </c>
      <c r="E836" s="105" t="s">
        <v>500</v>
      </c>
      <c r="F836" s="105">
        <v>9</v>
      </c>
      <c r="G836" s="106" t="s">
        <v>489</v>
      </c>
      <c r="H836" s="105">
        <v>352108.79999999999</v>
      </c>
      <c r="I836" s="105" t="s">
        <v>496</v>
      </c>
      <c r="J836" s="105" t="s">
        <v>192</v>
      </c>
    </row>
    <row r="837" spans="1:10">
      <c r="A837" s="105">
        <v>836</v>
      </c>
      <c r="B837" s="105" t="s">
        <v>525</v>
      </c>
      <c r="C837" s="105" t="s">
        <v>524</v>
      </c>
      <c r="D837" s="106" t="s">
        <v>510</v>
      </c>
      <c r="E837" s="105" t="s">
        <v>511</v>
      </c>
      <c r="F837" s="105">
        <v>17</v>
      </c>
      <c r="G837" s="106" t="s">
        <v>489</v>
      </c>
      <c r="H837" s="105">
        <v>74955.599999999991</v>
      </c>
      <c r="I837" s="105" t="s">
        <v>490</v>
      </c>
      <c r="J837" s="105" t="s">
        <v>192</v>
      </c>
    </row>
    <row r="838" spans="1:10">
      <c r="A838" s="105">
        <v>837</v>
      </c>
      <c r="B838" s="105" t="s">
        <v>287</v>
      </c>
      <c r="C838" s="105" t="s">
        <v>524</v>
      </c>
      <c r="D838" s="106" t="s">
        <v>499</v>
      </c>
      <c r="E838" s="105" t="s">
        <v>500</v>
      </c>
      <c r="F838" s="105">
        <v>10</v>
      </c>
      <c r="G838" s="106" t="s">
        <v>504</v>
      </c>
      <c r="H838" s="105">
        <v>27418.799999999999</v>
      </c>
      <c r="I838" s="105" t="s">
        <v>512</v>
      </c>
      <c r="J838" s="105" t="s">
        <v>192</v>
      </c>
    </row>
    <row r="839" spans="1:10">
      <c r="A839" s="105">
        <v>838</v>
      </c>
      <c r="B839" s="105" t="s">
        <v>531</v>
      </c>
      <c r="C839" s="105" t="s">
        <v>524</v>
      </c>
      <c r="D839" s="106" t="s">
        <v>487</v>
      </c>
      <c r="E839" s="105" t="s">
        <v>488</v>
      </c>
      <c r="F839" s="105">
        <v>19</v>
      </c>
      <c r="G839" s="106" t="s">
        <v>489</v>
      </c>
      <c r="H839" s="105">
        <v>44274</v>
      </c>
      <c r="I839" s="105" t="s">
        <v>497</v>
      </c>
      <c r="J839" s="105" t="s">
        <v>210</v>
      </c>
    </row>
    <row r="840" spans="1:10">
      <c r="A840" s="105">
        <v>839</v>
      </c>
      <c r="B840" s="105" t="s">
        <v>528</v>
      </c>
      <c r="C840" s="105" t="s">
        <v>524</v>
      </c>
      <c r="D840" s="106" t="s">
        <v>499</v>
      </c>
      <c r="E840" s="105" t="s">
        <v>515</v>
      </c>
      <c r="F840" s="105">
        <v>1</v>
      </c>
      <c r="G840" s="106" t="s">
        <v>489</v>
      </c>
      <c r="H840" s="105">
        <v>78426</v>
      </c>
      <c r="I840" s="105" t="s">
        <v>496</v>
      </c>
      <c r="J840" s="105" t="s">
        <v>210</v>
      </c>
    </row>
    <row r="841" spans="1:10">
      <c r="A841" s="105">
        <v>840</v>
      </c>
      <c r="B841" s="105" t="s">
        <v>287</v>
      </c>
      <c r="C841" s="105" t="s">
        <v>524</v>
      </c>
      <c r="D841" s="106" t="s">
        <v>487</v>
      </c>
      <c r="E841" s="105" t="s">
        <v>509</v>
      </c>
      <c r="F841" s="105">
        <v>1</v>
      </c>
      <c r="G841" s="106" t="s">
        <v>16</v>
      </c>
      <c r="H841" s="105">
        <v>355413.6</v>
      </c>
      <c r="I841" s="105" t="s">
        <v>494</v>
      </c>
      <c r="J841" s="105" t="s">
        <v>214</v>
      </c>
    </row>
    <row r="842" spans="1:10">
      <c r="A842" s="105">
        <v>841</v>
      </c>
      <c r="B842" s="105" t="s">
        <v>529</v>
      </c>
      <c r="C842" s="105" t="s">
        <v>524</v>
      </c>
      <c r="D842" s="106" t="s">
        <v>487</v>
      </c>
      <c r="E842" s="105" t="s">
        <v>509</v>
      </c>
      <c r="F842" s="105">
        <v>22</v>
      </c>
      <c r="G842" s="106" t="s">
        <v>489</v>
      </c>
      <c r="H842" s="105">
        <v>106384.8</v>
      </c>
      <c r="I842" s="105" t="s">
        <v>497</v>
      </c>
      <c r="J842" s="105" t="s">
        <v>201</v>
      </c>
    </row>
    <row r="843" spans="1:10">
      <c r="A843" s="105">
        <v>842</v>
      </c>
      <c r="B843" s="105" t="s">
        <v>532</v>
      </c>
      <c r="C843" s="105" t="s">
        <v>524</v>
      </c>
      <c r="D843" s="106" t="s">
        <v>499</v>
      </c>
      <c r="E843" s="105" t="s">
        <v>500</v>
      </c>
      <c r="F843" s="105">
        <v>2</v>
      </c>
      <c r="G843" s="106" t="s">
        <v>504</v>
      </c>
      <c r="H843" s="105">
        <v>76089.599999999991</v>
      </c>
      <c r="I843" s="105" t="s">
        <v>496</v>
      </c>
      <c r="J843" s="105" t="s">
        <v>189</v>
      </c>
    </row>
    <row r="844" spans="1:10">
      <c r="A844" s="105">
        <v>843</v>
      </c>
      <c r="B844" s="105" t="s">
        <v>526</v>
      </c>
      <c r="C844" s="105" t="s">
        <v>524</v>
      </c>
      <c r="D844" s="106" t="s">
        <v>492</v>
      </c>
      <c r="E844" s="105" t="s">
        <v>506</v>
      </c>
      <c r="F844" s="105">
        <v>9</v>
      </c>
      <c r="G844" s="106" t="s">
        <v>16</v>
      </c>
      <c r="H844" s="105">
        <v>456636</v>
      </c>
      <c r="I844" s="105" t="s">
        <v>494</v>
      </c>
      <c r="J844" s="105" t="s">
        <v>189</v>
      </c>
    </row>
    <row r="845" spans="1:10">
      <c r="A845" s="105">
        <v>844</v>
      </c>
      <c r="B845" s="105" t="s">
        <v>529</v>
      </c>
      <c r="C845" s="105" t="s">
        <v>524</v>
      </c>
      <c r="D845" s="106" t="s">
        <v>510</v>
      </c>
      <c r="E845" s="105" t="s">
        <v>511</v>
      </c>
      <c r="F845" s="105">
        <v>26</v>
      </c>
      <c r="G845" s="106" t="s">
        <v>16</v>
      </c>
      <c r="H845" s="105">
        <v>311050.8</v>
      </c>
      <c r="I845" s="105" t="s">
        <v>494</v>
      </c>
      <c r="J845" s="105" t="s">
        <v>513</v>
      </c>
    </row>
    <row r="846" spans="1:10">
      <c r="A846" s="105">
        <v>845</v>
      </c>
      <c r="B846" s="105" t="s">
        <v>532</v>
      </c>
      <c r="C846" s="105" t="s">
        <v>524</v>
      </c>
      <c r="D846" s="106" t="s">
        <v>492</v>
      </c>
      <c r="E846" s="105" t="s">
        <v>495</v>
      </c>
      <c r="F846" s="105">
        <v>20</v>
      </c>
      <c r="G846" s="106" t="s">
        <v>16</v>
      </c>
      <c r="H846" s="105">
        <v>68423.399999999994</v>
      </c>
      <c r="I846" s="105" t="s">
        <v>497</v>
      </c>
      <c r="J846" s="105" t="s">
        <v>192</v>
      </c>
    </row>
    <row r="847" spans="1:10">
      <c r="A847" s="105">
        <v>846</v>
      </c>
      <c r="B847" s="105" t="s">
        <v>529</v>
      </c>
      <c r="C847" s="105" t="s">
        <v>524</v>
      </c>
      <c r="D847" s="106" t="s">
        <v>492</v>
      </c>
      <c r="E847" s="105" t="s">
        <v>495</v>
      </c>
      <c r="F847" s="105">
        <v>4</v>
      </c>
      <c r="G847" s="106" t="s">
        <v>16</v>
      </c>
      <c r="H847" s="105">
        <v>202536</v>
      </c>
      <c r="I847" s="105" t="s">
        <v>501</v>
      </c>
      <c r="J847" s="105" t="s">
        <v>189</v>
      </c>
    </row>
    <row r="848" spans="1:10">
      <c r="A848" s="105">
        <v>847</v>
      </c>
      <c r="B848" s="105" t="s">
        <v>531</v>
      </c>
      <c r="C848" s="105" t="s">
        <v>524</v>
      </c>
      <c r="D848" s="106" t="s">
        <v>510</v>
      </c>
      <c r="E848" s="105" t="s">
        <v>511</v>
      </c>
      <c r="F848" s="105">
        <v>19</v>
      </c>
      <c r="G848" s="106" t="s">
        <v>504</v>
      </c>
      <c r="H848" s="105">
        <v>63482.399999999994</v>
      </c>
      <c r="I848" s="105" t="s">
        <v>496</v>
      </c>
      <c r="J848" s="105" t="s">
        <v>192</v>
      </c>
    </row>
    <row r="849" spans="1:10">
      <c r="A849" s="105">
        <v>848</v>
      </c>
      <c r="B849" s="105" t="s">
        <v>528</v>
      </c>
      <c r="C849" s="105" t="s">
        <v>524</v>
      </c>
      <c r="D849" s="106" t="s">
        <v>510</v>
      </c>
      <c r="E849" s="105" t="s">
        <v>516</v>
      </c>
      <c r="F849" s="105">
        <v>18</v>
      </c>
      <c r="G849" s="106" t="s">
        <v>504</v>
      </c>
      <c r="H849" s="105">
        <v>349552.8</v>
      </c>
      <c r="I849" s="105" t="s">
        <v>497</v>
      </c>
      <c r="J849" s="105" t="s">
        <v>201</v>
      </c>
    </row>
    <row r="850" spans="1:10">
      <c r="A850" s="105">
        <v>849</v>
      </c>
      <c r="B850" s="105" t="s">
        <v>528</v>
      </c>
      <c r="C850" s="105" t="s">
        <v>524</v>
      </c>
      <c r="D850" s="106" t="s">
        <v>487</v>
      </c>
      <c r="E850" s="105" t="s">
        <v>509</v>
      </c>
      <c r="F850" s="105">
        <v>6</v>
      </c>
      <c r="G850" s="106" t="s">
        <v>489</v>
      </c>
      <c r="H850" s="105">
        <v>195033.60000000001</v>
      </c>
      <c r="I850" s="105" t="s">
        <v>501</v>
      </c>
      <c r="J850" s="105" t="s">
        <v>198</v>
      </c>
    </row>
    <row r="851" spans="1:10">
      <c r="A851" s="105">
        <v>850</v>
      </c>
      <c r="B851" s="105" t="s">
        <v>526</v>
      </c>
      <c r="C851" s="105" t="s">
        <v>524</v>
      </c>
      <c r="D851" s="106" t="s">
        <v>487</v>
      </c>
      <c r="E851" s="105" t="s">
        <v>488</v>
      </c>
      <c r="F851" s="105">
        <v>29</v>
      </c>
      <c r="G851" s="106" t="s">
        <v>16</v>
      </c>
      <c r="H851" s="105">
        <v>6916.8</v>
      </c>
      <c r="I851" s="105" t="s">
        <v>496</v>
      </c>
      <c r="J851" s="105" t="s">
        <v>201</v>
      </c>
    </row>
    <row r="852" spans="1:10">
      <c r="A852" s="105">
        <v>851</v>
      </c>
      <c r="B852" s="105" t="s">
        <v>527</v>
      </c>
      <c r="C852" s="105" t="s">
        <v>524</v>
      </c>
      <c r="D852" s="106" t="s">
        <v>510</v>
      </c>
      <c r="E852" s="105" t="s">
        <v>514</v>
      </c>
      <c r="F852" s="105">
        <v>15</v>
      </c>
      <c r="G852" s="106" t="s">
        <v>489</v>
      </c>
      <c r="H852" s="105">
        <v>214984.8</v>
      </c>
      <c r="I852" s="105" t="s">
        <v>497</v>
      </c>
      <c r="J852" s="105" t="s">
        <v>192</v>
      </c>
    </row>
    <row r="853" spans="1:10">
      <c r="A853" s="105">
        <v>852</v>
      </c>
      <c r="B853" s="105" t="s">
        <v>531</v>
      </c>
      <c r="C853" s="105" t="s">
        <v>524</v>
      </c>
      <c r="D853" s="106" t="s">
        <v>487</v>
      </c>
      <c r="E853" s="105" t="s">
        <v>488</v>
      </c>
      <c r="F853" s="105">
        <v>19</v>
      </c>
      <c r="G853" s="106" t="s">
        <v>16</v>
      </c>
      <c r="H853" s="105">
        <v>99960</v>
      </c>
      <c r="I853" s="105" t="s">
        <v>497</v>
      </c>
      <c r="J853" s="105" t="s">
        <v>195</v>
      </c>
    </row>
    <row r="854" spans="1:10">
      <c r="A854" s="105">
        <v>853</v>
      </c>
      <c r="B854" s="105" t="s">
        <v>287</v>
      </c>
      <c r="C854" s="105" t="s">
        <v>524</v>
      </c>
      <c r="D854" s="106" t="s">
        <v>510</v>
      </c>
      <c r="E854" s="105" t="s">
        <v>511</v>
      </c>
      <c r="F854" s="105">
        <v>14</v>
      </c>
      <c r="G854" s="106" t="s">
        <v>16</v>
      </c>
      <c r="H854" s="105">
        <v>111924</v>
      </c>
      <c r="I854" s="105" t="s">
        <v>496</v>
      </c>
      <c r="J854" s="105" t="s">
        <v>192</v>
      </c>
    </row>
    <row r="855" spans="1:10">
      <c r="A855" s="105">
        <v>854</v>
      </c>
      <c r="B855" s="105" t="s">
        <v>526</v>
      </c>
      <c r="C855" s="105" t="s">
        <v>524</v>
      </c>
      <c r="D855" s="106" t="s">
        <v>487</v>
      </c>
      <c r="E855" s="105" t="s">
        <v>502</v>
      </c>
      <c r="F855" s="105">
        <v>10</v>
      </c>
      <c r="G855" s="106" t="s">
        <v>504</v>
      </c>
      <c r="H855" s="105">
        <v>221467.19999999998</v>
      </c>
      <c r="I855" s="105" t="s">
        <v>494</v>
      </c>
      <c r="J855" s="105" t="s">
        <v>189</v>
      </c>
    </row>
    <row r="856" spans="1:10">
      <c r="A856" s="105">
        <v>855</v>
      </c>
      <c r="B856" s="105" t="s">
        <v>287</v>
      </c>
      <c r="C856" s="105" t="s">
        <v>524</v>
      </c>
      <c r="D856" s="106" t="s">
        <v>487</v>
      </c>
      <c r="E856" s="105" t="s">
        <v>502</v>
      </c>
      <c r="F856" s="105">
        <v>23</v>
      </c>
      <c r="G856" s="106" t="s">
        <v>489</v>
      </c>
      <c r="H856" s="105">
        <v>211504.8</v>
      </c>
      <c r="I856" s="105" t="s">
        <v>497</v>
      </c>
      <c r="J856" s="105" t="s">
        <v>195</v>
      </c>
    </row>
    <row r="857" spans="1:10">
      <c r="A857" s="105">
        <v>856</v>
      </c>
      <c r="B857" s="105" t="s">
        <v>291</v>
      </c>
      <c r="C857" s="105" t="s">
        <v>524</v>
      </c>
      <c r="D857" s="106" t="s">
        <v>499</v>
      </c>
      <c r="E857" s="105" t="s">
        <v>508</v>
      </c>
      <c r="F857" s="105">
        <v>8</v>
      </c>
      <c r="G857" s="106" t="s">
        <v>489</v>
      </c>
      <c r="H857" s="105">
        <v>8614.7999999999993</v>
      </c>
      <c r="I857" s="105" t="s">
        <v>494</v>
      </c>
      <c r="J857" s="105" t="s">
        <v>198</v>
      </c>
    </row>
    <row r="858" spans="1:10">
      <c r="A858" s="105">
        <v>857</v>
      </c>
      <c r="B858" s="105" t="s">
        <v>532</v>
      </c>
      <c r="C858" s="105" t="s">
        <v>524</v>
      </c>
      <c r="D858" s="106" t="s">
        <v>487</v>
      </c>
      <c r="E858" s="105" t="s">
        <v>488</v>
      </c>
      <c r="F858" s="105">
        <v>3</v>
      </c>
      <c r="G858" s="106" t="s">
        <v>16</v>
      </c>
      <c r="H858" s="105">
        <v>61731.6</v>
      </c>
      <c r="I858" s="105" t="s">
        <v>494</v>
      </c>
      <c r="J858" s="105" t="s">
        <v>189</v>
      </c>
    </row>
    <row r="859" spans="1:10">
      <c r="A859" s="105">
        <v>858</v>
      </c>
      <c r="B859" s="105" t="s">
        <v>287</v>
      </c>
      <c r="C859" s="105" t="s">
        <v>524</v>
      </c>
      <c r="D859" s="106" t="s">
        <v>510</v>
      </c>
      <c r="E859" s="105" t="s">
        <v>516</v>
      </c>
      <c r="F859" s="105">
        <v>4</v>
      </c>
      <c r="G859" s="106" t="s">
        <v>489</v>
      </c>
      <c r="H859" s="105">
        <v>120988.79999999999</v>
      </c>
      <c r="I859" s="105" t="s">
        <v>494</v>
      </c>
      <c r="J859" s="105" t="s">
        <v>189</v>
      </c>
    </row>
    <row r="860" spans="1:10">
      <c r="A860" s="105">
        <v>859</v>
      </c>
      <c r="B860" s="105" t="s">
        <v>532</v>
      </c>
      <c r="C860" s="105" t="s">
        <v>524</v>
      </c>
      <c r="D860" s="106" t="s">
        <v>510</v>
      </c>
      <c r="E860" s="105" t="s">
        <v>516</v>
      </c>
      <c r="F860" s="105">
        <v>24</v>
      </c>
      <c r="G860" s="106" t="s">
        <v>504</v>
      </c>
      <c r="H860" s="105">
        <v>274986</v>
      </c>
      <c r="I860" s="105" t="s">
        <v>490</v>
      </c>
      <c r="J860" s="105" t="s">
        <v>192</v>
      </c>
    </row>
    <row r="861" spans="1:10">
      <c r="A861" s="105">
        <v>860</v>
      </c>
      <c r="B861" s="105" t="s">
        <v>291</v>
      </c>
      <c r="C861" s="105" t="s">
        <v>524</v>
      </c>
      <c r="D861" s="106" t="s">
        <v>499</v>
      </c>
      <c r="E861" s="105" t="s">
        <v>508</v>
      </c>
      <c r="F861" s="105">
        <v>11</v>
      </c>
      <c r="G861" s="106" t="s">
        <v>16</v>
      </c>
      <c r="H861" s="105">
        <v>11540.4</v>
      </c>
      <c r="I861" s="105" t="s">
        <v>497</v>
      </c>
      <c r="J861" s="105" t="s">
        <v>198</v>
      </c>
    </row>
    <row r="862" spans="1:10">
      <c r="A862" s="105">
        <v>861</v>
      </c>
      <c r="B862" s="105" t="s">
        <v>532</v>
      </c>
      <c r="C862" s="105" t="s">
        <v>524</v>
      </c>
      <c r="D862" s="106" t="s">
        <v>499</v>
      </c>
      <c r="E862" s="105" t="s">
        <v>500</v>
      </c>
      <c r="F862" s="105">
        <v>9</v>
      </c>
      <c r="G862" s="106" t="s">
        <v>16</v>
      </c>
      <c r="H862" s="105">
        <v>48931.199999999997</v>
      </c>
      <c r="I862" s="105" t="s">
        <v>494</v>
      </c>
      <c r="J862" s="105" t="s">
        <v>189</v>
      </c>
    </row>
    <row r="863" spans="1:10">
      <c r="A863" s="105">
        <v>862</v>
      </c>
      <c r="B863" s="105" t="s">
        <v>526</v>
      </c>
      <c r="C863" s="105" t="s">
        <v>524</v>
      </c>
      <c r="D863" s="106" t="s">
        <v>487</v>
      </c>
      <c r="E863" s="105" t="s">
        <v>502</v>
      </c>
      <c r="F863" s="105">
        <v>20</v>
      </c>
      <c r="G863" s="106" t="s">
        <v>489</v>
      </c>
      <c r="H863" s="105">
        <v>184876.79999999999</v>
      </c>
      <c r="I863" s="105" t="s">
        <v>494</v>
      </c>
      <c r="J863" s="105" t="s">
        <v>192</v>
      </c>
    </row>
    <row r="864" spans="1:10">
      <c r="A864" s="105">
        <v>863</v>
      </c>
      <c r="B864" s="105" t="s">
        <v>529</v>
      </c>
      <c r="C864" s="105" t="s">
        <v>524</v>
      </c>
      <c r="D864" s="106" t="s">
        <v>487</v>
      </c>
      <c r="E864" s="105" t="s">
        <v>488</v>
      </c>
      <c r="F864" s="105">
        <v>17</v>
      </c>
      <c r="G864" s="106" t="s">
        <v>489</v>
      </c>
      <c r="H864" s="105">
        <v>42836.4</v>
      </c>
      <c r="I864" s="105" t="s">
        <v>494</v>
      </c>
      <c r="J864" s="105" t="s">
        <v>210</v>
      </c>
    </row>
    <row r="865" spans="1:10">
      <c r="A865" s="105">
        <v>864</v>
      </c>
      <c r="B865" s="105" t="s">
        <v>531</v>
      </c>
      <c r="C865" s="105" t="s">
        <v>524</v>
      </c>
      <c r="D865" s="106" t="s">
        <v>487</v>
      </c>
      <c r="E865" s="105" t="s">
        <v>502</v>
      </c>
      <c r="F865" s="105">
        <v>8</v>
      </c>
      <c r="G865" s="106" t="s">
        <v>489</v>
      </c>
      <c r="H865" s="105">
        <v>185551.19999999998</v>
      </c>
      <c r="I865" s="105" t="s">
        <v>496</v>
      </c>
      <c r="J865" s="105" t="s">
        <v>192</v>
      </c>
    </row>
    <row r="866" spans="1:10">
      <c r="A866" s="105">
        <v>865</v>
      </c>
      <c r="B866" s="105" t="s">
        <v>529</v>
      </c>
      <c r="C866" s="105" t="s">
        <v>524</v>
      </c>
      <c r="D866" s="106" t="s">
        <v>510</v>
      </c>
      <c r="E866" s="105" t="s">
        <v>514</v>
      </c>
      <c r="F866" s="105">
        <v>1</v>
      </c>
      <c r="G866" s="106" t="s">
        <v>504</v>
      </c>
      <c r="H866" s="105">
        <v>106754.4</v>
      </c>
      <c r="I866" s="105" t="s">
        <v>494</v>
      </c>
      <c r="J866" s="105" t="s">
        <v>189</v>
      </c>
    </row>
    <row r="867" spans="1:10">
      <c r="A867" s="105">
        <v>866</v>
      </c>
      <c r="B867" s="105" t="s">
        <v>529</v>
      </c>
      <c r="C867" s="105" t="s">
        <v>524</v>
      </c>
      <c r="D867" s="106" t="s">
        <v>510</v>
      </c>
      <c r="E867" s="105" t="s">
        <v>511</v>
      </c>
      <c r="F867" s="105">
        <v>25</v>
      </c>
      <c r="G867" s="106" t="s">
        <v>489</v>
      </c>
      <c r="H867" s="105">
        <v>235040.4</v>
      </c>
      <c r="I867" s="105" t="s">
        <v>501</v>
      </c>
      <c r="J867" s="105" t="s">
        <v>214</v>
      </c>
    </row>
    <row r="868" spans="1:10">
      <c r="A868" s="105">
        <v>867</v>
      </c>
      <c r="B868" s="105" t="s">
        <v>291</v>
      </c>
      <c r="C868" s="105" t="s">
        <v>524</v>
      </c>
      <c r="D868" s="106" t="s">
        <v>499</v>
      </c>
      <c r="E868" s="105" t="s">
        <v>508</v>
      </c>
      <c r="F868" s="105">
        <v>23</v>
      </c>
      <c r="G868" s="106" t="s">
        <v>489</v>
      </c>
      <c r="H868" s="105">
        <v>123864</v>
      </c>
      <c r="I868" s="105" t="s">
        <v>494</v>
      </c>
      <c r="J868" s="105" t="s">
        <v>198</v>
      </c>
    </row>
    <row r="869" spans="1:10">
      <c r="A869" s="105">
        <v>868</v>
      </c>
      <c r="B869" s="105" t="s">
        <v>527</v>
      </c>
      <c r="C869" s="105" t="s">
        <v>524</v>
      </c>
      <c r="D869" s="106" t="s">
        <v>510</v>
      </c>
      <c r="E869" s="105" t="s">
        <v>511</v>
      </c>
      <c r="F869" s="105">
        <v>18</v>
      </c>
      <c r="G869" s="106" t="s">
        <v>504</v>
      </c>
      <c r="H869" s="105">
        <v>69915.599999999991</v>
      </c>
      <c r="I869" s="105" t="s">
        <v>494</v>
      </c>
      <c r="J869" s="105" t="s">
        <v>189</v>
      </c>
    </row>
    <row r="870" spans="1:10">
      <c r="A870" s="105">
        <v>869</v>
      </c>
      <c r="B870" s="105" t="s">
        <v>530</v>
      </c>
      <c r="C870" s="105" t="s">
        <v>524</v>
      </c>
      <c r="D870" s="106" t="s">
        <v>487</v>
      </c>
      <c r="E870" s="105" t="s">
        <v>502</v>
      </c>
      <c r="F870" s="105">
        <v>23</v>
      </c>
      <c r="G870" s="106" t="s">
        <v>16</v>
      </c>
      <c r="H870" s="105">
        <v>36494.400000000001</v>
      </c>
      <c r="I870" s="105" t="s">
        <v>497</v>
      </c>
      <c r="J870" s="105" t="s">
        <v>198</v>
      </c>
    </row>
    <row r="871" spans="1:10">
      <c r="A871" s="105">
        <v>870</v>
      </c>
      <c r="B871" s="105" t="s">
        <v>529</v>
      </c>
      <c r="C871" s="105" t="s">
        <v>524</v>
      </c>
      <c r="D871" s="106" t="s">
        <v>487</v>
      </c>
      <c r="E871" s="105" t="s">
        <v>488</v>
      </c>
      <c r="F871" s="105">
        <v>16</v>
      </c>
      <c r="G871" s="106" t="s">
        <v>16</v>
      </c>
      <c r="H871" s="105">
        <v>79826.399999999994</v>
      </c>
      <c r="I871" s="105" t="s">
        <v>496</v>
      </c>
      <c r="J871" s="105" t="s">
        <v>198</v>
      </c>
    </row>
    <row r="872" spans="1:10">
      <c r="A872" s="105">
        <v>871</v>
      </c>
      <c r="B872" s="105" t="s">
        <v>531</v>
      </c>
      <c r="C872" s="105" t="s">
        <v>524</v>
      </c>
      <c r="D872" s="106" t="s">
        <v>492</v>
      </c>
      <c r="E872" s="105" t="s">
        <v>493</v>
      </c>
      <c r="F872" s="105">
        <v>4</v>
      </c>
      <c r="G872" s="106" t="s">
        <v>504</v>
      </c>
      <c r="H872" s="105">
        <v>522282</v>
      </c>
      <c r="I872" s="105" t="s">
        <v>497</v>
      </c>
      <c r="J872" s="105" t="s">
        <v>189</v>
      </c>
    </row>
    <row r="873" spans="1:10">
      <c r="A873" s="105">
        <v>872</v>
      </c>
      <c r="B873" s="105" t="s">
        <v>287</v>
      </c>
      <c r="C873" s="105" t="s">
        <v>524</v>
      </c>
      <c r="D873" s="106" t="s">
        <v>487</v>
      </c>
      <c r="E873" s="105" t="s">
        <v>502</v>
      </c>
      <c r="F873" s="105">
        <v>13</v>
      </c>
      <c r="G873" s="106" t="s">
        <v>489</v>
      </c>
      <c r="H873" s="105">
        <v>107666.4</v>
      </c>
      <c r="I873" s="105" t="s">
        <v>496</v>
      </c>
      <c r="J873" s="105" t="s">
        <v>192</v>
      </c>
    </row>
    <row r="874" spans="1:10">
      <c r="A874" s="105">
        <v>873</v>
      </c>
      <c r="B874" s="105" t="s">
        <v>528</v>
      </c>
      <c r="C874" s="105" t="s">
        <v>524</v>
      </c>
      <c r="D874" s="106" t="s">
        <v>510</v>
      </c>
      <c r="E874" s="105" t="s">
        <v>511</v>
      </c>
      <c r="F874" s="105">
        <v>11</v>
      </c>
      <c r="G874" s="106" t="s">
        <v>16</v>
      </c>
      <c r="H874" s="105">
        <v>260352</v>
      </c>
      <c r="I874" s="105" t="s">
        <v>494</v>
      </c>
      <c r="J874" s="105" t="s">
        <v>198</v>
      </c>
    </row>
    <row r="875" spans="1:10">
      <c r="A875" s="105">
        <v>874</v>
      </c>
      <c r="B875" s="105" t="s">
        <v>530</v>
      </c>
      <c r="C875" s="105" t="s">
        <v>524</v>
      </c>
      <c r="D875" s="106" t="s">
        <v>487</v>
      </c>
      <c r="E875" s="105" t="s">
        <v>509</v>
      </c>
      <c r="F875" s="105">
        <v>14</v>
      </c>
      <c r="G875" s="106" t="s">
        <v>16</v>
      </c>
      <c r="H875" s="105">
        <v>143328</v>
      </c>
      <c r="I875" s="105" t="s">
        <v>496</v>
      </c>
      <c r="J875" s="105" t="s">
        <v>201</v>
      </c>
    </row>
    <row r="876" spans="1:10">
      <c r="A876" s="105">
        <v>875</v>
      </c>
      <c r="B876" s="105" t="s">
        <v>528</v>
      </c>
      <c r="C876" s="105" t="s">
        <v>524</v>
      </c>
      <c r="D876" s="106" t="s">
        <v>487</v>
      </c>
      <c r="E876" s="105" t="s">
        <v>502</v>
      </c>
      <c r="F876" s="105">
        <v>16</v>
      </c>
      <c r="G876" s="106" t="s">
        <v>489</v>
      </c>
      <c r="H876" s="105">
        <v>103380</v>
      </c>
      <c r="I876" s="105" t="s">
        <v>496</v>
      </c>
      <c r="J876" s="105" t="s">
        <v>192</v>
      </c>
    </row>
    <row r="877" spans="1:10">
      <c r="A877" s="105">
        <v>876</v>
      </c>
      <c r="B877" s="105" t="s">
        <v>529</v>
      </c>
      <c r="C877" s="105" t="s">
        <v>524</v>
      </c>
      <c r="D877" s="106" t="s">
        <v>499</v>
      </c>
      <c r="E877" s="105" t="s">
        <v>500</v>
      </c>
      <c r="F877" s="105">
        <v>7</v>
      </c>
      <c r="G877" s="106" t="s">
        <v>489</v>
      </c>
      <c r="H877" s="105">
        <v>37699.199999999997</v>
      </c>
      <c r="I877" s="105" t="s">
        <v>490</v>
      </c>
      <c r="J877" s="105" t="s">
        <v>513</v>
      </c>
    </row>
    <row r="878" spans="1:10">
      <c r="A878" s="105">
        <v>877</v>
      </c>
      <c r="B878" s="105" t="s">
        <v>287</v>
      </c>
      <c r="C878" s="105" t="s">
        <v>524</v>
      </c>
      <c r="D878" s="106" t="s">
        <v>510</v>
      </c>
      <c r="E878" s="105" t="s">
        <v>511</v>
      </c>
      <c r="F878" s="105">
        <v>9</v>
      </c>
      <c r="G878" s="106" t="s">
        <v>489</v>
      </c>
      <c r="H878" s="105">
        <v>189306</v>
      </c>
      <c r="I878" s="105" t="s">
        <v>496</v>
      </c>
      <c r="J878" s="105" t="s">
        <v>189</v>
      </c>
    </row>
    <row r="879" spans="1:10">
      <c r="A879" s="105">
        <v>878</v>
      </c>
      <c r="B879" s="105" t="s">
        <v>532</v>
      </c>
      <c r="C879" s="105" t="s">
        <v>524</v>
      </c>
      <c r="D879" s="106" t="s">
        <v>487</v>
      </c>
      <c r="E879" s="105" t="s">
        <v>488</v>
      </c>
      <c r="F879" s="105">
        <v>12</v>
      </c>
      <c r="G879" s="106" t="s">
        <v>489</v>
      </c>
      <c r="H879" s="105">
        <v>98431.2</v>
      </c>
      <c r="I879" s="105" t="s">
        <v>494</v>
      </c>
      <c r="J879" s="105" t="s">
        <v>198</v>
      </c>
    </row>
    <row r="880" spans="1:10">
      <c r="A880" s="105">
        <v>879</v>
      </c>
      <c r="B880" s="105" t="s">
        <v>291</v>
      </c>
      <c r="C880" s="105" t="s">
        <v>524</v>
      </c>
      <c r="D880" s="106" t="s">
        <v>499</v>
      </c>
      <c r="E880" s="105" t="s">
        <v>515</v>
      </c>
      <c r="F880" s="105">
        <v>8</v>
      </c>
      <c r="G880" s="106" t="s">
        <v>16</v>
      </c>
      <c r="H880" s="105">
        <v>26758.799999999999</v>
      </c>
      <c r="I880" s="105" t="s">
        <v>497</v>
      </c>
      <c r="J880" s="105" t="s">
        <v>192</v>
      </c>
    </row>
    <row r="881" spans="1:10">
      <c r="A881" s="105">
        <v>880</v>
      </c>
      <c r="B881" s="105" t="s">
        <v>525</v>
      </c>
      <c r="C881" s="105" t="s">
        <v>524</v>
      </c>
      <c r="D881" s="106" t="s">
        <v>487</v>
      </c>
      <c r="E881" s="105" t="s">
        <v>509</v>
      </c>
      <c r="F881" s="105">
        <v>9</v>
      </c>
      <c r="G881" s="106" t="s">
        <v>489</v>
      </c>
      <c r="H881" s="105">
        <v>464731.2</v>
      </c>
      <c r="I881" s="105" t="s">
        <v>512</v>
      </c>
      <c r="J881" s="105" t="s">
        <v>192</v>
      </c>
    </row>
    <row r="882" spans="1:10">
      <c r="A882" s="105">
        <v>881</v>
      </c>
      <c r="B882" s="105" t="s">
        <v>287</v>
      </c>
      <c r="C882" s="105" t="s">
        <v>524</v>
      </c>
      <c r="D882" s="106" t="s">
        <v>510</v>
      </c>
      <c r="E882" s="105" t="s">
        <v>516</v>
      </c>
      <c r="F882" s="105">
        <v>12</v>
      </c>
      <c r="G882" s="106" t="s">
        <v>16</v>
      </c>
      <c r="H882" s="105">
        <v>281512.8</v>
      </c>
      <c r="I882" s="105" t="s">
        <v>497</v>
      </c>
      <c r="J882" s="105" t="s">
        <v>214</v>
      </c>
    </row>
    <row r="883" spans="1:10">
      <c r="A883" s="105">
        <v>882</v>
      </c>
      <c r="B883" s="105" t="s">
        <v>529</v>
      </c>
      <c r="C883" s="105" t="s">
        <v>524</v>
      </c>
      <c r="D883" s="106" t="s">
        <v>510</v>
      </c>
      <c r="E883" s="105" t="s">
        <v>516</v>
      </c>
      <c r="F883" s="105">
        <v>3</v>
      </c>
      <c r="G883" s="106" t="s">
        <v>504</v>
      </c>
      <c r="H883" s="105">
        <v>232646.39999999999</v>
      </c>
      <c r="I883" s="105" t="s">
        <v>494</v>
      </c>
      <c r="J883" s="105" t="s">
        <v>189</v>
      </c>
    </row>
    <row r="884" spans="1:10">
      <c r="A884" s="105">
        <v>883</v>
      </c>
      <c r="B884" s="105" t="s">
        <v>530</v>
      </c>
      <c r="C884" s="105" t="s">
        <v>524</v>
      </c>
      <c r="D884" s="106" t="s">
        <v>510</v>
      </c>
      <c r="E884" s="105" t="s">
        <v>511</v>
      </c>
      <c r="F884" s="105">
        <v>25</v>
      </c>
      <c r="G884" s="106" t="s">
        <v>16</v>
      </c>
      <c r="H884" s="105">
        <v>156592.79999999999</v>
      </c>
      <c r="I884" s="105" t="s">
        <v>501</v>
      </c>
      <c r="J884" s="105" t="s">
        <v>214</v>
      </c>
    </row>
    <row r="885" spans="1:10">
      <c r="A885" s="105">
        <v>884</v>
      </c>
      <c r="B885" s="105" t="s">
        <v>287</v>
      </c>
      <c r="C885" s="105" t="s">
        <v>524</v>
      </c>
      <c r="D885" s="106" t="s">
        <v>499</v>
      </c>
      <c r="E885" s="105" t="s">
        <v>515</v>
      </c>
      <c r="F885" s="105">
        <v>2</v>
      </c>
      <c r="G885" s="106" t="s">
        <v>16</v>
      </c>
      <c r="H885" s="105">
        <v>55167.6</v>
      </c>
      <c r="I885" s="105" t="s">
        <v>497</v>
      </c>
      <c r="J885" s="105" t="s">
        <v>201</v>
      </c>
    </row>
    <row r="886" spans="1:10">
      <c r="A886" s="105">
        <v>885</v>
      </c>
      <c r="B886" s="105" t="s">
        <v>526</v>
      </c>
      <c r="C886" s="105" t="s">
        <v>524</v>
      </c>
      <c r="D886" s="106" t="s">
        <v>492</v>
      </c>
      <c r="E886" s="105" t="s">
        <v>493</v>
      </c>
      <c r="F886" s="105">
        <v>30</v>
      </c>
      <c r="G886" s="106" t="s">
        <v>504</v>
      </c>
      <c r="H886" s="105">
        <v>72231.599999999991</v>
      </c>
      <c r="I886" s="105" t="s">
        <v>497</v>
      </c>
      <c r="J886" s="105" t="s">
        <v>192</v>
      </c>
    </row>
    <row r="887" spans="1:10">
      <c r="A887" s="105">
        <v>886</v>
      </c>
      <c r="B887" s="105" t="s">
        <v>527</v>
      </c>
      <c r="C887" s="105" t="s">
        <v>524</v>
      </c>
      <c r="D887" s="106" t="s">
        <v>499</v>
      </c>
      <c r="E887" s="105" t="s">
        <v>508</v>
      </c>
      <c r="F887" s="105">
        <v>15</v>
      </c>
      <c r="G887" s="106" t="s">
        <v>16</v>
      </c>
      <c r="H887" s="105">
        <v>76525.2</v>
      </c>
      <c r="I887" s="105" t="s">
        <v>494</v>
      </c>
      <c r="J887" s="105" t="s">
        <v>201</v>
      </c>
    </row>
    <row r="888" spans="1:10">
      <c r="A888" s="105">
        <v>887</v>
      </c>
      <c r="B888" s="105" t="s">
        <v>528</v>
      </c>
      <c r="C888" s="105" t="s">
        <v>524</v>
      </c>
      <c r="D888" s="106" t="s">
        <v>487</v>
      </c>
      <c r="E888" s="105" t="s">
        <v>502</v>
      </c>
      <c r="F888" s="105">
        <v>19</v>
      </c>
      <c r="G888" s="106" t="s">
        <v>16</v>
      </c>
      <c r="H888" s="105">
        <v>50877.599999999999</v>
      </c>
      <c r="I888" s="105" t="s">
        <v>494</v>
      </c>
      <c r="J888" s="105" t="s">
        <v>198</v>
      </c>
    </row>
    <row r="889" spans="1:10">
      <c r="A889" s="105">
        <v>888</v>
      </c>
      <c r="B889" s="105" t="s">
        <v>526</v>
      </c>
      <c r="C889" s="105" t="s">
        <v>524</v>
      </c>
      <c r="D889" s="106" t="s">
        <v>487</v>
      </c>
      <c r="E889" s="105" t="s">
        <v>488</v>
      </c>
      <c r="F889" s="105">
        <v>27</v>
      </c>
      <c r="G889" s="106" t="s">
        <v>489</v>
      </c>
      <c r="H889" s="105">
        <v>30554.399999999998</v>
      </c>
      <c r="I889" s="105" t="s">
        <v>496</v>
      </c>
      <c r="J889" s="105" t="s">
        <v>192</v>
      </c>
    </row>
    <row r="890" spans="1:10">
      <c r="A890" s="105">
        <v>889</v>
      </c>
      <c r="B890" s="105" t="s">
        <v>287</v>
      </c>
      <c r="C890" s="105" t="s">
        <v>524</v>
      </c>
      <c r="D890" s="106" t="s">
        <v>510</v>
      </c>
      <c r="E890" s="105" t="s">
        <v>511</v>
      </c>
      <c r="F890" s="105">
        <v>4</v>
      </c>
      <c r="G890" s="106" t="s">
        <v>504</v>
      </c>
      <c r="H890" s="105">
        <v>73202.399999999994</v>
      </c>
      <c r="I890" s="105" t="s">
        <v>497</v>
      </c>
      <c r="J890" s="105" t="s">
        <v>201</v>
      </c>
    </row>
    <row r="891" spans="1:10">
      <c r="A891" s="105">
        <v>890</v>
      </c>
      <c r="B891" s="105" t="s">
        <v>527</v>
      </c>
      <c r="C891" s="105" t="s">
        <v>524</v>
      </c>
      <c r="D891" s="106" t="s">
        <v>487</v>
      </c>
      <c r="E891" s="105" t="s">
        <v>488</v>
      </c>
      <c r="F891" s="105">
        <v>20</v>
      </c>
      <c r="G891" s="106" t="s">
        <v>16</v>
      </c>
      <c r="H891" s="105">
        <v>29096.399999999998</v>
      </c>
      <c r="I891" s="105" t="s">
        <v>497</v>
      </c>
      <c r="J891" s="105" t="s">
        <v>192</v>
      </c>
    </row>
    <row r="892" spans="1:10">
      <c r="A892" s="105">
        <v>891</v>
      </c>
      <c r="B892" s="105" t="s">
        <v>526</v>
      </c>
      <c r="C892" s="105" t="s">
        <v>524</v>
      </c>
      <c r="D892" s="106" t="s">
        <v>499</v>
      </c>
      <c r="E892" s="105" t="s">
        <v>508</v>
      </c>
      <c r="F892" s="105">
        <v>8</v>
      </c>
      <c r="G892" s="106" t="s">
        <v>16</v>
      </c>
      <c r="H892" s="105">
        <v>114264</v>
      </c>
      <c r="I892" s="105" t="s">
        <v>497</v>
      </c>
      <c r="J892" s="105" t="s">
        <v>198</v>
      </c>
    </row>
    <row r="893" spans="1:10">
      <c r="A893" s="105">
        <v>892</v>
      </c>
      <c r="B893" s="105" t="s">
        <v>531</v>
      </c>
      <c r="C893" s="105" t="s">
        <v>524</v>
      </c>
      <c r="D893" s="106" t="s">
        <v>510</v>
      </c>
      <c r="E893" s="105" t="s">
        <v>511</v>
      </c>
      <c r="F893" s="105">
        <v>29</v>
      </c>
      <c r="G893" s="106" t="s">
        <v>489</v>
      </c>
      <c r="H893" s="105">
        <v>357937.2</v>
      </c>
      <c r="I893" s="105" t="s">
        <v>501</v>
      </c>
      <c r="J893" s="105" t="s">
        <v>198</v>
      </c>
    </row>
    <row r="894" spans="1:10">
      <c r="A894" s="105">
        <v>893</v>
      </c>
      <c r="B894" s="105" t="s">
        <v>291</v>
      </c>
      <c r="C894" s="105" t="s">
        <v>524</v>
      </c>
      <c r="D894" s="106" t="s">
        <v>510</v>
      </c>
      <c r="E894" s="105" t="s">
        <v>511</v>
      </c>
      <c r="F894" s="105">
        <v>5</v>
      </c>
      <c r="G894" s="106" t="s">
        <v>16</v>
      </c>
      <c r="H894" s="105">
        <v>77392.800000000003</v>
      </c>
      <c r="I894" s="105" t="s">
        <v>494</v>
      </c>
      <c r="J894" s="105" t="s">
        <v>210</v>
      </c>
    </row>
    <row r="895" spans="1:10">
      <c r="A895" s="105">
        <v>894</v>
      </c>
      <c r="B895" s="105" t="s">
        <v>531</v>
      </c>
      <c r="C895" s="105" t="s">
        <v>524</v>
      </c>
      <c r="D895" s="106" t="s">
        <v>487</v>
      </c>
      <c r="E895" s="105" t="s">
        <v>488</v>
      </c>
      <c r="F895" s="105">
        <v>30</v>
      </c>
      <c r="G895" s="106" t="s">
        <v>16</v>
      </c>
      <c r="H895" s="105">
        <v>102408</v>
      </c>
      <c r="I895" s="105" t="s">
        <v>501</v>
      </c>
      <c r="J895" s="105" t="s">
        <v>210</v>
      </c>
    </row>
    <row r="896" spans="1:10">
      <c r="A896" s="105">
        <v>895</v>
      </c>
      <c r="B896" s="105" t="s">
        <v>526</v>
      </c>
      <c r="C896" s="105" t="s">
        <v>524</v>
      </c>
      <c r="D896" s="106" t="s">
        <v>492</v>
      </c>
      <c r="E896" s="105" t="s">
        <v>495</v>
      </c>
      <c r="F896" s="105">
        <v>4</v>
      </c>
      <c r="G896" s="106" t="s">
        <v>16</v>
      </c>
      <c r="H896" s="105">
        <v>39450</v>
      </c>
      <c r="I896" s="105" t="s">
        <v>490</v>
      </c>
      <c r="J896" s="105" t="s">
        <v>192</v>
      </c>
    </row>
    <row r="897" spans="1:10">
      <c r="A897" s="105">
        <v>896</v>
      </c>
      <c r="B897" s="105" t="s">
        <v>287</v>
      </c>
      <c r="C897" s="105" t="s">
        <v>524</v>
      </c>
      <c r="D897" s="106" t="s">
        <v>510</v>
      </c>
      <c r="E897" s="105" t="s">
        <v>511</v>
      </c>
      <c r="F897" s="105">
        <v>17</v>
      </c>
      <c r="G897" s="106" t="s">
        <v>16</v>
      </c>
      <c r="H897" s="105">
        <v>108669.59999999999</v>
      </c>
      <c r="I897" s="105" t="s">
        <v>497</v>
      </c>
      <c r="J897" s="105" t="s">
        <v>214</v>
      </c>
    </row>
    <row r="898" spans="1:10">
      <c r="A898" s="105">
        <v>897</v>
      </c>
      <c r="B898" s="105" t="s">
        <v>528</v>
      </c>
      <c r="C898" s="105" t="s">
        <v>524</v>
      </c>
      <c r="D898" s="106" t="s">
        <v>487</v>
      </c>
      <c r="E898" s="105" t="s">
        <v>488</v>
      </c>
      <c r="F898" s="105">
        <v>14</v>
      </c>
      <c r="G898" s="106" t="s">
        <v>489</v>
      </c>
      <c r="H898" s="105">
        <v>113337.59999999999</v>
      </c>
      <c r="I898" s="105" t="s">
        <v>494</v>
      </c>
      <c r="J898" s="105" t="s">
        <v>198</v>
      </c>
    </row>
    <row r="899" spans="1:10">
      <c r="A899" s="105">
        <v>898</v>
      </c>
      <c r="B899" s="105" t="s">
        <v>291</v>
      </c>
      <c r="C899" s="105" t="s">
        <v>524</v>
      </c>
      <c r="D899" s="106" t="s">
        <v>487</v>
      </c>
      <c r="E899" s="105" t="s">
        <v>502</v>
      </c>
      <c r="F899" s="105">
        <v>13</v>
      </c>
      <c r="G899" s="106" t="s">
        <v>16</v>
      </c>
      <c r="H899" s="105">
        <v>239971.19999999998</v>
      </c>
      <c r="I899" s="105" t="s">
        <v>494</v>
      </c>
      <c r="J899" s="105" t="s">
        <v>513</v>
      </c>
    </row>
    <row r="900" spans="1:10">
      <c r="A900" s="105">
        <v>899</v>
      </c>
      <c r="B900" s="105" t="s">
        <v>287</v>
      </c>
      <c r="C900" s="105" t="s">
        <v>524</v>
      </c>
      <c r="D900" s="106" t="s">
        <v>499</v>
      </c>
      <c r="E900" s="105" t="s">
        <v>508</v>
      </c>
      <c r="F900" s="105">
        <v>17</v>
      </c>
      <c r="G900" s="106" t="s">
        <v>504</v>
      </c>
      <c r="H900" s="105">
        <v>17356.8</v>
      </c>
      <c r="I900" s="105" t="s">
        <v>490</v>
      </c>
      <c r="J900" s="105" t="s">
        <v>192</v>
      </c>
    </row>
    <row r="901" spans="1:10">
      <c r="A901" s="105">
        <v>900</v>
      </c>
      <c r="B901" s="105" t="s">
        <v>530</v>
      </c>
      <c r="C901" s="105" t="s">
        <v>524</v>
      </c>
      <c r="D901" s="106" t="s">
        <v>510</v>
      </c>
      <c r="E901" s="105" t="s">
        <v>511</v>
      </c>
      <c r="F901" s="105">
        <v>5</v>
      </c>
      <c r="G901" s="106" t="s">
        <v>504</v>
      </c>
      <c r="H901" s="105">
        <v>44310</v>
      </c>
      <c r="I901" s="105" t="s">
        <v>496</v>
      </c>
      <c r="J901" s="105" t="s">
        <v>210</v>
      </c>
    </row>
    <row r="902" spans="1:10">
      <c r="A902" s="105">
        <v>901</v>
      </c>
      <c r="B902" s="105" t="s">
        <v>291</v>
      </c>
      <c r="C902" s="105" t="s">
        <v>524</v>
      </c>
      <c r="D902" s="106" t="s">
        <v>487</v>
      </c>
      <c r="E902" s="105" t="s">
        <v>488</v>
      </c>
      <c r="F902" s="105">
        <v>18</v>
      </c>
      <c r="G902" s="106" t="s">
        <v>489</v>
      </c>
      <c r="H902" s="105">
        <v>54508.799999999996</v>
      </c>
      <c r="I902" s="105" t="s">
        <v>496</v>
      </c>
      <c r="J902" s="105" t="s">
        <v>192</v>
      </c>
    </row>
    <row r="903" spans="1:10">
      <c r="A903" s="105">
        <v>902</v>
      </c>
      <c r="B903" s="105" t="s">
        <v>530</v>
      </c>
      <c r="C903" s="105" t="s">
        <v>524</v>
      </c>
      <c r="D903" s="106" t="s">
        <v>510</v>
      </c>
      <c r="E903" s="105" t="s">
        <v>514</v>
      </c>
      <c r="F903" s="105">
        <v>24</v>
      </c>
      <c r="G903" s="106" t="s">
        <v>16</v>
      </c>
      <c r="H903" s="105">
        <v>318783.59999999998</v>
      </c>
      <c r="I903" s="105" t="s">
        <v>496</v>
      </c>
      <c r="J903" s="105" t="s">
        <v>201</v>
      </c>
    </row>
    <row r="904" spans="1:10">
      <c r="A904" s="105">
        <v>903</v>
      </c>
      <c r="B904" s="105" t="s">
        <v>291</v>
      </c>
      <c r="C904" s="105" t="s">
        <v>524</v>
      </c>
      <c r="D904" s="106" t="s">
        <v>487</v>
      </c>
      <c r="E904" s="105" t="s">
        <v>509</v>
      </c>
      <c r="F904" s="105">
        <v>26</v>
      </c>
      <c r="G904" s="106" t="s">
        <v>16</v>
      </c>
      <c r="H904" s="105">
        <v>45475.199999999997</v>
      </c>
      <c r="I904" s="105" t="s">
        <v>497</v>
      </c>
      <c r="J904" s="105" t="s">
        <v>189</v>
      </c>
    </row>
    <row r="905" spans="1:10">
      <c r="A905" s="105">
        <v>904</v>
      </c>
      <c r="B905" s="105" t="s">
        <v>532</v>
      </c>
      <c r="C905" s="105" t="s">
        <v>524</v>
      </c>
      <c r="D905" s="106" t="s">
        <v>492</v>
      </c>
      <c r="E905" s="105" t="s">
        <v>493</v>
      </c>
      <c r="F905" s="105">
        <v>26</v>
      </c>
      <c r="G905" s="106" t="s">
        <v>489</v>
      </c>
      <c r="H905" s="105">
        <v>47046</v>
      </c>
      <c r="I905" s="105" t="s">
        <v>494</v>
      </c>
      <c r="J905" s="105" t="s">
        <v>192</v>
      </c>
    </row>
    <row r="906" spans="1:10">
      <c r="A906" s="105">
        <v>905</v>
      </c>
      <c r="B906" s="105" t="s">
        <v>526</v>
      </c>
      <c r="C906" s="105" t="s">
        <v>524</v>
      </c>
      <c r="D906" s="106" t="s">
        <v>487</v>
      </c>
      <c r="E906" s="105" t="s">
        <v>488</v>
      </c>
      <c r="F906" s="105">
        <v>10</v>
      </c>
      <c r="G906" s="106" t="s">
        <v>16</v>
      </c>
      <c r="H906" s="105">
        <v>47728.799999999996</v>
      </c>
      <c r="I906" s="105" t="s">
        <v>497</v>
      </c>
      <c r="J906" s="105" t="s">
        <v>192</v>
      </c>
    </row>
    <row r="907" spans="1:10">
      <c r="A907" s="105">
        <v>906</v>
      </c>
      <c r="B907" s="105" t="s">
        <v>530</v>
      </c>
      <c r="C907" s="105" t="s">
        <v>524</v>
      </c>
      <c r="D907" s="106" t="s">
        <v>510</v>
      </c>
      <c r="E907" s="105" t="s">
        <v>514</v>
      </c>
      <c r="F907" s="105">
        <v>23</v>
      </c>
      <c r="G907" s="106" t="s">
        <v>489</v>
      </c>
      <c r="H907" s="105">
        <v>31176</v>
      </c>
      <c r="I907" s="105" t="s">
        <v>496</v>
      </c>
      <c r="J907" s="105" t="s">
        <v>201</v>
      </c>
    </row>
    <row r="908" spans="1:10">
      <c r="A908" s="105">
        <v>907</v>
      </c>
      <c r="B908" s="105" t="s">
        <v>532</v>
      </c>
      <c r="C908" s="105" t="s">
        <v>524</v>
      </c>
      <c r="D908" s="106" t="s">
        <v>487</v>
      </c>
      <c r="E908" s="105" t="s">
        <v>509</v>
      </c>
      <c r="F908" s="105">
        <v>30</v>
      </c>
      <c r="G908" s="106" t="s">
        <v>489</v>
      </c>
      <c r="H908" s="105">
        <v>353304</v>
      </c>
      <c r="I908" s="105" t="s">
        <v>497</v>
      </c>
      <c r="J908" s="105" t="s">
        <v>192</v>
      </c>
    </row>
    <row r="909" spans="1:10">
      <c r="A909" s="105">
        <v>908</v>
      </c>
      <c r="B909" s="105" t="s">
        <v>287</v>
      </c>
      <c r="C909" s="105" t="s">
        <v>524</v>
      </c>
      <c r="D909" s="106" t="s">
        <v>487</v>
      </c>
      <c r="E909" s="105" t="s">
        <v>488</v>
      </c>
      <c r="F909" s="105">
        <v>28</v>
      </c>
      <c r="G909" s="106" t="s">
        <v>489</v>
      </c>
      <c r="H909" s="105">
        <v>75070.8</v>
      </c>
      <c r="I909" s="105" t="s">
        <v>490</v>
      </c>
      <c r="J909" s="105" t="s">
        <v>189</v>
      </c>
    </row>
    <row r="910" spans="1:10">
      <c r="A910" s="105">
        <v>909</v>
      </c>
      <c r="B910" s="105" t="s">
        <v>531</v>
      </c>
      <c r="C910" s="105" t="s">
        <v>524</v>
      </c>
      <c r="D910" s="106" t="s">
        <v>499</v>
      </c>
      <c r="E910" s="105" t="s">
        <v>515</v>
      </c>
      <c r="F910" s="105">
        <v>6</v>
      </c>
      <c r="G910" s="106" t="s">
        <v>489</v>
      </c>
      <c r="H910" s="105">
        <v>107820</v>
      </c>
      <c r="I910" s="105" t="s">
        <v>494</v>
      </c>
      <c r="J910" s="105" t="s">
        <v>192</v>
      </c>
    </row>
    <row r="911" spans="1:10">
      <c r="A911" s="105">
        <v>910</v>
      </c>
      <c r="B911" s="105" t="s">
        <v>526</v>
      </c>
      <c r="C911" s="105" t="s">
        <v>524</v>
      </c>
      <c r="D911" s="106" t="s">
        <v>510</v>
      </c>
      <c r="E911" s="105" t="s">
        <v>516</v>
      </c>
      <c r="F911" s="105">
        <v>8</v>
      </c>
      <c r="G911" s="106" t="s">
        <v>489</v>
      </c>
      <c r="H911" s="105">
        <v>151574.39999999999</v>
      </c>
      <c r="I911" s="105" t="s">
        <v>496</v>
      </c>
      <c r="J911" s="105" t="s">
        <v>192</v>
      </c>
    </row>
    <row r="912" spans="1:10">
      <c r="A912" s="105">
        <v>911</v>
      </c>
      <c r="B912" s="105" t="s">
        <v>526</v>
      </c>
      <c r="C912" s="105" t="s">
        <v>524</v>
      </c>
      <c r="D912" s="106" t="s">
        <v>510</v>
      </c>
      <c r="E912" s="105" t="s">
        <v>511</v>
      </c>
      <c r="F912" s="105">
        <v>19</v>
      </c>
      <c r="G912" s="106" t="s">
        <v>16</v>
      </c>
      <c r="H912" s="105">
        <v>262688.39999999997</v>
      </c>
      <c r="I912" s="105" t="s">
        <v>494</v>
      </c>
      <c r="J912" s="105" t="s">
        <v>210</v>
      </c>
    </row>
    <row r="913" spans="1:10">
      <c r="A913" s="105">
        <v>912</v>
      </c>
      <c r="B913" s="105" t="s">
        <v>526</v>
      </c>
      <c r="C913" s="105" t="s">
        <v>524</v>
      </c>
      <c r="D913" s="106" t="s">
        <v>510</v>
      </c>
      <c r="E913" s="105" t="s">
        <v>511</v>
      </c>
      <c r="F913" s="105">
        <v>27</v>
      </c>
      <c r="G913" s="106" t="s">
        <v>16</v>
      </c>
      <c r="H913" s="105">
        <v>328896</v>
      </c>
      <c r="I913" s="105" t="s">
        <v>494</v>
      </c>
      <c r="J913" s="105" t="s">
        <v>210</v>
      </c>
    </row>
    <row r="914" spans="1:10">
      <c r="A914" s="105">
        <v>913</v>
      </c>
      <c r="B914" s="105" t="s">
        <v>530</v>
      </c>
      <c r="C914" s="105" t="s">
        <v>524</v>
      </c>
      <c r="D914" s="106" t="s">
        <v>487</v>
      </c>
      <c r="E914" s="105" t="s">
        <v>509</v>
      </c>
      <c r="F914" s="105">
        <v>12</v>
      </c>
      <c r="G914" s="106" t="s">
        <v>489</v>
      </c>
      <c r="H914" s="105">
        <v>83870.399999999994</v>
      </c>
      <c r="I914" s="105" t="s">
        <v>512</v>
      </c>
      <c r="J914" s="105" t="s">
        <v>214</v>
      </c>
    </row>
    <row r="915" spans="1:10">
      <c r="A915" s="105">
        <v>914</v>
      </c>
      <c r="B915" s="105" t="s">
        <v>532</v>
      </c>
      <c r="C915" s="105" t="s">
        <v>524</v>
      </c>
      <c r="D915" s="106" t="s">
        <v>510</v>
      </c>
      <c r="E915" s="105" t="s">
        <v>516</v>
      </c>
      <c r="F915" s="105">
        <v>10</v>
      </c>
      <c r="G915" s="106" t="s">
        <v>489</v>
      </c>
      <c r="H915" s="105">
        <v>266058</v>
      </c>
      <c r="I915" s="105" t="s">
        <v>494</v>
      </c>
      <c r="J915" s="105" t="s">
        <v>192</v>
      </c>
    </row>
    <row r="916" spans="1:10">
      <c r="A916" s="105">
        <v>915</v>
      </c>
      <c r="B916" s="105" t="s">
        <v>530</v>
      </c>
      <c r="C916" s="105" t="s">
        <v>524</v>
      </c>
      <c r="D916" s="106" t="s">
        <v>510</v>
      </c>
      <c r="E916" s="105" t="s">
        <v>511</v>
      </c>
      <c r="F916" s="105">
        <v>25</v>
      </c>
      <c r="G916" s="106" t="s">
        <v>16</v>
      </c>
      <c r="H916" s="105">
        <v>181256.4</v>
      </c>
      <c r="I916" s="105" t="s">
        <v>494</v>
      </c>
      <c r="J916" s="105" t="s">
        <v>210</v>
      </c>
    </row>
    <row r="917" spans="1:10">
      <c r="A917" s="105">
        <v>916</v>
      </c>
      <c r="B917" s="105" t="s">
        <v>529</v>
      </c>
      <c r="C917" s="105" t="s">
        <v>524</v>
      </c>
      <c r="D917" s="106" t="s">
        <v>487</v>
      </c>
      <c r="E917" s="105" t="s">
        <v>509</v>
      </c>
      <c r="F917" s="105">
        <v>17</v>
      </c>
      <c r="G917" s="106" t="s">
        <v>16</v>
      </c>
      <c r="H917" s="105">
        <v>148132.79999999999</v>
      </c>
      <c r="I917" s="105" t="s">
        <v>496</v>
      </c>
      <c r="J917" s="105" t="s">
        <v>513</v>
      </c>
    </row>
    <row r="918" spans="1:10">
      <c r="A918" s="105">
        <v>917</v>
      </c>
      <c r="B918" s="105" t="s">
        <v>531</v>
      </c>
      <c r="C918" s="105" t="s">
        <v>524</v>
      </c>
      <c r="D918" s="106" t="s">
        <v>487</v>
      </c>
      <c r="E918" s="105" t="s">
        <v>502</v>
      </c>
      <c r="F918" s="105">
        <v>2</v>
      </c>
      <c r="G918" s="106" t="s">
        <v>16</v>
      </c>
      <c r="H918" s="105">
        <v>120168</v>
      </c>
      <c r="I918" s="105" t="s">
        <v>512</v>
      </c>
      <c r="J918" s="105" t="s">
        <v>192</v>
      </c>
    </row>
    <row r="919" spans="1:10">
      <c r="A919" s="105">
        <v>918</v>
      </c>
      <c r="B919" s="105" t="s">
        <v>530</v>
      </c>
      <c r="C919" s="105" t="s">
        <v>524</v>
      </c>
      <c r="D919" s="106" t="s">
        <v>492</v>
      </c>
      <c r="E919" s="105" t="s">
        <v>493</v>
      </c>
      <c r="F919" s="105">
        <v>9</v>
      </c>
      <c r="G919" s="106" t="s">
        <v>489</v>
      </c>
      <c r="H919" s="105">
        <v>259950</v>
      </c>
      <c r="I919" s="105" t="s">
        <v>496</v>
      </c>
      <c r="J919" s="105" t="s">
        <v>513</v>
      </c>
    </row>
    <row r="920" spans="1:10">
      <c r="A920" s="105">
        <v>919</v>
      </c>
      <c r="B920" s="105" t="s">
        <v>532</v>
      </c>
      <c r="C920" s="105" t="s">
        <v>524</v>
      </c>
      <c r="D920" s="106" t="s">
        <v>510</v>
      </c>
      <c r="E920" s="105" t="s">
        <v>511</v>
      </c>
      <c r="F920" s="105">
        <v>12</v>
      </c>
      <c r="G920" s="106" t="s">
        <v>489</v>
      </c>
      <c r="H920" s="105">
        <v>56390.400000000001</v>
      </c>
      <c r="I920" s="105" t="s">
        <v>496</v>
      </c>
      <c r="J920" s="105" t="s">
        <v>192</v>
      </c>
    </row>
    <row r="921" spans="1:10">
      <c r="A921" s="105">
        <v>920</v>
      </c>
      <c r="B921" s="105" t="s">
        <v>532</v>
      </c>
      <c r="C921" s="105" t="s">
        <v>524</v>
      </c>
      <c r="D921" s="106" t="s">
        <v>510</v>
      </c>
      <c r="E921" s="105" t="s">
        <v>511</v>
      </c>
      <c r="F921" s="105">
        <v>6</v>
      </c>
      <c r="G921" s="106" t="s">
        <v>16</v>
      </c>
      <c r="H921" s="105">
        <v>67820.399999999994</v>
      </c>
      <c r="I921" s="105" t="s">
        <v>494</v>
      </c>
      <c r="J921" s="105" t="s">
        <v>513</v>
      </c>
    </row>
    <row r="922" spans="1:10">
      <c r="A922" s="105">
        <v>921</v>
      </c>
      <c r="B922" s="105" t="s">
        <v>525</v>
      </c>
      <c r="C922" s="105" t="s">
        <v>524</v>
      </c>
      <c r="D922" s="106" t="s">
        <v>487</v>
      </c>
      <c r="E922" s="105" t="s">
        <v>502</v>
      </c>
      <c r="F922" s="105">
        <v>27</v>
      </c>
      <c r="G922" s="106" t="s">
        <v>16</v>
      </c>
      <c r="H922" s="105">
        <v>113551.2</v>
      </c>
      <c r="I922" s="105" t="s">
        <v>496</v>
      </c>
      <c r="J922" s="105" t="s">
        <v>513</v>
      </c>
    </row>
    <row r="923" spans="1:10">
      <c r="A923" s="105">
        <v>922</v>
      </c>
      <c r="B923" s="105" t="s">
        <v>287</v>
      </c>
      <c r="C923" s="105" t="s">
        <v>524</v>
      </c>
      <c r="D923" s="106" t="s">
        <v>492</v>
      </c>
      <c r="E923" s="105" t="s">
        <v>493</v>
      </c>
      <c r="F923" s="105">
        <v>6</v>
      </c>
      <c r="G923" s="106" t="s">
        <v>16</v>
      </c>
      <c r="H923" s="105">
        <v>137106</v>
      </c>
      <c r="I923" s="105" t="s">
        <v>497</v>
      </c>
      <c r="J923" s="105" t="s">
        <v>210</v>
      </c>
    </row>
    <row r="924" spans="1:10">
      <c r="A924" s="105">
        <v>923</v>
      </c>
      <c r="B924" s="105" t="s">
        <v>526</v>
      </c>
      <c r="C924" s="105" t="s">
        <v>524</v>
      </c>
      <c r="D924" s="106" t="s">
        <v>510</v>
      </c>
      <c r="E924" s="105" t="s">
        <v>516</v>
      </c>
      <c r="F924" s="105">
        <v>22</v>
      </c>
      <c r="G924" s="106" t="s">
        <v>489</v>
      </c>
      <c r="H924" s="105">
        <v>21160.799999999999</v>
      </c>
      <c r="I924" s="105" t="s">
        <v>494</v>
      </c>
      <c r="J924" s="105" t="s">
        <v>201</v>
      </c>
    </row>
    <row r="925" spans="1:10">
      <c r="A925" s="105">
        <v>924</v>
      </c>
      <c r="B925" s="105" t="s">
        <v>287</v>
      </c>
      <c r="C925" s="105" t="s">
        <v>524</v>
      </c>
      <c r="D925" s="106" t="s">
        <v>510</v>
      </c>
      <c r="E925" s="105" t="s">
        <v>511</v>
      </c>
      <c r="F925" s="105">
        <v>1</v>
      </c>
      <c r="G925" s="106" t="s">
        <v>504</v>
      </c>
      <c r="H925" s="105">
        <v>33374.400000000001</v>
      </c>
      <c r="I925" s="105" t="s">
        <v>494</v>
      </c>
      <c r="J925" s="105" t="s">
        <v>210</v>
      </c>
    </row>
    <row r="926" spans="1:10">
      <c r="A926" s="105">
        <v>925</v>
      </c>
      <c r="B926" s="105" t="s">
        <v>531</v>
      </c>
      <c r="C926" s="105" t="s">
        <v>524</v>
      </c>
      <c r="D926" s="106" t="s">
        <v>510</v>
      </c>
      <c r="E926" s="105" t="s">
        <v>511</v>
      </c>
      <c r="F926" s="105">
        <v>10</v>
      </c>
      <c r="G926" s="106" t="s">
        <v>489</v>
      </c>
      <c r="H926" s="105">
        <v>284637.59999999998</v>
      </c>
      <c r="I926" s="105" t="s">
        <v>496</v>
      </c>
      <c r="J926" s="105" t="s">
        <v>192</v>
      </c>
    </row>
    <row r="927" spans="1:10">
      <c r="A927" s="105">
        <v>926</v>
      </c>
      <c r="B927" s="105" t="s">
        <v>532</v>
      </c>
      <c r="C927" s="105" t="s">
        <v>524</v>
      </c>
      <c r="D927" s="106" t="s">
        <v>510</v>
      </c>
      <c r="E927" s="105" t="s">
        <v>511</v>
      </c>
      <c r="F927" s="105">
        <v>6</v>
      </c>
      <c r="G927" s="106" t="s">
        <v>489</v>
      </c>
      <c r="H927" s="105">
        <v>21146.399999999998</v>
      </c>
      <c r="I927" s="105" t="s">
        <v>496</v>
      </c>
      <c r="J927" s="105" t="s">
        <v>192</v>
      </c>
    </row>
    <row r="928" spans="1:10">
      <c r="A928" s="105">
        <v>927</v>
      </c>
      <c r="B928" s="105" t="s">
        <v>528</v>
      </c>
      <c r="C928" s="105" t="s">
        <v>524</v>
      </c>
      <c r="D928" s="106" t="s">
        <v>510</v>
      </c>
      <c r="E928" s="105" t="s">
        <v>514</v>
      </c>
      <c r="F928" s="105">
        <v>4</v>
      </c>
      <c r="G928" s="106" t="s">
        <v>504</v>
      </c>
      <c r="H928" s="105">
        <v>51897.599999999999</v>
      </c>
      <c r="I928" s="105" t="s">
        <v>497</v>
      </c>
      <c r="J928" s="105" t="s">
        <v>192</v>
      </c>
    </row>
    <row r="929" spans="1:10">
      <c r="A929" s="105">
        <v>928</v>
      </c>
      <c r="B929" s="105" t="s">
        <v>530</v>
      </c>
      <c r="C929" s="105" t="s">
        <v>524</v>
      </c>
      <c r="D929" s="106" t="s">
        <v>499</v>
      </c>
      <c r="E929" s="105" t="s">
        <v>500</v>
      </c>
      <c r="F929" s="105">
        <v>23</v>
      </c>
      <c r="G929" s="106" t="s">
        <v>489</v>
      </c>
      <c r="H929" s="105">
        <v>3634.7999999999997</v>
      </c>
      <c r="I929" s="105" t="s">
        <v>494</v>
      </c>
      <c r="J929" s="105" t="s">
        <v>192</v>
      </c>
    </row>
    <row r="930" spans="1:10">
      <c r="A930" s="105">
        <v>929</v>
      </c>
      <c r="B930" s="105" t="s">
        <v>532</v>
      </c>
      <c r="C930" s="105" t="s">
        <v>524</v>
      </c>
      <c r="D930" s="106" t="s">
        <v>487</v>
      </c>
      <c r="E930" s="105" t="s">
        <v>502</v>
      </c>
      <c r="F930" s="105">
        <v>7</v>
      </c>
      <c r="G930" s="106" t="s">
        <v>489</v>
      </c>
      <c r="H930" s="105">
        <v>24655.200000000001</v>
      </c>
      <c r="I930" s="105" t="s">
        <v>512</v>
      </c>
      <c r="J930" s="105" t="s">
        <v>192</v>
      </c>
    </row>
    <row r="931" spans="1:10">
      <c r="A931" s="105">
        <v>930</v>
      </c>
      <c r="B931" s="105" t="s">
        <v>531</v>
      </c>
      <c r="C931" s="105" t="s">
        <v>524</v>
      </c>
      <c r="D931" s="106" t="s">
        <v>492</v>
      </c>
      <c r="E931" s="105" t="s">
        <v>506</v>
      </c>
      <c r="F931" s="105">
        <v>19</v>
      </c>
      <c r="G931" s="106" t="s">
        <v>504</v>
      </c>
      <c r="H931" s="105">
        <v>177210</v>
      </c>
      <c r="I931" s="105" t="s">
        <v>497</v>
      </c>
      <c r="J931" s="105" t="s">
        <v>189</v>
      </c>
    </row>
    <row r="932" spans="1:10">
      <c r="A932" s="105">
        <v>931</v>
      </c>
      <c r="B932" s="105" t="s">
        <v>287</v>
      </c>
      <c r="C932" s="105" t="s">
        <v>524</v>
      </c>
      <c r="D932" s="106" t="s">
        <v>510</v>
      </c>
      <c r="E932" s="105" t="s">
        <v>514</v>
      </c>
      <c r="F932" s="105">
        <v>21</v>
      </c>
      <c r="G932" s="106" t="s">
        <v>504</v>
      </c>
      <c r="H932" s="105">
        <v>162716.4</v>
      </c>
      <c r="I932" s="105" t="s">
        <v>494</v>
      </c>
      <c r="J932" s="105" t="s">
        <v>198</v>
      </c>
    </row>
    <row r="933" spans="1:10">
      <c r="A933" s="105">
        <v>932</v>
      </c>
      <c r="B933" s="105" t="s">
        <v>526</v>
      </c>
      <c r="C933" s="105" t="s">
        <v>524</v>
      </c>
      <c r="D933" s="106" t="s">
        <v>487</v>
      </c>
      <c r="E933" s="105" t="s">
        <v>509</v>
      </c>
      <c r="F933" s="105">
        <v>19</v>
      </c>
      <c r="G933" s="106" t="s">
        <v>16</v>
      </c>
      <c r="H933" s="105">
        <v>179318.39999999999</v>
      </c>
      <c r="I933" s="105" t="s">
        <v>497</v>
      </c>
      <c r="J933" s="105" t="s">
        <v>189</v>
      </c>
    </row>
    <row r="934" spans="1:10">
      <c r="A934" s="105">
        <v>933</v>
      </c>
      <c r="B934" s="105" t="s">
        <v>530</v>
      </c>
      <c r="C934" s="105" t="s">
        <v>524</v>
      </c>
      <c r="D934" s="106" t="s">
        <v>510</v>
      </c>
      <c r="E934" s="105" t="s">
        <v>511</v>
      </c>
      <c r="F934" s="105">
        <v>6</v>
      </c>
      <c r="G934" s="106" t="s">
        <v>489</v>
      </c>
      <c r="H934" s="105">
        <v>12997.199999999999</v>
      </c>
      <c r="I934" s="105" t="s">
        <v>494</v>
      </c>
      <c r="J934" s="105" t="s">
        <v>513</v>
      </c>
    </row>
    <row r="935" spans="1:10">
      <c r="A935" s="105">
        <v>934</v>
      </c>
      <c r="B935" s="105" t="s">
        <v>291</v>
      </c>
      <c r="C935" s="105" t="s">
        <v>524</v>
      </c>
      <c r="D935" s="106" t="s">
        <v>492</v>
      </c>
      <c r="E935" s="105" t="s">
        <v>495</v>
      </c>
      <c r="F935" s="105">
        <v>18</v>
      </c>
      <c r="G935" s="106" t="s">
        <v>489</v>
      </c>
      <c r="H935" s="105">
        <v>76161.599999999991</v>
      </c>
      <c r="I935" s="105" t="s">
        <v>496</v>
      </c>
      <c r="J935" s="105" t="s">
        <v>189</v>
      </c>
    </row>
    <row r="936" spans="1:10">
      <c r="A936" s="105">
        <v>935</v>
      </c>
      <c r="B936" s="105" t="s">
        <v>529</v>
      </c>
      <c r="C936" s="105" t="s">
        <v>524</v>
      </c>
      <c r="D936" s="106" t="s">
        <v>499</v>
      </c>
      <c r="E936" s="105" t="s">
        <v>515</v>
      </c>
      <c r="F936" s="105">
        <v>16</v>
      </c>
      <c r="G936" s="106" t="s">
        <v>489</v>
      </c>
      <c r="H936" s="105">
        <v>118686</v>
      </c>
      <c r="I936" s="105" t="s">
        <v>494</v>
      </c>
      <c r="J936" s="105" t="s">
        <v>201</v>
      </c>
    </row>
    <row r="937" spans="1:10">
      <c r="A937" s="105">
        <v>936</v>
      </c>
      <c r="B937" s="105" t="s">
        <v>525</v>
      </c>
      <c r="C937" s="105" t="s">
        <v>524</v>
      </c>
      <c r="D937" s="106" t="s">
        <v>487</v>
      </c>
      <c r="E937" s="105" t="s">
        <v>502</v>
      </c>
      <c r="F937" s="105">
        <v>9</v>
      </c>
      <c r="G937" s="106" t="s">
        <v>16</v>
      </c>
      <c r="H937" s="105">
        <v>62817.599999999999</v>
      </c>
      <c r="I937" s="105" t="s">
        <v>501</v>
      </c>
      <c r="J937" s="105" t="s">
        <v>189</v>
      </c>
    </row>
    <row r="938" spans="1:10">
      <c r="A938" s="105">
        <v>937</v>
      </c>
      <c r="B938" s="105" t="s">
        <v>291</v>
      </c>
      <c r="C938" s="105" t="s">
        <v>524</v>
      </c>
      <c r="D938" s="106" t="s">
        <v>487</v>
      </c>
      <c r="E938" s="105" t="s">
        <v>502</v>
      </c>
      <c r="F938" s="105">
        <v>16</v>
      </c>
      <c r="G938" s="106" t="s">
        <v>504</v>
      </c>
      <c r="H938" s="105">
        <v>218661.6</v>
      </c>
      <c r="I938" s="105" t="s">
        <v>494</v>
      </c>
      <c r="J938" s="105" t="s">
        <v>201</v>
      </c>
    </row>
    <row r="939" spans="1:10">
      <c r="A939" s="105">
        <v>938</v>
      </c>
      <c r="B939" s="105" t="s">
        <v>528</v>
      </c>
      <c r="C939" s="105" t="s">
        <v>524</v>
      </c>
      <c r="D939" s="106" t="s">
        <v>487</v>
      </c>
      <c r="E939" s="105" t="s">
        <v>509</v>
      </c>
      <c r="F939" s="105">
        <v>28</v>
      </c>
      <c r="G939" s="106" t="s">
        <v>16</v>
      </c>
      <c r="H939" s="105">
        <v>37555.199999999997</v>
      </c>
      <c r="I939" s="105" t="s">
        <v>496</v>
      </c>
      <c r="J939" s="105" t="s">
        <v>189</v>
      </c>
    </row>
    <row r="940" spans="1:10">
      <c r="A940" s="105">
        <v>939</v>
      </c>
      <c r="B940" s="105" t="s">
        <v>531</v>
      </c>
      <c r="C940" s="105" t="s">
        <v>524</v>
      </c>
      <c r="D940" s="106" t="s">
        <v>487</v>
      </c>
      <c r="E940" s="105" t="s">
        <v>488</v>
      </c>
      <c r="F940" s="105">
        <v>25</v>
      </c>
      <c r="G940" s="106" t="s">
        <v>16</v>
      </c>
      <c r="H940" s="105">
        <v>67376.399999999994</v>
      </c>
      <c r="I940" s="105" t="s">
        <v>497</v>
      </c>
      <c r="J940" s="105" t="s">
        <v>198</v>
      </c>
    </row>
    <row r="941" spans="1:10">
      <c r="A941" s="105">
        <v>940</v>
      </c>
      <c r="B941" s="105" t="s">
        <v>527</v>
      </c>
      <c r="C941" s="105" t="s">
        <v>524</v>
      </c>
      <c r="D941" s="106" t="s">
        <v>487</v>
      </c>
      <c r="E941" s="105" t="s">
        <v>488</v>
      </c>
      <c r="F941" s="105">
        <v>2</v>
      </c>
      <c r="G941" s="106" t="s">
        <v>16</v>
      </c>
      <c r="H941" s="105">
        <v>116462.39999999999</v>
      </c>
      <c r="I941" s="105" t="s">
        <v>494</v>
      </c>
      <c r="J941" s="105" t="s">
        <v>198</v>
      </c>
    </row>
    <row r="942" spans="1:10">
      <c r="A942" s="105">
        <v>941</v>
      </c>
      <c r="B942" s="105" t="s">
        <v>527</v>
      </c>
      <c r="C942" s="105" t="s">
        <v>524</v>
      </c>
      <c r="D942" s="106" t="s">
        <v>487</v>
      </c>
      <c r="E942" s="105" t="s">
        <v>488</v>
      </c>
      <c r="F942" s="105">
        <v>22</v>
      </c>
      <c r="G942" s="106" t="s">
        <v>16</v>
      </c>
      <c r="H942" s="105">
        <v>21747.599999999999</v>
      </c>
      <c r="I942" s="105" t="s">
        <v>496</v>
      </c>
      <c r="J942" s="105" t="s">
        <v>189</v>
      </c>
    </row>
    <row r="943" spans="1:10">
      <c r="A943" s="105">
        <v>942</v>
      </c>
      <c r="B943" s="105" t="s">
        <v>287</v>
      </c>
      <c r="C943" s="105" t="s">
        <v>524</v>
      </c>
      <c r="D943" s="106" t="s">
        <v>510</v>
      </c>
      <c r="E943" s="105" t="s">
        <v>516</v>
      </c>
      <c r="F943" s="105">
        <v>29</v>
      </c>
      <c r="G943" s="106" t="s">
        <v>16</v>
      </c>
      <c r="H943" s="105">
        <v>76248</v>
      </c>
      <c r="I943" s="105" t="s">
        <v>494</v>
      </c>
      <c r="J943" s="105" t="s">
        <v>192</v>
      </c>
    </row>
    <row r="944" spans="1:10">
      <c r="A944" s="105">
        <v>943</v>
      </c>
      <c r="B944" s="105" t="s">
        <v>532</v>
      </c>
      <c r="C944" s="105" t="s">
        <v>524</v>
      </c>
      <c r="D944" s="106" t="s">
        <v>492</v>
      </c>
      <c r="E944" s="105" t="s">
        <v>493</v>
      </c>
      <c r="F944" s="105">
        <v>10</v>
      </c>
      <c r="G944" s="106" t="s">
        <v>16</v>
      </c>
      <c r="H944" s="105">
        <v>528612</v>
      </c>
      <c r="I944" s="105" t="s">
        <v>494</v>
      </c>
      <c r="J944" s="105" t="s">
        <v>214</v>
      </c>
    </row>
    <row r="945" spans="1:10">
      <c r="A945" s="105">
        <v>944</v>
      </c>
      <c r="B945" s="105" t="s">
        <v>532</v>
      </c>
      <c r="C945" s="105" t="s">
        <v>524</v>
      </c>
      <c r="D945" s="106" t="s">
        <v>487</v>
      </c>
      <c r="E945" s="105" t="s">
        <v>502</v>
      </c>
      <c r="F945" s="105">
        <v>23</v>
      </c>
      <c r="G945" s="106" t="s">
        <v>489</v>
      </c>
      <c r="H945" s="105">
        <v>31881.599999999999</v>
      </c>
      <c r="I945" s="105" t="s">
        <v>497</v>
      </c>
      <c r="J945" s="105" t="s">
        <v>198</v>
      </c>
    </row>
    <row r="946" spans="1:10">
      <c r="A946" s="105">
        <v>945</v>
      </c>
      <c r="B946" s="105" t="s">
        <v>529</v>
      </c>
      <c r="C946" s="105" t="s">
        <v>524</v>
      </c>
      <c r="D946" s="106" t="s">
        <v>510</v>
      </c>
      <c r="E946" s="105" t="s">
        <v>516</v>
      </c>
      <c r="F946" s="105">
        <v>27</v>
      </c>
      <c r="G946" s="106" t="s">
        <v>489</v>
      </c>
      <c r="H946" s="105">
        <v>25585.200000000001</v>
      </c>
      <c r="I946" s="105" t="s">
        <v>497</v>
      </c>
      <c r="J946" s="105" t="s">
        <v>198</v>
      </c>
    </row>
    <row r="947" spans="1:10">
      <c r="A947" s="105">
        <v>946</v>
      </c>
      <c r="B947" s="105" t="s">
        <v>526</v>
      </c>
      <c r="C947" s="105" t="s">
        <v>524</v>
      </c>
      <c r="D947" s="106" t="s">
        <v>487</v>
      </c>
      <c r="E947" s="105" t="s">
        <v>488</v>
      </c>
      <c r="F947" s="105">
        <v>28</v>
      </c>
      <c r="G947" s="106" t="s">
        <v>489</v>
      </c>
      <c r="H947" s="105">
        <v>36428.400000000001</v>
      </c>
      <c r="I947" s="105" t="s">
        <v>496</v>
      </c>
      <c r="J947" s="105" t="s">
        <v>198</v>
      </c>
    </row>
    <row r="948" spans="1:10">
      <c r="A948" s="105">
        <v>947</v>
      </c>
      <c r="B948" s="105" t="s">
        <v>530</v>
      </c>
      <c r="C948" s="105" t="s">
        <v>524</v>
      </c>
      <c r="D948" s="106" t="s">
        <v>487</v>
      </c>
      <c r="E948" s="105" t="s">
        <v>509</v>
      </c>
      <c r="F948" s="105">
        <v>6</v>
      </c>
      <c r="G948" s="106" t="s">
        <v>489</v>
      </c>
      <c r="H948" s="105">
        <v>401299.20000000001</v>
      </c>
      <c r="I948" s="105" t="s">
        <v>497</v>
      </c>
      <c r="J948" s="105" t="s">
        <v>513</v>
      </c>
    </row>
    <row r="949" spans="1:10">
      <c r="A949" s="105">
        <v>948</v>
      </c>
      <c r="B949" s="105" t="s">
        <v>531</v>
      </c>
      <c r="C949" s="105" t="s">
        <v>524</v>
      </c>
      <c r="D949" s="106" t="s">
        <v>492</v>
      </c>
      <c r="E949" s="105" t="s">
        <v>495</v>
      </c>
      <c r="F949" s="105">
        <v>30</v>
      </c>
      <c r="G949" s="106" t="s">
        <v>489</v>
      </c>
      <c r="H949" s="105">
        <v>332166</v>
      </c>
      <c r="I949" s="105" t="s">
        <v>497</v>
      </c>
      <c r="J949" s="105" t="s">
        <v>198</v>
      </c>
    </row>
    <row r="950" spans="1:10">
      <c r="A950" s="105">
        <v>949</v>
      </c>
      <c r="B950" s="105" t="s">
        <v>287</v>
      </c>
      <c r="C950" s="105" t="s">
        <v>524</v>
      </c>
      <c r="D950" s="106" t="s">
        <v>487</v>
      </c>
      <c r="E950" s="105" t="s">
        <v>502</v>
      </c>
      <c r="F950" s="105">
        <v>14</v>
      </c>
      <c r="G950" s="106" t="s">
        <v>16</v>
      </c>
      <c r="H950" s="105">
        <v>37622.400000000001</v>
      </c>
      <c r="I950" s="105" t="s">
        <v>494</v>
      </c>
      <c r="J950" s="105" t="s">
        <v>189</v>
      </c>
    </row>
    <row r="951" spans="1:10">
      <c r="A951" s="105">
        <v>950</v>
      </c>
      <c r="B951" s="105" t="s">
        <v>529</v>
      </c>
      <c r="C951" s="105" t="s">
        <v>524</v>
      </c>
      <c r="D951" s="106" t="s">
        <v>510</v>
      </c>
      <c r="E951" s="105" t="s">
        <v>511</v>
      </c>
      <c r="F951" s="105">
        <v>13</v>
      </c>
      <c r="G951" s="106" t="s">
        <v>489</v>
      </c>
      <c r="H951" s="105">
        <v>340999.2</v>
      </c>
      <c r="I951" s="105" t="s">
        <v>494</v>
      </c>
      <c r="J951" s="105" t="s">
        <v>192</v>
      </c>
    </row>
    <row r="952" spans="1:10">
      <c r="A952" s="105">
        <v>951</v>
      </c>
      <c r="B952" s="105" t="s">
        <v>526</v>
      </c>
      <c r="C952" s="105" t="s">
        <v>524</v>
      </c>
      <c r="D952" s="106" t="s">
        <v>510</v>
      </c>
      <c r="E952" s="105" t="s">
        <v>516</v>
      </c>
      <c r="F952" s="105">
        <v>15</v>
      </c>
      <c r="G952" s="106" t="s">
        <v>504</v>
      </c>
      <c r="H952" s="105">
        <v>226288.8</v>
      </c>
      <c r="I952" s="105" t="s">
        <v>494</v>
      </c>
      <c r="J952" s="105" t="s">
        <v>201</v>
      </c>
    </row>
    <row r="953" spans="1:10">
      <c r="A953" s="105">
        <v>952</v>
      </c>
      <c r="B953" s="105" t="s">
        <v>531</v>
      </c>
      <c r="C953" s="105" t="s">
        <v>524</v>
      </c>
      <c r="D953" s="106" t="s">
        <v>487</v>
      </c>
      <c r="E953" s="105" t="s">
        <v>502</v>
      </c>
      <c r="F953" s="105">
        <v>15</v>
      </c>
      <c r="G953" s="106" t="s">
        <v>504</v>
      </c>
      <c r="H953" s="105">
        <v>78052.800000000003</v>
      </c>
      <c r="I953" s="105" t="s">
        <v>490</v>
      </c>
      <c r="J953" s="105" t="s">
        <v>198</v>
      </c>
    </row>
    <row r="954" spans="1:10">
      <c r="A954" s="105">
        <v>953</v>
      </c>
      <c r="B954" s="105" t="s">
        <v>527</v>
      </c>
      <c r="C954" s="105" t="s">
        <v>524</v>
      </c>
      <c r="D954" s="106" t="s">
        <v>487</v>
      </c>
      <c r="E954" s="105" t="s">
        <v>488</v>
      </c>
      <c r="F954" s="105">
        <v>23</v>
      </c>
      <c r="G954" s="106" t="s">
        <v>489</v>
      </c>
      <c r="H954" s="105">
        <v>36465.599999999999</v>
      </c>
      <c r="I954" s="105" t="s">
        <v>494</v>
      </c>
      <c r="J954" s="105" t="s">
        <v>192</v>
      </c>
    </row>
    <row r="955" spans="1:10">
      <c r="A955" s="105">
        <v>954</v>
      </c>
      <c r="B955" s="105" t="s">
        <v>532</v>
      </c>
      <c r="C955" s="105" t="s">
        <v>524</v>
      </c>
      <c r="D955" s="106" t="s">
        <v>492</v>
      </c>
      <c r="E955" s="105" t="s">
        <v>495</v>
      </c>
      <c r="F955" s="105">
        <v>10</v>
      </c>
      <c r="G955" s="106" t="s">
        <v>16</v>
      </c>
      <c r="H955" s="105">
        <v>85225.5</v>
      </c>
      <c r="I955" s="105" t="s">
        <v>494</v>
      </c>
      <c r="J955" s="105" t="s">
        <v>189</v>
      </c>
    </row>
    <row r="956" spans="1:10">
      <c r="A956" s="105">
        <v>955</v>
      </c>
      <c r="B956" s="105" t="s">
        <v>530</v>
      </c>
      <c r="C956" s="105" t="s">
        <v>524</v>
      </c>
      <c r="D956" s="106" t="s">
        <v>487</v>
      </c>
      <c r="E956" s="105" t="s">
        <v>488</v>
      </c>
      <c r="F956" s="105">
        <v>14</v>
      </c>
      <c r="G956" s="106" t="s">
        <v>489</v>
      </c>
      <c r="H956" s="105">
        <v>68629.2</v>
      </c>
      <c r="I956" s="105" t="s">
        <v>494</v>
      </c>
      <c r="J956" s="105" t="s">
        <v>189</v>
      </c>
    </row>
    <row r="957" spans="1:10">
      <c r="A957" s="105">
        <v>956</v>
      </c>
      <c r="B957" s="105" t="s">
        <v>526</v>
      </c>
      <c r="C957" s="105" t="s">
        <v>524</v>
      </c>
      <c r="D957" s="106" t="s">
        <v>499</v>
      </c>
      <c r="E957" s="105" t="s">
        <v>500</v>
      </c>
      <c r="F957" s="105">
        <v>13</v>
      </c>
      <c r="G957" s="106" t="s">
        <v>16</v>
      </c>
      <c r="H957" s="105">
        <v>77446.8</v>
      </c>
      <c r="I957" s="105" t="s">
        <v>494</v>
      </c>
      <c r="J957" s="105" t="s">
        <v>192</v>
      </c>
    </row>
    <row r="958" spans="1:10">
      <c r="A958" s="105">
        <v>957</v>
      </c>
      <c r="B958" s="105" t="s">
        <v>531</v>
      </c>
      <c r="C958" s="105" t="s">
        <v>524</v>
      </c>
      <c r="D958" s="106" t="s">
        <v>492</v>
      </c>
      <c r="E958" s="105" t="s">
        <v>506</v>
      </c>
      <c r="F958" s="105">
        <v>25</v>
      </c>
      <c r="G958" s="106" t="s">
        <v>504</v>
      </c>
      <c r="H958" s="105">
        <v>81762</v>
      </c>
      <c r="I958" s="105" t="s">
        <v>490</v>
      </c>
      <c r="J958" s="105" t="s">
        <v>192</v>
      </c>
    </row>
    <row r="959" spans="1:10">
      <c r="A959" s="105">
        <v>958</v>
      </c>
      <c r="B959" s="105" t="s">
        <v>531</v>
      </c>
      <c r="C959" s="105" t="s">
        <v>524</v>
      </c>
      <c r="D959" s="106" t="s">
        <v>487</v>
      </c>
      <c r="E959" s="105" t="s">
        <v>502</v>
      </c>
      <c r="F959" s="105">
        <v>24</v>
      </c>
      <c r="G959" s="106" t="s">
        <v>489</v>
      </c>
      <c r="H959" s="105">
        <v>160608</v>
      </c>
      <c r="I959" s="105" t="s">
        <v>496</v>
      </c>
      <c r="J959" s="105" t="s">
        <v>195</v>
      </c>
    </row>
    <row r="960" spans="1:10">
      <c r="A960" s="105">
        <v>959</v>
      </c>
      <c r="B960" s="105" t="s">
        <v>532</v>
      </c>
      <c r="C960" s="105" t="s">
        <v>524</v>
      </c>
      <c r="D960" s="106" t="s">
        <v>487</v>
      </c>
      <c r="E960" s="105" t="s">
        <v>502</v>
      </c>
      <c r="F960" s="105">
        <v>26</v>
      </c>
      <c r="G960" s="106" t="s">
        <v>16</v>
      </c>
      <c r="H960" s="105">
        <v>160113.60000000001</v>
      </c>
      <c r="I960" s="105" t="s">
        <v>496</v>
      </c>
      <c r="J960" s="105" t="s">
        <v>201</v>
      </c>
    </row>
    <row r="961" spans="1:10">
      <c r="A961" s="105">
        <v>960</v>
      </c>
      <c r="B961" s="105" t="s">
        <v>526</v>
      </c>
      <c r="C961" s="105" t="s">
        <v>524</v>
      </c>
      <c r="D961" s="106" t="s">
        <v>510</v>
      </c>
      <c r="E961" s="105" t="s">
        <v>511</v>
      </c>
      <c r="F961" s="105">
        <v>26</v>
      </c>
      <c r="G961" s="106" t="s">
        <v>489</v>
      </c>
      <c r="H961" s="105">
        <v>220363.19999999998</v>
      </c>
      <c r="I961" s="105" t="s">
        <v>494</v>
      </c>
      <c r="J961" s="105" t="s">
        <v>192</v>
      </c>
    </row>
    <row r="962" spans="1:10">
      <c r="A962" s="105">
        <v>961</v>
      </c>
      <c r="B962" s="105" t="s">
        <v>291</v>
      </c>
      <c r="C962" s="105" t="s">
        <v>524</v>
      </c>
      <c r="D962" s="106" t="s">
        <v>499</v>
      </c>
      <c r="E962" s="105" t="s">
        <v>515</v>
      </c>
      <c r="F962" s="105">
        <v>26</v>
      </c>
      <c r="G962" s="106" t="s">
        <v>489</v>
      </c>
      <c r="H962" s="105">
        <v>28690.799999999999</v>
      </c>
      <c r="I962" s="105" t="s">
        <v>512</v>
      </c>
      <c r="J962" s="105" t="s">
        <v>189</v>
      </c>
    </row>
    <row r="963" spans="1:10">
      <c r="A963" s="105">
        <v>962</v>
      </c>
      <c r="B963" s="105" t="s">
        <v>528</v>
      </c>
      <c r="C963" s="105" t="s">
        <v>524</v>
      </c>
      <c r="D963" s="106" t="s">
        <v>492</v>
      </c>
      <c r="E963" s="105" t="s">
        <v>493</v>
      </c>
      <c r="F963" s="105">
        <v>30</v>
      </c>
      <c r="G963" s="106" t="s">
        <v>16</v>
      </c>
      <c r="H963" s="105">
        <v>42975.6</v>
      </c>
      <c r="I963" s="105" t="s">
        <v>512</v>
      </c>
      <c r="J963" s="105" t="s">
        <v>192</v>
      </c>
    </row>
    <row r="964" spans="1:10">
      <c r="A964" s="105">
        <v>963</v>
      </c>
      <c r="B964" s="105" t="s">
        <v>532</v>
      </c>
      <c r="C964" s="105" t="s">
        <v>524</v>
      </c>
      <c r="D964" s="106" t="s">
        <v>487</v>
      </c>
      <c r="E964" s="105" t="s">
        <v>502</v>
      </c>
      <c r="F964" s="105">
        <v>28</v>
      </c>
      <c r="G964" s="106" t="s">
        <v>504</v>
      </c>
      <c r="H964" s="105">
        <v>211749.6</v>
      </c>
      <c r="I964" s="105" t="s">
        <v>497</v>
      </c>
      <c r="J964" s="105" t="s">
        <v>195</v>
      </c>
    </row>
    <row r="965" spans="1:10">
      <c r="A965" s="105">
        <v>964</v>
      </c>
      <c r="B965" s="105" t="s">
        <v>527</v>
      </c>
      <c r="C965" s="105" t="s">
        <v>524</v>
      </c>
      <c r="D965" s="106" t="s">
        <v>510</v>
      </c>
      <c r="E965" s="105" t="s">
        <v>516</v>
      </c>
      <c r="F965" s="105">
        <v>17</v>
      </c>
      <c r="G965" s="106" t="s">
        <v>489</v>
      </c>
      <c r="H965" s="105">
        <v>291524.39999999997</v>
      </c>
      <c r="I965" s="105" t="s">
        <v>497</v>
      </c>
      <c r="J965" s="105" t="s">
        <v>192</v>
      </c>
    </row>
    <row r="966" spans="1:10">
      <c r="A966" s="105">
        <v>965</v>
      </c>
      <c r="B966" s="105" t="s">
        <v>287</v>
      </c>
      <c r="C966" s="105" t="s">
        <v>524</v>
      </c>
      <c r="D966" s="106" t="s">
        <v>487</v>
      </c>
      <c r="E966" s="105" t="s">
        <v>488</v>
      </c>
      <c r="F966" s="105">
        <v>16</v>
      </c>
      <c r="G966" s="106" t="s">
        <v>16</v>
      </c>
      <c r="H966" s="105">
        <v>17233.2</v>
      </c>
      <c r="I966" s="105" t="s">
        <v>497</v>
      </c>
      <c r="J966" s="105" t="s">
        <v>198</v>
      </c>
    </row>
    <row r="967" spans="1:10">
      <c r="A967" s="105">
        <v>966</v>
      </c>
      <c r="B967" s="105" t="s">
        <v>531</v>
      </c>
      <c r="C967" s="105" t="s">
        <v>524</v>
      </c>
      <c r="D967" s="106" t="s">
        <v>492</v>
      </c>
      <c r="E967" s="105" t="s">
        <v>495</v>
      </c>
      <c r="F967" s="105">
        <v>4</v>
      </c>
      <c r="G967" s="106" t="s">
        <v>489</v>
      </c>
      <c r="H967" s="105">
        <v>168138</v>
      </c>
      <c r="I967" s="105" t="s">
        <v>494</v>
      </c>
      <c r="J967" s="105" t="s">
        <v>513</v>
      </c>
    </row>
    <row r="968" spans="1:10">
      <c r="A968" s="105">
        <v>967</v>
      </c>
      <c r="B968" s="105" t="s">
        <v>530</v>
      </c>
      <c r="C968" s="105" t="s">
        <v>524</v>
      </c>
      <c r="D968" s="106" t="s">
        <v>487</v>
      </c>
      <c r="E968" s="105" t="s">
        <v>488</v>
      </c>
      <c r="F968" s="105">
        <v>23</v>
      </c>
      <c r="G968" s="106" t="s">
        <v>489</v>
      </c>
      <c r="H968" s="105">
        <v>45013.2</v>
      </c>
      <c r="I968" s="105" t="s">
        <v>490</v>
      </c>
      <c r="J968" s="105" t="s">
        <v>198</v>
      </c>
    </row>
    <row r="969" spans="1:10">
      <c r="A969" s="105">
        <v>968</v>
      </c>
      <c r="B969" s="105" t="s">
        <v>527</v>
      </c>
      <c r="C969" s="105" t="s">
        <v>524</v>
      </c>
      <c r="D969" s="106" t="s">
        <v>492</v>
      </c>
      <c r="E969" s="105" t="s">
        <v>493</v>
      </c>
      <c r="F969" s="105">
        <v>4</v>
      </c>
      <c r="G969" s="106" t="s">
        <v>489</v>
      </c>
      <c r="H969" s="105">
        <v>435438</v>
      </c>
      <c r="I969" s="105" t="s">
        <v>496</v>
      </c>
      <c r="J969" s="105" t="s">
        <v>192</v>
      </c>
    </row>
    <row r="970" spans="1:10">
      <c r="A970" s="105">
        <v>969</v>
      </c>
      <c r="B970" s="105" t="s">
        <v>526</v>
      </c>
      <c r="C970" s="105" t="s">
        <v>524</v>
      </c>
      <c r="D970" s="106" t="s">
        <v>487</v>
      </c>
      <c r="E970" s="105" t="s">
        <v>509</v>
      </c>
      <c r="F970" s="105">
        <v>27</v>
      </c>
      <c r="G970" s="106" t="s">
        <v>16</v>
      </c>
      <c r="H970" s="105">
        <v>190414.8</v>
      </c>
      <c r="I970" s="105" t="s">
        <v>496</v>
      </c>
      <c r="J970" s="105" t="s">
        <v>198</v>
      </c>
    </row>
    <row r="971" spans="1:10">
      <c r="A971" s="105">
        <v>970</v>
      </c>
      <c r="B971" s="105" t="s">
        <v>291</v>
      </c>
      <c r="C971" s="105" t="s">
        <v>524</v>
      </c>
      <c r="D971" s="106" t="s">
        <v>487</v>
      </c>
      <c r="E971" s="105" t="s">
        <v>502</v>
      </c>
      <c r="F971" s="105">
        <v>18</v>
      </c>
      <c r="G971" s="106" t="s">
        <v>16</v>
      </c>
      <c r="H971" s="105">
        <v>132974.39999999999</v>
      </c>
      <c r="I971" s="105" t="s">
        <v>494</v>
      </c>
      <c r="J971" s="105" t="s">
        <v>198</v>
      </c>
    </row>
    <row r="972" spans="1:10">
      <c r="A972" s="105">
        <v>971</v>
      </c>
      <c r="B972" s="105" t="s">
        <v>528</v>
      </c>
      <c r="C972" s="105" t="s">
        <v>524</v>
      </c>
      <c r="D972" s="106" t="s">
        <v>510</v>
      </c>
      <c r="E972" s="105" t="s">
        <v>511</v>
      </c>
      <c r="F972" s="105">
        <v>2</v>
      </c>
      <c r="G972" s="106" t="s">
        <v>16</v>
      </c>
      <c r="H972" s="105">
        <v>82759.199999999997</v>
      </c>
      <c r="I972" s="105" t="s">
        <v>496</v>
      </c>
      <c r="J972" s="105" t="s">
        <v>192</v>
      </c>
    </row>
    <row r="973" spans="1:10">
      <c r="A973" s="105">
        <v>972</v>
      </c>
      <c r="B973" s="105" t="s">
        <v>525</v>
      </c>
      <c r="C973" s="105" t="s">
        <v>524</v>
      </c>
      <c r="D973" s="106" t="s">
        <v>510</v>
      </c>
      <c r="E973" s="105" t="s">
        <v>511</v>
      </c>
      <c r="F973" s="105">
        <v>25</v>
      </c>
      <c r="G973" s="106" t="s">
        <v>16</v>
      </c>
      <c r="H973" s="105">
        <v>153288</v>
      </c>
      <c r="I973" s="105" t="s">
        <v>494</v>
      </c>
      <c r="J973" s="105" t="s">
        <v>210</v>
      </c>
    </row>
    <row r="974" spans="1:10">
      <c r="A974" s="105">
        <v>973</v>
      </c>
      <c r="B974" s="105" t="s">
        <v>532</v>
      </c>
      <c r="C974" s="105" t="s">
        <v>524</v>
      </c>
      <c r="D974" s="106" t="s">
        <v>487</v>
      </c>
      <c r="E974" s="105" t="s">
        <v>488</v>
      </c>
      <c r="F974" s="105">
        <v>20</v>
      </c>
      <c r="G974" s="106" t="s">
        <v>489</v>
      </c>
      <c r="H974" s="105">
        <v>97162.8</v>
      </c>
      <c r="I974" s="105" t="s">
        <v>496</v>
      </c>
      <c r="J974" s="105" t="s">
        <v>198</v>
      </c>
    </row>
    <row r="975" spans="1:10">
      <c r="A975" s="105">
        <v>974</v>
      </c>
      <c r="B975" s="105" t="s">
        <v>531</v>
      </c>
      <c r="C975" s="105" t="s">
        <v>524</v>
      </c>
      <c r="D975" s="106" t="s">
        <v>487</v>
      </c>
      <c r="E975" s="105" t="s">
        <v>488</v>
      </c>
      <c r="F975" s="105">
        <v>1</v>
      </c>
      <c r="G975" s="106" t="s">
        <v>16</v>
      </c>
      <c r="H975" s="105">
        <v>82750.8</v>
      </c>
      <c r="I975" s="105" t="s">
        <v>490</v>
      </c>
      <c r="J975" s="105" t="s">
        <v>192</v>
      </c>
    </row>
    <row r="976" spans="1:10">
      <c r="A976" s="105">
        <v>975</v>
      </c>
      <c r="B976" s="105" t="s">
        <v>532</v>
      </c>
      <c r="C976" s="105" t="s">
        <v>524</v>
      </c>
      <c r="D976" s="106" t="s">
        <v>510</v>
      </c>
      <c r="E976" s="105" t="s">
        <v>514</v>
      </c>
      <c r="F976" s="105">
        <v>4</v>
      </c>
      <c r="G976" s="106" t="s">
        <v>16</v>
      </c>
      <c r="H976" s="105">
        <v>167778</v>
      </c>
      <c r="I976" s="105" t="s">
        <v>501</v>
      </c>
      <c r="J976" s="105" t="s">
        <v>214</v>
      </c>
    </row>
    <row r="977" spans="1:10">
      <c r="A977" s="105">
        <v>976</v>
      </c>
      <c r="B977" s="105" t="s">
        <v>532</v>
      </c>
      <c r="C977" s="105" t="s">
        <v>524</v>
      </c>
      <c r="D977" s="106" t="s">
        <v>492</v>
      </c>
      <c r="E977" s="105" t="s">
        <v>506</v>
      </c>
      <c r="F977" s="105">
        <v>21</v>
      </c>
      <c r="G977" s="106" t="s">
        <v>16</v>
      </c>
      <c r="H977" s="105">
        <v>374220</v>
      </c>
      <c r="I977" s="105" t="s">
        <v>497</v>
      </c>
      <c r="J977" s="105" t="s">
        <v>201</v>
      </c>
    </row>
    <row r="978" spans="1:10">
      <c r="A978" s="105">
        <v>977</v>
      </c>
      <c r="B978" s="105" t="s">
        <v>528</v>
      </c>
      <c r="C978" s="105" t="s">
        <v>524</v>
      </c>
      <c r="D978" s="106" t="s">
        <v>487</v>
      </c>
      <c r="E978" s="105" t="s">
        <v>488</v>
      </c>
      <c r="F978" s="105">
        <v>21</v>
      </c>
      <c r="G978" s="106" t="s">
        <v>16</v>
      </c>
      <c r="H978" s="105">
        <v>93154.8</v>
      </c>
      <c r="I978" s="105" t="s">
        <v>497</v>
      </c>
      <c r="J978" s="105" t="s">
        <v>198</v>
      </c>
    </row>
    <row r="979" spans="1:10">
      <c r="A979" s="105">
        <v>978</v>
      </c>
      <c r="B979" s="105" t="s">
        <v>530</v>
      </c>
      <c r="C979" s="105" t="s">
        <v>524</v>
      </c>
      <c r="D979" s="106" t="s">
        <v>499</v>
      </c>
      <c r="E979" s="105" t="s">
        <v>508</v>
      </c>
      <c r="F979" s="105">
        <v>27</v>
      </c>
      <c r="G979" s="106" t="s">
        <v>489</v>
      </c>
      <c r="H979" s="105">
        <v>592068</v>
      </c>
      <c r="I979" s="105" t="s">
        <v>512</v>
      </c>
      <c r="J979" s="105" t="s">
        <v>198</v>
      </c>
    </row>
    <row r="980" spans="1:10">
      <c r="A980" s="105">
        <v>979</v>
      </c>
      <c r="B980" s="105" t="s">
        <v>529</v>
      </c>
      <c r="C980" s="105" t="s">
        <v>524</v>
      </c>
      <c r="D980" s="106" t="s">
        <v>499</v>
      </c>
      <c r="E980" s="105" t="s">
        <v>515</v>
      </c>
      <c r="F980" s="105">
        <v>24</v>
      </c>
      <c r="G980" s="106" t="s">
        <v>489</v>
      </c>
      <c r="H980" s="105">
        <v>69937.2</v>
      </c>
      <c r="I980" s="105" t="s">
        <v>494</v>
      </c>
      <c r="J980" s="105" t="s">
        <v>198</v>
      </c>
    </row>
    <row r="981" spans="1:10">
      <c r="A981" s="105">
        <v>980</v>
      </c>
      <c r="B981" s="105" t="s">
        <v>530</v>
      </c>
      <c r="C981" s="105" t="s">
        <v>524</v>
      </c>
      <c r="D981" s="106" t="s">
        <v>492</v>
      </c>
      <c r="E981" s="105" t="s">
        <v>495</v>
      </c>
      <c r="F981" s="105">
        <v>7</v>
      </c>
      <c r="G981" s="106" t="s">
        <v>489</v>
      </c>
      <c r="H981" s="105">
        <v>172449</v>
      </c>
      <c r="I981" s="105" t="s">
        <v>497</v>
      </c>
      <c r="J981" s="105" t="s">
        <v>192</v>
      </c>
    </row>
    <row r="982" spans="1:10">
      <c r="A982" s="105">
        <v>981</v>
      </c>
      <c r="B982" s="105" t="s">
        <v>528</v>
      </c>
      <c r="C982" s="105" t="s">
        <v>524</v>
      </c>
      <c r="D982" s="106" t="s">
        <v>487</v>
      </c>
      <c r="E982" s="105" t="s">
        <v>502</v>
      </c>
      <c r="F982" s="105">
        <v>4</v>
      </c>
      <c r="G982" s="106" t="s">
        <v>16</v>
      </c>
      <c r="H982" s="105">
        <v>228549.6</v>
      </c>
      <c r="I982" s="105" t="s">
        <v>494</v>
      </c>
      <c r="J982" s="105" t="s">
        <v>192</v>
      </c>
    </row>
    <row r="983" spans="1:10">
      <c r="A983" s="105">
        <v>982</v>
      </c>
      <c r="B983" s="105" t="s">
        <v>287</v>
      </c>
      <c r="C983" s="105" t="s">
        <v>524</v>
      </c>
      <c r="D983" s="106" t="s">
        <v>510</v>
      </c>
      <c r="E983" s="105" t="s">
        <v>514</v>
      </c>
      <c r="F983" s="105">
        <v>13</v>
      </c>
      <c r="G983" s="106" t="s">
        <v>489</v>
      </c>
      <c r="H983" s="105">
        <v>86234.4</v>
      </c>
      <c r="I983" s="105" t="s">
        <v>494</v>
      </c>
      <c r="J983" s="105" t="s">
        <v>189</v>
      </c>
    </row>
    <row r="984" spans="1:10">
      <c r="A984" s="105">
        <v>983</v>
      </c>
      <c r="B984" s="105" t="s">
        <v>531</v>
      </c>
      <c r="C984" s="105" t="s">
        <v>524</v>
      </c>
      <c r="D984" s="106" t="s">
        <v>487</v>
      </c>
      <c r="E984" s="105" t="s">
        <v>509</v>
      </c>
      <c r="F984" s="105">
        <v>15</v>
      </c>
      <c r="G984" s="106" t="s">
        <v>489</v>
      </c>
      <c r="H984" s="105">
        <v>141746.4</v>
      </c>
      <c r="I984" s="105" t="s">
        <v>497</v>
      </c>
      <c r="J984" s="105" t="s">
        <v>201</v>
      </c>
    </row>
    <row r="985" spans="1:10">
      <c r="A985" s="105">
        <v>984</v>
      </c>
      <c r="B985" s="105" t="s">
        <v>525</v>
      </c>
      <c r="C985" s="105" t="s">
        <v>524</v>
      </c>
      <c r="D985" s="106" t="s">
        <v>510</v>
      </c>
      <c r="E985" s="105" t="s">
        <v>516</v>
      </c>
      <c r="F985" s="105">
        <v>26</v>
      </c>
      <c r="G985" s="106" t="s">
        <v>16</v>
      </c>
      <c r="H985" s="105">
        <v>35661.599999999999</v>
      </c>
      <c r="I985" s="105" t="s">
        <v>497</v>
      </c>
      <c r="J985" s="105" t="s">
        <v>198</v>
      </c>
    </row>
    <row r="986" spans="1:10">
      <c r="A986" s="105">
        <v>985</v>
      </c>
      <c r="B986" s="105" t="s">
        <v>529</v>
      </c>
      <c r="C986" s="105" t="s">
        <v>524</v>
      </c>
      <c r="D986" s="106" t="s">
        <v>492</v>
      </c>
      <c r="E986" s="105" t="s">
        <v>493</v>
      </c>
      <c r="F986" s="105">
        <v>30</v>
      </c>
      <c r="G986" s="106" t="s">
        <v>16</v>
      </c>
      <c r="H986" s="105">
        <v>42975.6</v>
      </c>
      <c r="I986" s="105" t="s">
        <v>496</v>
      </c>
      <c r="J986" s="105" t="s">
        <v>192</v>
      </c>
    </row>
    <row r="987" spans="1:10">
      <c r="A987" s="105">
        <v>986</v>
      </c>
      <c r="B987" s="105" t="s">
        <v>529</v>
      </c>
      <c r="C987" s="105" t="s">
        <v>524</v>
      </c>
      <c r="D987" s="106" t="s">
        <v>499</v>
      </c>
      <c r="E987" s="105" t="s">
        <v>508</v>
      </c>
      <c r="F987" s="105">
        <v>13</v>
      </c>
      <c r="G987" s="106" t="s">
        <v>504</v>
      </c>
      <c r="H987" s="105">
        <v>53973.599999999999</v>
      </c>
      <c r="I987" s="105" t="s">
        <v>497</v>
      </c>
      <c r="J987" s="105" t="s">
        <v>513</v>
      </c>
    </row>
    <row r="988" spans="1:10">
      <c r="A988" s="105">
        <v>987</v>
      </c>
      <c r="B988" s="105" t="s">
        <v>527</v>
      </c>
      <c r="C988" s="105" t="s">
        <v>524</v>
      </c>
      <c r="D988" s="106" t="s">
        <v>499</v>
      </c>
      <c r="E988" s="105" t="s">
        <v>508</v>
      </c>
      <c r="F988" s="105">
        <v>6</v>
      </c>
      <c r="G988" s="106" t="s">
        <v>16</v>
      </c>
      <c r="H988" s="105">
        <v>59689.2</v>
      </c>
      <c r="I988" s="105" t="s">
        <v>512</v>
      </c>
      <c r="J988" s="105" t="s">
        <v>513</v>
      </c>
    </row>
    <row r="989" spans="1:10">
      <c r="A989" s="105">
        <v>988</v>
      </c>
      <c r="B989" s="105" t="s">
        <v>530</v>
      </c>
      <c r="C989" s="105" t="s">
        <v>524</v>
      </c>
      <c r="D989" s="106" t="s">
        <v>499</v>
      </c>
      <c r="E989" s="105" t="s">
        <v>508</v>
      </c>
      <c r="F989" s="105">
        <v>14</v>
      </c>
      <c r="G989" s="106" t="s">
        <v>489</v>
      </c>
      <c r="H989" s="105">
        <v>115484.4</v>
      </c>
      <c r="I989" s="105" t="s">
        <v>497</v>
      </c>
      <c r="J989" s="105" t="s">
        <v>189</v>
      </c>
    </row>
    <row r="990" spans="1:10">
      <c r="A990" s="105">
        <v>989</v>
      </c>
      <c r="B990" s="105" t="s">
        <v>527</v>
      </c>
      <c r="C990" s="105" t="s">
        <v>524</v>
      </c>
      <c r="D990" s="106" t="s">
        <v>487</v>
      </c>
      <c r="E990" s="105" t="s">
        <v>488</v>
      </c>
      <c r="F990" s="105">
        <v>16</v>
      </c>
      <c r="G990" s="106" t="s">
        <v>489</v>
      </c>
      <c r="H990" s="105">
        <v>65907.599999999991</v>
      </c>
      <c r="I990" s="105" t="s">
        <v>496</v>
      </c>
      <c r="J990" s="105" t="s">
        <v>195</v>
      </c>
    </row>
    <row r="991" spans="1:10">
      <c r="A991" s="105">
        <v>990</v>
      </c>
      <c r="B991" s="105" t="s">
        <v>527</v>
      </c>
      <c r="C991" s="105" t="s">
        <v>524</v>
      </c>
      <c r="D991" s="106" t="s">
        <v>487</v>
      </c>
      <c r="E991" s="105" t="s">
        <v>502</v>
      </c>
      <c r="F991" s="105">
        <v>27</v>
      </c>
      <c r="G991" s="106" t="s">
        <v>504</v>
      </c>
      <c r="H991" s="105">
        <v>145639.19999999998</v>
      </c>
      <c r="I991" s="105" t="s">
        <v>497</v>
      </c>
      <c r="J991" s="105" t="s">
        <v>192</v>
      </c>
    </row>
    <row r="992" spans="1:10">
      <c r="A992" s="105">
        <v>991</v>
      </c>
      <c r="B992" s="105" t="s">
        <v>530</v>
      </c>
      <c r="C992" s="105" t="s">
        <v>524</v>
      </c>
      <c r="D992" s="106" t="s">
        <v>492</v>
      </c>
      <c r="E992" s="105" t="s">
        <v>495</v>
      </c>
      <c r="F992" s="105">
        <v>26</v>
      </c>
      <c r="G992" s="106" t="s">
        <v>16</v>
      </c>
      <c r="H992" s="105">
        <v>417852</v>
      </c>
      <c r="I992" s="105" t="s">
        <v>501</v>
      </c>
      <c r="J992" s="105" t="s">
        <v>189</v>
      </c>
    </row>
    <row r="993" spans="1:10">
      <c r="A993" s="105">
        <v>992</v>
      </c>
      <c r="B993" s="105" t="s">
        <v>530</v>
      </c>
      <c r="C993" s="105" t="s">
        <v>524</v>
      </c>
      <c r="D993" s="106" t="s">
        <v>510</v>
      </c>
      <c r="E993" s="105" t="s">
        <v>511</v>
      </c>
      <c r="F993" s="105">
        <v>4</v>
      </c>
      <c r="G993" s="106" t="s">
        <v>16</v>
      </c>
      <c r="H993" s="105">
        <v>98820</v>
      </c>
      <c r="I993" s="105" t="s">
        <v>490</v>
      </c>
      <c r="J993" s="105" t="s">
        <v>189</v>
      </c>
    </row>
    <row r="994" spans="1:10">
      <c r="A994" s="105">
        <v>993</v>
      </c>
      <c r="B994" s="105" t="s">
        <v>526</v>
      </c>
      <c r="C994" s="105" t="s">
        <v>524</v>
      </c>
      <c r="D994" s="106" t="s">
        <v>510</v>
      </c>
      <c r="E994" s="105" t="s">
        <v>516</v>
      </c>
      <c r="F994" s="105">
        <v>25</v>
      </c>
      <c r="G994" s="106" t="s">
        <v>489</v>
      </c>
      <c r="H994" s="105">
        <v>297892.8</v>
      </c>
      <c r="I994" s="105" t="s">
        <v>494</v>
      </c>
      <c r="J994" s="105" t="s">
        <v>513</v>
      </c>
    </row>
    <row r="995" spans="1:10">
      <c r="A995" s="105">
        <v>994</v>
      </c>
      <c r="B995" s="105" t="s">
        <v>527</v>
      </c>
      <c r="C995" s="105" t="s">
        <v>524</v>
      </c>
      <c r="D995" s="106" t="s">
        <v>487</v>
      </c>
      <c r="E995" s="105" t="s">
        <v>509</v>
      </c>
      <c r="F995" s="105">
        <v>9</v>
      </c>
      <c r="G995" s="106" t="s">
        <v>16</v>
      </c>
      <c r="H995" s="105">
        <v>418485.6</v>
      </c>
      <c r="I995" s="105" t="s">
        <v>512</v>
      </c>
      <c r="J995" s="105" t="s">
        <v>214</v>
      </c>
    </row>
    <row r="996" spans="1:10">
      <c r="A996" s="105">
        <v>995</v>
      </c>
      <c r="B996" s="105" t="s">
        <v>528</v>
      </c>
      <c r="C996" s="105" t="s">
        <v>524</v>
      </c>
      <c r="D996" s="106" t="s">
        <v>492</v>
      </c>
      <c r="E996" s="105" t="s">
        <v>493</v>
      </c>
      <c r="F996" s="105">
        <v>20</v>
      </c>
      <c r="G996" s="106" t="s">
        <v>489</v>
      </c>
      <c r="H996" s="105">
        <v>175956</v>
      </c>
      <c r="I996" s="105" t="s">
        <v>501</v>
      </c>
      <c r="J996" s="105" t="s">
        <v>192</v>
      </c>
    </row>
    <row r="997" spans="1:10">
      <c r="A997" s="105">
        <v>996</v>
      </c>
      <c r="B997" s="105" t="s">
        <v>526</v>
      </c>
      <c r="C997" s="105" t="s">
        <v>524</v>
      </c>
      <c r="D997" s="106" t="s">
        <v>492</v>
      </c>
      <c r="E997" s="105" t="s">
        <v>506</v>
      </c>
      <c r="F997" s="105">
        <v>27</v>
      </c>
      <c r="G997" s="106" t="s">
        <v>489</v>
      </c>
      <c r="H997" s="105">
        <v>342582</v>
      </c>
      <c r="I997" s="105" t="s">
        <v>497</v>
      </c>
      <c r="J997" s="105" t="s">
        <v>192</v>
      </c>
    </row>
    <row r="998" spans="1:10">
      <c r="A998" s="105">
        <v>997</v>
      </c>
      <c r="B998" s="105" t="s">
        <v>529</v>
      </c>
      <c r="C998" s="105" t="s">
        <v>524</v>
      </c>
      <c r="D998" s="106" t="s">
        <v>510</v>
      </c>
      <c r="E998" s="105" t="s">
        <v>516</v>
      </c>
      <c r="F998" s="105">
        <v>22</v>
      </c>
      <c r="G998" s="106" t="s">
        <v>16</v>
      </c>
      <c r="H998" s="105">
        <v>291218.39999999997</v>
      </c>
      <c r="I998" s="105" t="s">
        <v>494</v>
      </c>
      <c r="J998" s="105" t="s">
        <v>192</v>
      </c>
    </row>
    <row r="999" spans="1:10">
      <c r="A999" s="105">
        <v>998</v>
      </c>
      <c r="B999" s="105" t="s">
        <v>291</v>
      </c>
      <c r="C999" s="105" t="s">
        <v>524</v>
      </c>
      <c r="D999" s="106" t="s">
        <v>510</v>
      </c>
      <c r="E999" s="105" t="s">
        <v>511</v>
      </c>
      <c r="F999" s="105">
        <v>12</v>
      </c>
      <c r="G999" s="106" t="s">
        <v>489</v>
      </c>
      <c r="H999" s="105">
        <v>253994.4</v>
      </c>
      <c r="I999" s="105" t="s">
        <v>497</v>
      </c>
      <c r="J999" s="105" t="s">
        <v>201</v>
      </c>
    </row>
    <row r="1000" spans="1:10">
      <c r="A1000" s="105">
        <v>999</v>
      </c>
      <c r="B1000" s="105" t="s">
        <v>525</v>
      </c>
      <c r="C1000" s="105" t="s">
        <v>524</v>
      </c>
      <c r="D1000" s="106" t="s">
        <v>487</v>
      </c>
      <c r="E1000" s="105" t="s">
        <v>502</v>
      </c>
      <c r="F1000" s="105">
        <v>19</v>
      </c>
      <c r="G1000" s="106" t="s">
        <v>489</v>
      </c>
      <c r="H1000" s="105">
        <v>75775.199999999997</v>
      </c>
      <c r="I1000" s="105" t="s">
        <v>497</v>
      </c>
      <c r="J1000" s="105" t="s">
        <v>195</v>
      </c>
    </row>
    <row r="1001" spans="1:10">
      <c r="A1001" s="105">
        <v>1000</v>
      </c>
      <c r="B1001" s="105" t="s">
        <v>525</v>
      </c>
      <c r="C1001" s="105" t="s">
        <v>524</v>
      </c>
      <c r="D1001" s="106" t="s">
        <v>492</v>
      </c>
      <c r="E1001" s="105" t="s">
        <v>506</v>
      </c>
      <c r="F1001" s="105">
        <v>4</v>
      </c>
      <c r="G1001" s="106" t="s">
        <v>489</v>
      </c>
      <c r="H1001" s="105">
        <v>590634</v>
      </c>
      <c r="I1001" s="105" t="s">
        <v>501</v>
      </c>
      <c r="J1001" s="105" t="s">
        <v>192</v>
      </c>
    </row>
    <row r="1002" spans="1:10">
      <c r="A1002" s="105">
        <v>1001</v>
      </c>
      <c r="B1002" s="105" t="s">
        <v>529</v>
      </c>
      <c r="C1002" s="105" t="s">
        <v>524</v>
      </c>
      <c r="D1002" s="106" t="s">
        <v>487</v>
      </c>
      <c r="E1002" s="105" t="s">
        <v>502</v>
      </c>
      <c r="F1002" s="105">
        <v>9</v>
      </c>
      <c r="G1002" s="106" t="s">
        <v>489</v>
      </c>
      <c r="H1002" s="105">
        <v>88812</v>
      </c>
      <c r="I1002" s="105" t="s">
        <v>490</v>
      </c>
      <c r="J1002" s="105" t="s">
        <v>513</v>
      </c>
    </row>
    <row r="1003" spans="1:10">
      <c r="A1003" s="105">
        <v>1002</v>
      </c>
      <c r="B1003" s="105" t="s">
        <v>529</v>
      </c>
      <c r="C1003" s="105" t="s">
        <v>524</v>
      </c>
      <c r="D1003" s="106" t="s">
        <v>499</v>
      </c>
      <c r="E1003" s="105" t="s">
        <v>508</v>
      </c>
      <c r="F1003" s="105">
        <v>1</v>
      </c>
      <c r="G1003" s="106" t="s">
        <v>16</v>
      </c>
      <c r="H1003" s="105">
        <v>82256.399999999994</v>
      </c>
      <c r="I1003" s="105" t="s">
        <v>497</v>
      </c>
      <c r="J1003" s="105" t="s">
        <v>198</v>
      </c>
    </row>
    <row r="1004" spans="1:10">
      <c r="A1004" s="105">
        <v>1003</v>
      </c>
      <c r="B1004" s="105" t="s">
        <v>525</v>
      </c>
      <c r="C1004" s="105" t="s">
        <v>524</v>
      </c>
      <c r="D1004" s="106" t="s">
        <v>510</v>
      </c>
      <c r="E1004" s="105" t="s">
        <v>511</v>
      </c>
      <c r="F1004" s="105">
        <v>18</v>
      </c>
      <c r="G1004" s="106" t="s">
        <v>489</v>
      </c>
      <c r="H1004" s="105">
        <v>69670.8</v>
      </c>
      <c r="I1004" s="105" t="s">
        <v>497</v>
      </c>
      <c r="J1004" s="105" t="s">
        <v>201</v>
      </c>
    </row>
    <row r="1005" spans="1:10">
      <c r="A1005" s="105">
        <v>1004</v>
      </c>
      <c r="B1005" s="105" t="s">
        <v>529</v>
      </c>
      <c r="C1005" s="105" t="s">
        <v>524</v>
      </c>
      <c r="D1005" s="106" t="s">
        <v>492</v>
      </c>
      <c r="E1005" s="105" t="s">
        <v>495</v>
      </c>
      <c r="F1005" s="105">
        <v>11</v>
      </c>
      <c r="G1005" s="106" t="s">
        <v>489</v>
      </c>
      <c r="H1005" s="105">
        <v>22103.1</v>
      </c>
      <c r="I1005" s="105" t="s">
        <v>497</v>
      </c>
      <c r="J1005" s="105" t="s">
        <v>198</v>
      </c>
    </row>
    <row r="1006" spans="1:10">
      <c r="A1006" s="105">
        <v>1005</v>
      </c>
      <c r="B1006" s="105" t="s">
        <v>532</v>
      </c>
      <c r="C1006" s="105" t="s">
        <v>524</v>
      </c>
      <c r="D1006" s="106" t="s">
        <v>510</v>
      </c>
      <c r="E1006" s="105" t="s">
        <v>511</v>
      </c>
      <c r="F1006" s="105">
        <v>30</v>
      </c>
      <c r="G1006" s="106" t="s">
        <v>489</v>
      </c>
      <c r="H1006" s="105">
        <v>268743.59999999998</v>
      </c>
      <c r="I1006" s="105" t="s">
        <v>496</v>
      </c>
      <c r="J1006" s="105" t="s">
        <v>214</v>
      </c>
    </row>
    <row r="1007" spans="1:10">
      <c r="A1007" s="105">
        <v>1006</v>
      </c>
      <c r="B1007" s="105" t="s">
        <v>527</v>
      </c>
      <c r="C1007" s="105" t="s">
        <v>524</v>
      </c>
      <c r="D1007" s="106" t="s">
        <v>510</v>
      </c>
      <c r="E1007" s="105" t="s">
        <v>511</v>
      </c>
      <c r="F1007" s="105">
        <v>10</v>
      </c>
      <c r="G1007" s="106" t="s">
        <v>16</v>
      </c>
      <c r="H1007" s="105">
        <v>296931.59999999998</v>
      </c>
      <c r="I1007" s="105" t="s">
        <v>497</v>
      </c>
      <c r="J1007" s="105" t="s">
        <v>192</v>
      </c>
    </row>
    <row r="1008" spans="1:10">
      <c r="A1008" s="105">
        <v>1007</v>
      </c>
      <c r="B1008" s="105" t="s">
        <v>531</v>
      </c>
      <c r="C1008" s="105" t="s">
        <v>524</v>
      </c>
      <c r="D1008" s="106" t="s">
        <v>487</v>
      </c>
      <c r="E1008" s="105" t="s">
        <v>502</v>
      </c>
      <c r="F1008" s="105">
        <v>13</v>
      </c>
      <c r="G1008" s="106" t="s">
        <v>489</v>
      </c>
      <c r="H1008" s="105">
        <v>189321.60000000001</v>
      </c>
      <c r="I1008" s="105" t="s">
        <v>497</v>
      </c>
      <c r="J1008" s="105" t="s">
        <v>189</v>
      </c>
    </row>
    <row r="1009" spans="1:10">
      <c r="A1009" s="105">
        <v>1008</v>
      </c>
      <c r="B1009" s="105" t="s">
        <v>291</v>
      </c>
      <c r="C1009" s="105" t="s">
        <v>524</v>
      </c>
      <c r="D1009" s="106" t="s">
        <v>510</v>
      </c>
      <c r="E1009" s="105" t="s">
        <v>511</v>
      </c>
      <c r="F1009" s="105">
        <v>28</v>
      </c>
      <c r="G1009" s="106" t="s">
        <v>489</v>
      </c>
      <c r="H1009" s="105">
        <v>281566.8</v>
      </c>
      <c r="I1009" s="105" t="s">
        <v>490</v>
      </c>
      <c r="J1009" s="105" t="s">
        <v>189</v>
      </c>
    </row>
    <row r="1010" spans="1:10">
      <c r="A1010" s="105">
        <v>1009</v>
      </c>
      <c r="B1010" s="105" t="s">
        <v>529</v>
      </c>
      <c r="C1010" s="105" t="s">
        <v>524</v>
      </c>
      <c r="D1010" s="106" t="s">
        <v>492</v>
      </c>
      <c r="E1010" s="105" t="s">
        <v>506</v>
      </c>
      <c r="F1010" s="105">
        <v>6</v>
      </c>
      <c r="G1010" s="106" t="s">
        <v>489</v>
      </c>
      <c r="H1010" s="105">
        <v>299760</v>
      </c>
      <c r="I1010" s="105" t="s">
        <v>494</v>
      </c>
      <c r="J1010" s="105" t="s">
        <v>198</v>
      </c>
    </row>
    <row r="1011" spans="1:10">
      <c r="A1011" s="105">
        <v>1010</v>
      </c>
      <c r="B1011" s="105" t="s">
        <v>287</v>
      </c>
      <c r="C1011" s="105" t="s">
        <v>524</v>
      </c>
      <c r="D1011" s="106" t="s">
        <v>510</v>
      </c>
      <c r="E1011" s="105" t="s">
        <v>511</v>
      </c>
      <c r="F1011" s="105">
        <v>20</v>
      </c>
      <c r="G1011" s="106" t="s">
        <v>16</v>
      </c>
      <c r="H1011" s="105">
        <v>124178.4</v>
      </c>
      <c r="I1011" s="105" t="s">
        <v>494</v>
      </c>
      <c r="J1011" s="105" t="s">
        <v>189</v>
      </c>
    </row>
    <row r="1012" spans="1:10">
      <c r="A1012" s="105">
        <v>1011</v>
      </c>
      <c r="B1012" s="105" t="s">
        <v>530</v>
      </c>
      <c r="C1012" s="105" t="s">
        <v>524</v>
      </c>
      <c r="D1012" s="106" t="s">
        <v>499</v>
      </c>
      <c r="E1012" s="105" t="s">
        <v>500</v>
      </c>
      <c r="F1012" s="105">
        <v>14</v>
      </c>
      <c r="G1012" s="106" t="s">
        <v>16</v>
      </c>
      <c r="H1012" s="105">
        <v>86298</v>
      </c>
      <c r="I1012" s="105" t="s">
        <v>497</v>
      </c>
      <c r="J1012" s="105" t="s">
        <v>189</v>
      </c>
    </row>
    <row r="1013" spans="1:10">
      <c r="A1013" s="105">
        <v>1012</v>
      </c>
      <c r="B1013" s="105" t="s">
        <v>287</v>
      </c>
      <c r="C1013" s="105" t="s">
        <v>524</v>
      </c>
      <c r="D1013" s="106" t="s">
        <v>510</v>
      </c>
      <c r="E1013" s="105" t="s">
        <v>511</v>
      </c>
      <c r="F1013" s="105">
        <v>7</v>
      </c>
      <c r="G1013" s="106" t="s">
        <v>16</v>
      </c>
      <c r="H1013" s="105">
        <v>198021.6</v>
      </c>
      <c r="I1013" s="105" t="s">
        <v>494</v>
      </c>
      <c r="J1013" s="105" t="s">
        <v>192</v>
      </c>
    </row>
    <row r="1014" spans="1:10">
      <c r="A1014" s="105">
        <v>1013</v>
      </c>
      <c r="B1014" s="105" t="s">
        <v>530</v>
      </c>
      <c r="C1014" s="105" t="s">
        <v>524</v>
      </c>
      <c r="D1014" s="106" t="s">
        <v>510</v>
      </c>
      <c r="E1014" s="105" t="s">
        <v>511</v>
      </c>
      <c r="F1014" s="105">
        <v>14</v>
      </c>
      <c r="G1014" s="106" t="s">
        <v>489</v>
      </c>
      <c r="H1014" s="105">
        <v>193168.8</v>
      </c>
      <c r="I1014" s="105" t="s">
        <v>501</v>
      </c>
      <c r="J1014" s="105" t="s">
        <v>192</v>
      </c>
    </row>
    <row r="1015" spans="1:10">
      <c r="A1015" s="105">
        <v>1014</v>
      </c>
      <c r="B1015" s="105" t="s">
        <v>287</v>
      </c>
      <c r="C1015" s="105" t="s">
        <v>524</v>
      </c>
      <c r="D1015" s="106" t="s">
        <v>510</v>
      </c>
      <c r="E1015" s="105" t="s">
        <v>511</v>
      </c>
      <c r="F1015" s="105">
        <v>8</v>
      </c>
      <c r="G1015" s="106" t="s">
        <v>489</v>
      </c>
      <c r="H1015" s="105">
        <v>167918.4</v>
      </c>
      <c r="I1015" s="105" t="s">
        <v>494</v>
      </c>
      <c r="J1015" s="105" t="s">
        <v>513</v>
      </c>
    </row>
    <row r="1016" spans="1:10">
      <c r="A1016" s="105">
        <v>1015</v>
      </c>
      <c r="B1016" s="105" t="s">
        <v>526</v>
      </c>
      <c r="C1016" s="105" t="s">
        <v>524</v>
      </c>
      <c r="D1016" s="106" t="s">
        <v>492</v>
      </c>
      <c r="E1016" s="105" t="s">
        <v>495</v>
      </c>
      <c r="F1016" s="105">
        <v>22</v>
      </c>
      <c r="G1016" s="106" t="s">
        <v>489</v>
      </c>
      <c r="H1016" s="105">
        <v>13203</v>
      </c>
      <c r="I1016" s="105" t="s">
        <v>496</v>
      </c>
      <c r="J1016" s="105" t="s">
        <v>192</v>
      </c>
    </row>
    <row r="1017" spans="1:10">
      <c r="A1017" s="105">
        <v>1016</v>
      </c>
      <c r="B1017" s="105" t="s">
        <v>531</v>
      </c>
      <c r="C1017" s="105" t="s">
        <v>524</v>
      </c>
      <c r="D1017" s="106" t="s">
        <v>487</v>
      </c>
      <c r="E1017" s="105" t="s">
        <v>488</v>
      </c>
      <c r="F1017" s="105">
        <v>7</v>
      </c>
      <c r="G1017" s="106" t="s">
        <v>16</v>
      </c>
      <c r="H1017" s="105">
        <v>51787.199999999997</v>
      </c>
      <c r="I1017" s="105" t="s">
        <v>497</v>
      </c>
      <c r="J1017" s="105" t="s">
        <v>195</v>
      </c>
    </row>
    <row r="1018" spans="1:10">
      <c r="A1018" s="105">
        <v>1017</v>
      </c>
      <c r="B1018" s="105" t="s">
        <v>529</v>
      </c>
      <c r="C1018" s="105" t="s">
        <v>524</v>
      </c>
      <c r="D1018" s="106" t="s">
        <v>487</v>
      </c>
      <c r="E1018" s="105" t="s">
        <v>488</v>
      </c>
      <c r="F1018" s="105">
        <v>12</v>
      </c>
      <c r="G1018" s="106" t="s">
        <v>16</v>
      </c>
      <c r="H1018" s="105">
        <v>23911.200000000001</v>
      </c>
      <c r="I1018" s="105" t="s">
        <v>494</v>
      </c>
      <c r="J1018" s="105" t="s">
        <v>195</v>
      </c>
    </row>
    <row r="1019" spans="1:10">
      <c r="A1019" s="105">
        <v>1018</v>
      </c>
      <c r="B1019" s="105" t="s">
        <v>525</v>
      </c>
      <c r="C1019" s="105" t="s">
        <v>524</v>
      </c>
      <c r="D1019" s="106" t="s">
        <v>510</v>
      </c>
      <c r="E1019" s="105" t="s">
        <v>511</v>
      </c>
      <c r="F1019" s="105">
        <v>23</v>
      </c>
      <c r="G1019" s="106" t="s">
        <v>16</v>
      </c>
      <c r="H1019" s="105">
        <v>82378.8</v>
      </c>
      <c r="I1019" s="105" t="s">
        <v>497</v>
      </c>
      <c r="J1019" s="105" t="s">
        <v>201</v>
      </c>
    </row>
    <row r="1020" spans="1:10">
      <c r="A1020" s="105">
        <v>1019</v>
      </c>
      <c r="B1020" s="105" t="s">
        <v>532</v>
      </c>
      <c r="C1020" s="105" t="s">
        <v>524</v>
      </c>
      <c r="D1020" s="106" t="s">
        <v>510</v>
      </c>
      <c r="E1020" s="105" t="s">
        <v>511</v>
      </c>
      <c r="F1020" s="105">
        <v>18</v>
      </c>
      <c r="G1020" s="106" t="s">
        <v>16</v>
      </c>
      <c r="H1020" s="105">
        <v>114206.39999999999</v>
      </c>
      <c r="I1020" s="105" t="s">
        <v>497</v>
      </c>
      <c r="J1020" s="105" t="s">
        <v>201</v>
      </c>
    </row>
    <row r="1021" spans="1:10">
      <c r="A1021" s="105">
        <v>1020</v>
      </c>
      <c r="B1021" s="105" t="s">
        <v>291</v>
      </c>
      <c r="C1021" s="105" t="s">
        <v>524</v>
      </c>
      <c r="D1021" s="106" t="s">
        <v>499</v>
      </c>
      <c r="E1021" s="105" t="s">
        <v>508</v>
      </c>
      <c r="F1021" s="105">
        <v>9</v>
      </c>
      <c r="G1021" s="106" t="s">
        <v>504</v>
      </c>
      <c r="H1021" s="105">
        <v>93199.2</v>
      </c>
      <c r="I1021" s="105" t="s">
        <v>490</v>
      </c>
      <c r="J1021" s="105" t="s">
        <v>198</v>
      </c>
    </row>
    <row r="1022" spans="1:10">
      <c r="A1022" s="105">
        <v>1021</v>
      </c>
      <c r="B1022" s="105" t="s">
        <v>287</v>
      </c>
      <c r="C1022" s="105" t="s">
        <v>524</v>
      </c>
      <c r="D1022" s="106" t="s">
        <v>487</v>
      </c>
      <c r="E1022" s="105" t="s">
        <v>488</v>
      </c>
      <c r="F1022" s="105">
        <v>11</v>
      </c>
      <c r="G1022" s="106" t="s">
        <v>489</v>
      </c>
      <c r="H1022" s="105">
        <v>25233.599999999999</v>
      </c>
      <c r="I1022" s="105" t="s">
        <v>497</v>
      </c>
      <c r="J1022" s="105" t="s">
        <v>198</v>
      </c>
    </row>
    <row r="1023" spans="1:10">
      <c r="A1023" s="105">
        <v>1022</v>
      </c>
      <c r="B1023" s="105" t="s">
        <v>531</v>
      </c>
      <c r="C1023" s="105" t="s">
        <v>524</v>
      </c>
      <c r="D1023" s="106" t="s">
        <v>487</v>
      </c>
      <c r="E1023" s="105" t="s">
        <v>488</v>
      </c>
      <c r="F1023" s="105">
        <v>14</v>
      </c>
      <c r="G1023" s="106" t="s">
        <v>504</v>
      </c>
      <c r="H1023" s="105">
        <v>29864.399999999998</v>
      </c>
      <c r="I1023" s="105" t="s">
        <v>512</v>
      </c>
      <c r="J1023" s="105" t="s">
        <v>189</v>
      </c>
    </row>
    <row r="1024" spans="1:10">
      <c r="A1024" s="105">
        <v>1023</v>
      </c>
      <c r="B1024" s="105" t="s">
        <v>527</v>
      </c>
      <c r="C1024" s="105" t="s">
        <v>524</v>
      </c>
      <c r="D1024" s="106" t="s">
        <v>487</v>
      </c>
      <c r="E1024" s="105" t="s">
        <v>488</v>
      </c>
      <c r="F1024" s="105">
        <v>21</v>
      </c>
      <c r="G1024" s="106" t="s">
        <v>16</v>
      </c>
      <c r="H1024" s="105">
        <v>69926.399999999994</v>
      </c>
      <c r="I1024" s="105" t="s">
        <v>497</v>
      </c>
      <c r="J1024" s="105" t="s">
        <v>513</v>
      </c>
    </row>
    <row r="1025" spans="1:10">
      <c r="A1025" s="105">
        <v>1024</v>
      </c>
      <c r="B1025" s="105" t="s">
        <v>525</v>
      </c>
      <c r="C1025" s="105" t="s">
        <v>524</v>
      </c>
      <c r="D1025" s="106" t="s">
        <v>510</v>
      </c>
      <c r="E1025" s="105" t="s">
        <v>516</v>
      </c>
      <c r="F1025" s="105">
        <v>15</v>
      </c>
      <c r="G1025" s="106" t="s">
        <v>504</v>
      </c>
      <c r="H1025" s="105">
        <v>51220.799999999996</v>
      </c>
      <c r="I1025" s="105" t="s">
        <v>496</v>
      </c>
      <c r="J1025" s="105" t="s">
        <v>189</v>
      </c>
    </row>
    <row r="1026" spans="1:10">
      <c r="A1026" s="105">
        <v>1025</v>
      </c>
      <c r="B1026" s="105" t="s">
        <v>526</v>
      </c>
      <c r="C1026" s="105" t="s">
        <v>524</v>
      </c>
      <c r="D1026" s="106" t="s">
        <v>510</v>
      </c>
      <c r="E1026" s="105" t="s">
        <v>516</v>
      </c>
      <c r="F1026" s="105">
        <v>23</v>
      </c>
      <c r="G1026" s="106" t="s">
        <v>489</v>
      </c>
      <c r="H1026" s="105">
        <v>94230</v>
      </c>
      <c r="I1026" s="105" t="s">
        <v>512</v>
      </c>
      <c r="J1026" s="105" t="s">
        <v>198</v>
      </c>
    </row>
    <row r="1027" spans="1:10">
      <c r="A1027" s="105">
        <v>1026</v>
      </c>
      <c r="B1027" s="105" t="s">
        <v>287</v>
      </c>
      <c r="C1027" s="105" t="s">
        <v>524</v>
      </c>
      <c r="D1027" s="106" t="s">
        <v>492</v>
      </c>
      <c r="E1027" s="105" t="s">
        <v>495</v>
      </c>
      <c r="F1027" s="105">
        <v>11</v>
      </c>
      <c r="G1027" s="106" t="s">
        <v>16</v>
      </c>
      <c r="H1027" s="105">
        <v>25146.899999999998</v>
      </c>
      <c r="I1027" s="105" t="s">
        <v>494</v>
      </c>
      <c r="J1027" s="105" t="s">
        <v>198</v>
      </c>
    </row>
    <row r="1028" spans="1:10">
      <c r="A1028" s="105">
        <v>1027</v>
      </c>
      <c r="B1028" s="105" t="s">
        <v>291</v>
      </c>
      <c r="C1028" s="105" t="s">
        <v>524</v>
      </c>
      <c r="D1028" s="106" t="s">
        <v>492</v>
      </c>
      <c r="E1028" s="105" t="s">
        <v>493</v>
      </c>
      <c r="F1028" s="105">
        <v>15</v>
      </c>
      <c r="G1028" s="106" t="s">
        <v>16</v>
      </c>
      <c r="H1028" s="105">
        <v>362322</v>
      </c>
      <c r="I1028" s="105" t="s">
        <v>512</v>
      </c>
      <c r="J1028" s="105" t="s">
        <v>201</v>
      </c>
    </row>
    <row r="1029" spans="1:10">
      <c r="A1029" s="105">
        <v>1028</v>
      </c>
      <c r="B1029" s="105" t="s">
        <v>527</v>
      </c>
      <c r="C1029" s="105" t="s">
        <v>524</v>
      </c>
      <c r="D1029" s="106" t="s">
        <v>487</v>
      </c>
      <c r="E1029" s="105" t="s">
        <v>488</v>
      </c>
      <c r="F1029" s="105">
        <v>14</v>
      </c>
      <c r="G1029" s="106" t="s">
        <v>16</v>
      </c>
      <c r="H1029" s="105">
        <v>81996</v>
      </c>
      <c r="I1029" s="105" t="s">
        <v>494</v>
      </c>
      <c r="J1029" s="105" t="s">
        <v>198</v>
      </c>
    </row>
    <row r="1030" spans="1:10">
      <c r="A1030" s="105">
        <v>1029</v>
      </c>
      <c r="B1030" s="105" t="s">
        <v>531</v>
      </c>
      <c r="C1030" s="105" t="s">
        <v>524</v>
      </c>
      <c r="D1030" s="106" t="s">
        <v>487</v>
      </c>
      <c r="E1030" s="105" t="s">
        <v>488</v>
      </c>
      <c r="F1030" s="105">
        <v>12</v>
      </c>
      <c r="G1030" s="106" t="s">
        <v>504</v>
      </c>
      <c r="H1030" s="105">
        <v>105439.2</v>
      </c>
      <c r="I1030" s="105" t="s">
        <v>497</v>
      </c>
      <c r="J1030" s="105" t="s">
        <v>195</v>
      </c>
    </row>
    <row r="1031" spans="1:10">
      <c r="A1031" s="105">
        <v>1030</v>
      </c>
      <c r="B1031" s="105" t="s">
        <v>525</v>
      </c>
      <c r="C1031" s="105" t="s">
        <v>524</v>
      </c>
      <c r="D1031" s="106" t="s">
        <v>492</v>
      </c>
      <c r="E1031" s="105" t="s">
        <v>506</v>
      </c>
      <c r="F1031" s="105">
        <v>13</v>
      </c>
      <c r="G1031" s="106" t="s">
        <v>16</v>
      </c>
      <c r="H1031" s="105">
        <v>339660</v>
      </c>
      <c r="I1031" s="105" t="s">
        <v>497</v>
      </c>
      <c r="J1031" s="105" t="s">
        <v>189</v>
      </c>
    </row>
    <row r="1032" spans="1:10">
      <c r="A1032" s="105">
        <v>1031</v>
      </c>
      <c r="B1032" s="105" t="s">
        <v>287</v>
      </c>
      <c r="C1032" s="105" t="s">
        <v>524</v>
      </c>
      <c r="D1032" s="106" t="s">
        <v>499</v>
      </c>
      <c r="E1032" s="105" t="s">
        <v>508</v>
      </c>
      <c r="F1032" s="105">
        <v>15</v>
      </c>
      <c r="G1032" s="106" t="s">
        <v>16</v>
      </c>
      <c r="H1032" s="105">
        <v>32079.599999999999</v>
      </c>
      <c r="I1032" s="105" t="s">
        <v>497</v>
      </c>
      <c r="J1032" s="105" t="s">
        <v>201</v>
      </c>
    </row>
    <row r="1033" spans="1:10">
      <c r="A1033" s="105">
        <v>1032</v>
      </c>
      <c r="B1033" s="105" t="s">
        <v>287</v>
      </c>
      <c r="C1033" s="105" t="s">
        <v>524</v>
      </c>
      <c r="D1033" s="106" t="s">
        <v>499</v>
      </c>
      <c r="E1033" s="105" t="s">
        <v>515</v>
      </c>
      <c r="F1033" s="105">
        <v>15</v>
      </c>
      <c r="G1033" s="106" t="s">
        <v>489</v>
      </c>
      <c r="H1033" s="105">
        <v>90765.599999999991</v>
      </c>
      <c r="I1033" s="105" t="s">
        <v>497</v>
      </c>
      <c r="J1033" s="105" t="s">
        <v>192</v>
      </c>
    </row>
    <row r="1034" spans="1:10">
      <c r="A1034" s="105">
        <v>1033</v>
      </c>
      <c r="B1034" s="105" t="s">
        <v>531</v>
      </c>
      <c r="C1034" s="105" t="s">
        <v>524</v>
      </c>
      <c r="D1034" s="106" t="s">
        <v>487</v>
      </c>
      <c r="E1034" s="105" t="s">
        <v>488</v>
      </c>
      <c r="F1034" s="105">
        <v>8</v>
      </c>
      <c r="G1034" s="106" t="s">
        <v>504</v>
      </c>
      <c r="H1034" s="105">
        <v>71811.599999999991</v>
      </c>
      <c r="I1034" s="105" t="s">
        <v>494</v>
      </c>
      <c r="J1034" s="105" t="s">
        <v>198</v>
      </c>
    </row>
    <row r="1035" spans="1:10">
      <c r="A1035" s="105">
        <v>1034</v>
      </c>
      <c r="B1035" s="105" t="s">
        <v>529</v>
      </c>
      <c r="C1035" s="105" t="s">
        <v>524</v>
      </c>
      <c r="D1035" s="106" t="s">
        <v>510</v>
      </c>
      <c r="E1035" s="105" t="s">
        <v>511</v>
      </c>
      <c r="F1035" s="105">
        <v>8</v>
      </c>
      <c r="G1035" s="106" t="s">
        <v>489</v>
      </c>
      <c r="H1035" s="105">
        <v>63219.6</v>
      </c>
      <c r="I1035" s="105" t="s">
        <v>490</v>
      </c>
      <c r="J1035" s="105" t="s">
        <v>192</v>
      </c>
    </row>
    <row r="1036" spans="1:10">
      <c r="A1036" s="105">
        <v>1035</v>
      </c>
      <c r="B1036" s="105" t="s">
        <v>527</v>
      </c>
      <c r="C1036" s="105" t="s">
        <v>524</v>
      </c>
      <c r="D1036" s="106" t="s">
        <v>492</v>
      </c>
      <c r="E1036" s="105" t="s">
        <v>506</v>
      </c>
      <c r="F1036" s="105">
        <v>9</v>
      </c>
      <c r="G1036" s="106" t="s">
        <v>16</v>
      </c>
      <c r="H1036" s="105">
        <v>389364</v>
      </c>
      <c r="I1036" s="105" t="s">
        <v>494</v>
      </c>
      <c r="J1036" s="105" t="s">
        <v>189</v>
      </c>
    </row>
    <row r="1037" spans="1:10">
      <c r="A1037" s="105">
        <v>1036</v>
      </c>
      <c r="B1037" s="105" t="s">
        <v>287</v>
      </c>
      <c r="C1037" s="105" t="s">
        <v>524</v>
      </c>
      <c r="D1037" s="106" t="s">
        <v>499</v>
      </c>
      <c r="E1037" s="105" t="s">
        <v>515</v>
      </c>
      <c r="F1037" s="105">
        <v>3</v>
      </c>
      <c r="G1037" s="106" t="s">
        <v>16</v>
      </c>
      <c r="H1037" s="105">
        <v>76696.800000000003</v>
      </c>
      <c r="I1037" s="105" t="s">
        <v>494</v>
      </c>
      <c r="J1037" s="105" t="s">
        <v>210</v>
      </c>
    </row>
    <row r="1038" spans="1:10">
      <c r="A1038" s="105">
        <v>1037</v>
      </c>
      <c r="B1038" s="105" t="s">
        <v>532</v>
      </c>
      <c r="C1038" s="105" t="s">
        <v>524</v>
      </c>
      <c r="D1038" s="106" t="s">
        <v>492</v>
      </c>
      <c r="E1038" s="105" t="s">
        <v>506</v>
      </c>
      <c r="F1038" s="105">
        <v>7</v>
      </c>
      <c r="G1038" s="106" t="s">
        <v>16</v>
      </c>
      <c r="H1038" s="105">
        <v>125550</v>
      </c>
      <c r="I1038" s="105" t="s">
        <v>494</v>
      </c>
      <c r="J1038" s="105" t="s">
        <v>192</v>
      </c>
    </row>
    <row r="1039" spans="1:10">
      <c r="A1039" s="105">
        <v>1038</v>
      </c>
      <c r="B1039" s="105" t="s">
        <v>532</v>
      </c>
      <c r="C1039" s="105" t="s">
        <v>524</v>
      </c>
      <c r="D1039" s="106" t="s">
        <v>492</v>
      </c>
      <c r="E1039" s="105" t="s">
        <v>506</v>
      </c>
      <c r="F1039" s="105">
        <v>25</v>
      </c>
      <c r="G1039" s="106" t="s">
        <v>16</v>
      </c>
      <c r="H1039" s="105">
        <v>224772</v>
      </c>
      <c r="I1039" s="105" t="s">
        <v>494</v>
      </c>
      <c r="J1039" s="105" t="s">
        <v>192</v>
      </c>
    </row>
    <row r="1040" spans="1:10">
      <c r="A1040" s="105">
        <v>1039</v>
      </c>
      <c r="B1040" s="105" t="s">
        <v>532</v>
      </c>
      <c r="C1040" s="105" t="s">
        <v>524</v>
      </c>
      <c r="D1040" s="106" t="s">
        <v>487</v>
      </c>
      <c r="E1040" s="105" t="s">
        <v>502</v>
      </c>
      <c r="F1040" s="105">
        <v>22</v>
      </c>
      <c r="G1040" s="106" t="s">
        <v>16</v>
      </c>
      <c r="H1040" s="105">
        <v>80294.399999999994</v>
      </c>
      <c r="I1040" s="105" t="s">
        <v>494</v>
      </c>
      <c r="J1040" s="105" t="s">
        <v>201</v>
      </c>
    </row>
    <row r="1041" spans="1:10">
      <c r="A1041" s="105">
        <v>1040</v>
      </c>
      <c r="B1041" s="105" t="s">
        <v>529</v>
      </c>
      <c r="C1041" s="105" t="s">
        <v>524</v>
      </c>
      <c r="D1041" s="106" t="s">
        <v>487</v>
      </c>
      <c r="E1041" s="105" t="s">
        <v>488</v>
      </c>
      <c r="F1041" s="105">
        <v>25</v>
      </c>
      <c r="G1041" s="106" t="s">
        <v>16</v>
      </c>
      <c r="H1041" s="105">
        <v>34063.199999999997</v>
      </c>
      <c r="I1041" s="105" t="s">
        <v>497</v>
      </c>
      <c r="J1041" s="105" t="s">
        <v>198</v>
      </c>
    </row>
    <row r="1042" spans="1:10">
      <c r="A1042" s="105">
        <v>1041</v>
      </c>
      <c r="B1042" s="105" t="s">
        <v>532</v>
      </c>
      <c r="C1042" s="105" t="s">
        <v>524</v>
      </c>
      <c r="D1042" s="106" t="s">
        <v>487</v>
      </c>
      <c r="E1042" s="105" t="s">
        <v>488</v>
      </c>
      <c r="F1042" s="105">
        <v>22</v>
      </c>
      <c r="G1042" s="106" t="s">
        <v>489</v>
      </c>
      <c r="H1042" s="105">
        <v>28515.599999999999</v>
      </c>
      <c r="I1042" s="105" t="s">
        <v>494</v>
      </c>
      <c r="J1042" s="105" t="s">
        <v>195</v>
      </c>
    </row>
    <row r="1043" spans="1:10">
      <c r="A1043" s="105">
        <v>1042</v>
      </c>
      <c r="B1043" s="105" t="s">
        <v>527</v>
      </c>
      <c r="C1043" s="105" t="s">
        <v>524</v>
      </c>
      <c r="D1043" s="106" t="s">
        <v>487</v>
      </c>
      <c r="E1043" s="105" t="s">
        <v>502</v>
      </c>
      <c r="F1043" s="105">
        <v>8</v>
      </c>
      <c r="G1043" s="106" t="s">
        <v>16</v>
      </c>
      <c r="H1043" s="105">
        <v>95416.8</v>
      </c>
      <c r="I1043" s="105" t="s">
        <v>497</v>
      </c>
      <c r="J1043" s="105" t="s">
        <v>198</v>
      </c>
    </row>
    <row r="1044" spans="1:10">
      <c r="A1044" s="105">
        <v>1043</v>
      </c>
      <c r="B1044" s="105" t="s">
        <v>291</v>
      </c>
      <c r="C1044" s="105" t="s">
        <v>524</v>
      </c>
      <c r="D1044" s="106" t="s">
        <v>499</v>
      </c>
      <c r="E1044" s="105" t="s">
        <v>500</v>
      </c>
      <c r="F1044" s="105">
        <v>11</v>
      </c>
      <c r="G1044" s="106" t="s">
        <v>16</v>
      </c>
      <c r="H1044" s="105">
        <v>8586</v>
      </c>
      <c r="I1044" s="105" t="s">
        <v>512</v>
      </c>
      <c r="J1044" s="105" t="s">
        <v>192</v>
      </c>
    </row>
    <row r="1045" spans="1:10">
      <c r="A1045" s="105">
        <v>1044</v>
      </c>
      <c r="B1045" s="105" t="s">
        <v>528</v>
      </c>
      <c r="C1045" s="105" t="s">
        <v>524</v>
      </c>
      <c r="D1045" s="106" t="s">
        <v>510</v>
      </c>
      <c r="E1045" s="105" t="s">
        <v>514</v>
      </c>
      <c r="F1045" s="105">
        <v>10</v>
      </c>
      <c r="G1045" s="106" t="s">
        <v>489</v>
      </c>
      <c r="H1045" s="105">
        <v>153496.79999999999</v>
      </c>
      <c r="I1045" s="105" t="s">
        <v>494</v>
      </c>
      <c r="J1045" s="105" t="s">
        <v>513</v>
      </c>
    </row>
    <row r="1046" spans="1:10">
      <c r="A1046" s="105">
        <v>1045</v>
      </c>
      <c r="B1046" s="105" t="s">
        <v>529</v>
      </c>
      <c r="C1046" s="105" t="s">
        <v>524</v>
      </c>
      <c r="D1046" s="106" t="s">
        <v>499</v>
      </c>
      <c r="E1046" s="105" t="s">
        <v>508</v>
      </c>
      <c r="F1046" s="105">
        <v>26</v>
      </c>
      <c r="G1046" s="106" t="s">
        <v>16</v>
      </c>
      <c r="H1046" s="105">
        <v>168522</v>
      </c>
      <c r="I1046" s="105" t="s">
        <v>496</v>
      </c>
      <c r="J1046" s="105" t="s">
        <v>189</v>
      </c>
    </row>
    <row r="1047" spans="1:10">
      <c r="A1047" s="105">
        <v>1046</v>
      </c>
      <c r="B1047" s="105" t="s">
        <v>532</v>
      </c>
      <c r="C1047" s="105" t="s">
        <v>524</v>
      </c>
      <c r="D1047" s="106" t="s">
        <v>492</v>
      </c>
      <c r="E1047" s="105" t="s">
        <v>493</v>
      </c>
      <c r="F1047" s="105">
        <v>2</v>
      </c>
      <c r="G1047" s="106" t="s">
        <v>489</v>
      </c>
      <c r="H1047" s="105">
        <v>44106</v>
      </c>
      <c r="I1047" s="105" t="s">
        <v>497</v>
      </c>
      <c r="J1047" s="105" t="s">
        <v>192</v>
      </c>
    </row>
    <row r="1048" spans="1:10">
      <c r="A1048" s="105">
        <v>1047</v>
      </c>
      <c r="B1048" s="105" t="s">
        <v>526</v>
      </c>
      <c r="C1048" s="105" t="s">
        <v>524</v>
      </c>
      <c r="D1048" s="106" t="s">
        <v>499</v>
      </c>
      <c r="E1048" s="105" t="s">
        <v>515</v>
      </c>
      <c r="F1048" s="105">
        <v>6</v>
      </c>
      <c r="G1048" s="106" t="s">
        <v>504</v>
      </c>
      <c r="H1048" s="105">
        <v>107040</v>
      </c>
      <c r="I1048" s="105" t="s">
        <v>496</v>
      </c>
      <c r="J1048" s="105" t="s">
        <v>192</v>
      </c>
    </row>
    <row r="1049" spans="1:10">
      <c r="A1049" s="105">
        <v>1048</v>
      </c>
      <c r="B1049" s="105" t="s">
        <v>525</v>
      </c>
      <c r="C1049" s="105" t="s">
        <v>524</v>
      </c>
      <c r="D1049" s="106" t="s">
        <v>492</v>
      </c>
      <c r="E1049" s="105" t="s">
        <v>493</v>
      </c>
      <c r="F1049" s="105">
        <v>11</v>
      </c>
      <c r="G1049" s="106" t="s">
        <v>504</v>
      </c>
      <c r="H1049" s="105">
        <v>447360</v>
      </c>
      <c r="I1049" s="105" t="s">
        <v>501</v>
      </c>
      <c r="J1049" s="105" t="s">
        <v>198</v>
      </c>
    </row>
    <row r="1050" spans="1:10">
      <c r="A1050" s="105">
        <v>1049</v>
      </c>
      <c r="B1050" s="105" t="s">
        <v>525</v>
      </c>
      <c r="C1050" s="105" t="s">
        <v>524</v>
      </c>
      <c r="D1050" s="106" t="s">
        <v>487</v>
      </c>
      <c r="E1050" s="105" t="s">
        <v>488</v>
      </c>
      <c r="F1050" s="105">
        <v>14</v>
      </c>
      <c r="G1050" s="106" t="s">
        <v>504</v>
      </c>
      <c r="H1050" s="105">
        <v>30963.599999999999</v>
      </c>
      <c r="I1050" s="105" t="s">
        <v>496</v>
      </c>
      <c r="J1050" s="105" t="s">
        <v>195</v>
      </c>
    </row>
    <row r="1051" spans="1:10">
      <c r="A1051" s="105">
        <v>1050</v>
      </c>
      <c r="B1051" s="105" t="s">
        <v>526</v>
      </c>
      <c r="C1051" s="105" t="s">
        <v>524</v>
      </c>
      <c r="D1051" s="106" t="s">
        <v>487</v>
      </c>
      <c r="E1051" s="105" t="s">
        <v>509</v>
      </c>
      <c r="F1051" s="105">
        <v>7</v>
      </c>
      <c r="G1051" s="106" t="s">
        <v>489</v>
      </c>
      <c r="H1051" s="105">
        <v>330652.79999999999</v>
      </c>
      <c r="I1051" s="105" t="s">
        <v>494</v>
      </c>
      <c r="J1051" s="105" t="s">
        <v>192</v>
      </c>
    </row>
    <row r="1052" spans="1:10">
      <c r="A1052" s="105">
        <v>1051</v>
      </c>
      <c r="B1052" s="105" t="s">
        <v>531</v>
      </c>
      <c r="C1052" s="105" t="s">
        <v>524</v>
      </c>
      <c r="D1052" s="106" t="s">
        <v>492</v>
      </c>
      <c r="E1052" s="105" t="s">
        <v>506</v>
      </c>
      <c r="F1052" s="105">
        <v>18</v>
      </c>
      <c r="G1052" s="106" t="s">
        <v>489</v>
      </c>
      <c r="H1052" s="105">
        <v>53670</v>
      </c>
      <c r="I1052" s="105" t="s">
        <v>501</v>
      </c>
      <c r="J1052" s="105" t="s">
        <v>513</v>
      </c>
    </row>
    <row r="1053" spans="1:10">
      <c r="A1053" s="105">
        <v>1052</v>
      </c>
      <c r="B1053" s="105" t="s">
        <v>530</v>
      </c>
      <c r="C1053" s="105" t="s">
        <v>524</v>
      </c>
      <c r="D1053" s="106" t="s">
        <v>499</v>
      </c>
      <c r="E1053" s="105" t="s">
        <v>515</v>
      </c>
      <c r="F1053" s="105">
        <v>19</v>
      </c>
      <c r="G1053" s="106" t="s">
        <v>489</v>
      </c>
      <c r="H1053" s="105">
        <v>22947.599999999999</v>
      </c>
      <c r="I1053" s="105" t="s">
        <v>494</v>
      </c>
      <c r="J1053" s="105" t="s">
        <v>201</v>
      </c>
    </row>
    <row r="1054" spans="1:10">
      <c r="A1054" s="105">
        <v>1053</v>
      </c>
      <c r="B1054" s="105" t="s">
        <v>526</v>
      </c>
      <c r="C1054" s="105" t="s">
        <v>524</v>
      </c>
      <c r="D1054" s="106" t="s">
        <v>487</v>
      </c>
      <c r="E1054" s="105" t="s">
        <v>488</v>
      </c>
      <c r="F1054" s="105">
        <v>7</v>
      </c>
      <c r="G1054" s="106" t="s">
        <v>489</v>
      </c>
      <c r="H1054" s="105">
        <v>18505.2</v>
      </c>
      <c r="I1054" s="105" t="s">
        <v>494</v>
      </c>
      <c r="J1054" s="105" t="s">
        <v>201</v>
      </c>
    </row>
    <row r="1055" spans="1:10">
      <c r="A1055" s="105">
        <v>1054</v>
      </c>
      <c r="B1055" s="105" t="s">
        <v>287</v>
      </c>
      <c r="C1055" s="105" t="s">
        <v>524</v>
      </c>
      <c r="D1055" s="106" t="s">
        <v>510</v>
      </c>
      <c r="E1055" s="105" t="s">
        <v>516</v>
      </c>
      <c r="F1055" s="105">
        <v>24</v>
      </c>
      <c r="G1055" s="106" t="s">
        <v>489</v>
      </c>
      <c r="H1055" s="105">
        <v>84247.2</v>
      </c>
      <c r="I1055" s="105" t="s">
        <v>497</v>
      </c>
      <c r="J1055" s="105" t="s">
        <v>189</v>
      </c>
    </row>
    <row r="1056" spans="1:10">
      <c r="A1056" s="105">
        <v>1055</v>
      </c>
      <c r="B1056" s="105" t="s">
        <v>527</v>
      </c>
      <c r="C1056" s="105" t="s">
        <v>524</v>
      </c>
      <c r="D1056" s="106" t="s">
        <v>492</v>
      </c>
      <c r="E1056" s="105" t="s">
        <v>495</v>
      </c>
      <c r="F1056" s="105">
        <v>30</v>
      </c>
      <c r="G1056" s="106" t="s">
        <v>489</v>
      </c>
      <c r="H1056" s="105">
        <v>440718</v>
      </c>
      <c r="I1056" s="105" t="s">
        <v>497</v>
      </c>
      <c r="J1056" s="105" t="s">
        <v>198</v>
      </c>
    </row>
    <row r="1057" spans="1:10">
      <c r="A1057" s="105">
        <v>1056</v>
      </c>
      <c r="B1057" s="105" t="s">
        <v>530</v>
      </c>
      <c r="C1057" s="105" t="s">
        <v>524</v>
      </c>
      <c r="D1057" s="106" t="s">
        <v>499</v>
      </c>
      <c r="E1057" s="105" t="s">
        <v>500</v>
      </c>
      <c r="F1057" s="105">
        <v>5</v>
      </c>
      <c r="G1057" s="106" t="s">
        <v>16</v>
      </c>
      <c r="H1057" s="105">
        <v>244969.19999999998</v>
      </c>
      <c r="I1057" s="105" t="s">
        <v>494</v>
      </c>
      <c r="J1057" s="105" t="s">
        <v>198</v>
      </c>
    </row>
    <row r="1058" spans="1:10">
      <c r="A1058" s="105">
        <v>1057</v>
      </c>
      <c r="B1058" s="105" t="s">
        <v>287</v>
      </c>
      <c r="C1058" s="105" t="s">
        <v>524</v>
      </c>
      <c r="D1058" s="106" t="s">
        <v>499</v>
      </c>
      <c r="E1058" s="105" t="s">
        <v>515</v>
      </c>
      <c r="F1058" s="105">
        <v>28</v>
      </c>
      <c r="G1058" s="106" t="s">
        <v>16</v>
      </c>
      <c r="H1058" s="105">
        <v>8844</v>
      </c>
      <c r="I1058" s="105" t="s">
        <v>496</v>
      </c>
      <c r="J1058" s="105" t="s">
        <v>189</v>
      </c>
    </row>
    <row r="1059" spans="1:10">
      <c r="A1059" s="105">
        <v>1058</v>
      </c>
      <c r="B1059" s="105" t="s">
        <v>530</v>
      </c>
      <c r="C1059" s="105" t="s">
        <v>524</v>
      </c>
      <c r="D1059" s="106" t="s">
        <v>487</v>
      </c>
      <c r="E1059" s="105" t="s">
        <v>509</v>
      </c>
      <c r="F1059" s="105">
        <v>12</v>
      </c>
      <c r="G1059" s="106" t="s">
        <v>489</v>
      </c>
      <c r="H1059" s="105">
        <v>89488.8</v>
      </c>
      <c r="I1059" s="105" t="s">
        <v>496</v>
      </c>
      <c r="J1059" s="105" t="s">
        <v>189</v>
      </c>
    </row>
    <row r="1060" spans="1:10">
      <c r="A1060" s="105">
        <v>1059</v>
      </c>
      <c r="B1060" s="105" t="s">
        <v>529</v>
      </c>
      <c r="C1060" s="105" t="s">
        <v>524</v>
      </c>
      <c r="D1060" s="106" t="s">
        <v>510</v>
      </c>
      <c r="E1060" s="105" t="s">
        <v>514</v>
      </c>
      <c r="F1060" s="105">
        <v>19</v>
      </c>
      <c r="G1060" s="106" t="s">
        <v>489</v>
      </c>
      <c r="H1060" s="105">
        <v>82080</v>
      </c>
      <c r="I1060" s="105" t="s">
        <v>494</v>
      </c>
      <c r="J1060" s="105" t="s">
        <v>192</v>
      </c>
    </row>
    <row r="1061" spans="1:10">
      <c r="A1061" s="105">
        <v>1060</v>
      </c>
      <c r="B1061" s="105" t="s">
        <v>530</v>
      </c>
      <c r="C1061" s="105" t="s">
        <v>524</v>
      </c>
      <c r="D1061" s="106" t="s">
        <v>487</v>
      </c>
      <c r="E1061" s="105" t="s">
        <v>502</v>
      </c>
      <c r="F1061" s="105">
        <v>20</v>
      </c>
      <c r="G1061" s="106" t="s">
        <v>16</v>
      </c>
      <c r="H1061" s="105">
        <v>128258.4</v>
      </c>
      <c r="I1061" s="105" t="s">
        <v>494</v>
      </c>
      <c r="J1061" s="105" t="s">
        <v>201</v>
      </c>
    </row>
    <row r="1062" spans="1:10">
      <c r="A1062" s="105">
        <v>1061</v>
      </c>
      <c r="B1062" s="105" t="s">
        <v>530</v>
      </c>
      <c r="C1062" s="105" t="s">
        <v>524</v>
      </c>
      <c r="D1062" s="106" t="s">
        <v>510</v>
      </c>
      <c r="E1062" s="105" t="s">
        <v>511</v>
      </c>
      <c r="F1062" s="105">
        <v>12</v>
      </c>
      <c r="G1062" s="106" t="s">
        <v>489</v>
      </c>
      <c r="H1062" s="105">
        <v>174650.4</v>
      </c>
      <c r="I1062" s="105" t="s">
        <v>494</v>
      </c>
      <c r="J1062" s="105" t="s">
        <v>513</v>
      </c>
    </row>
    <row r="1063" spans="1:10">
      <c r="A1063" s="105">
        <v>1062</v>
      </c>
      <c r="B1063" s="105" t="s">
        <v>530</v>
      </c>
      <c r="C1063" s="105" t="s">
        <v>524</v>
      </c>
      <c r="D1063" s="106" t="s">
        <v>487</v>
      </c>
      <c r="E1063" s="105" t="s">
        <v>502</v>
      </c>
      <c r="F1063" s="105">
        <v>26</v>
      </c>
      <c r="G1063" s="106" t="s">
        <v>504</v>
      </c>
      <c r="H1063" s="105">
        <v>149678.39999999999</v>
      </c>
      <c r="I1063" s="105" t="s">
        <v>497</v>
      </c>
      <c r="J1063" s="105" t="s">
        <v>513</v>
      </c>
    </row>
    <row r="1064" spans="1:10">
      <c r="A1064" s="105">
        <v>1063</v>
      </c>
      <c r="B1064" s="105" t="s">
        <v>529</v>
      </c>
      <c r="C1064" s="105" t="s">
        <v>524</v>
      </c>
      <c r="D1064" s="106" t="s">
        <v>510</v>
      </c>
      <c r="E1064" s="105" t="s">
        <v>516</v>
      </c>
      <c r="F1064" s="105">
        <v>10</v>
      </c>
      <c r="G1064" s="106" t="s">
        <v>489</v>
      </c>
      <c r="H1064" s="105">
        <v>287442</v>
      </c>
      <c r="I1064" s="105" t="s">
        <v>494</v>
      </c>
      <c r="J1064" s="105" t="s">
        <v>214</v>
      </c>
    </row>
    <row r="1065" spans="1:10">
      <c r="A1065" s="105">
        <v>1064</v>
      </c>
      <c r="B1065" s="105" t="s">
        <v>532</v>
      </c>
      <c r="C1065" s="105" t="s">
        <v>524</v>
      </c>
      <c r="D1065" s="106" t="s">
        <v>510</v>
      </c>
      <c r="E1065" s="105" t="s">
        <v>511</v>
      </c>
      <c r="F1065" s="105">
        <v>15</v>
      </c>
      <c r="G1065" s="106" t="s">
        <v>489</v>
      </c>
      <c r="H1065" s="105">
        <v>295675.2</v>
      </c>
      <c r="I1065" s="105" t="s">
        <v>494</v>
      </c>
      <c r="J1065" s="105" t="s">
        <v>214</v>
      </c>
    </row>
    <row r="1066" spans="1:10">
      <c r="A1066" s="105">
        <v>1065</v>
      </c>
      <c r="B1066" s="105" t="s">
        <v>527</v>
      </c>
      <c r="C1066" s="105" t="s">
        <v>524</v>
      </c>
      <c r="D1066" s="106" t="s">
        <v>499</v>
      </c>
      <c r="E1066" s="105" t="s">
        <v>515</v>
      </c>
      <c r="F1066" s="105">
        <v>15</v>
      </c>
      <c r="G1066" s="106" t="s">
        <v>489</v>
      </c>
      <c r="H1066" s="105">
        <v>28833.599999999999</v>
      </c>
      <c r="I1066" s="105" t="s">
        <v>494</v>
      </c>
      <c r="J1066" s="105" t="s">
        <v>214</v>
      </c>
    </row>
    <row r="1067" spans="1:10">
      <c r="A1067" s="105">
        <v>1066</v>
      </c>
      <c r="B1067" s="105" t="s">
        <v>530</v>
      </c>
      <c r="C1067" s="105" t="s">
        <v>524</v>
      </c>
      <c r="D1067" s="106" t="s">
        <v>492</v>
      </c>
      <c r="E1067" s="105" t="s">
        <v>493</v>
      </c>
      <c r="F1067" s="105">
        <v>26</v>
      </c>
      <c r="G1067" s="106" t="s">
        <v>16</v>
      </c>
      <c r="H1067" s="105">
        <v>215880</v>
      </c>
      <c r="I1067" s="105" t="s">
        <v>501</v>
      </c>
      <c r="J1067" s="105" t="s">
        <v>198</v>
      </c>
    </row>
    <row r="1068" spans="1:10">
      <c r="A1068" s="105">
        <v>1067</v>
      </c>
      <c r="B1068" s="105" t="s">
        <v>532</v>
      </c>
      <c r="C1068" s="105" t="s">
        <v>524</v>
      </c>
      <c r="D1068" s="106" t="s">
        <v>487</v>
      </c>
      <c r="E1068" s="105" t="s">
        <v>502</v>
      </c>
      <c r="F1068" s="105">
        <v>9</v>
      </c>
      <c r="G1068" s="106" t="s">
        <v>489</v>
      </c>
      <c r="H1068" s="105">
        <v>98136</v>
      </c>
      <c r="I1068" s="105" t="s">
        <v>490</v>
      </c>
      <c r="J1068" s="105" t="s">
        <v>198</v>
      </c>
    </row>
    <row r="1069" spans="1:10">
      <c r="A1069" s="105">
        <v>1068</v>
      </c>
      <c r="B1069" s="105" t="s">
        <v>530</v>
      </c>
      <c r="C1069" s="105" t="s">
        <v>524</v>
      </c>
      <c r="D1069" s="106" t="s">
        <v>492</v>
      </c>
      <c r="E1069" s="105" t="s">
        <v>493</v>
      </c>
      <c r="F1069" s="105">
        <v>30</v>
      </c>
      <c r="G1069" s="106" t="s">
        <v>504</v>
      </c>
      <c r="H1069" s="105">
        <v>72231.599999999991</v>
      </c>
      <c r="I1069" s="105" t="s">
        <v>497</v>
      </c>
      <c r="J1069" s="105" t="s">
        <v>192</v>
      </c>
    </row>
    <row r="1070" spans="1:10">
      <c r="A1070" s="105">
        <v>1069</v>
      </c>
      <c r="B1070" s="105" t="s">
        <v>526</v>
      </c>
      <c r="C1070" s="105" t="s">
        <v>524</v>
      </c>
      <c r="D1070" s="106" t="s">
        <v>487</v>
      </c>
      <c r="E1070" s="105" t="s">
        <v>509</v>
      </c>
      <c r="F1070" s="105">
        <v>12</v>
      </c>
      <c r="G1070" s="106" t="s">
        <v>489</v>
      </c>
      <c r="H1070" s="105">
        <v>24163.200000000001</v>
      </c>
      <c r="I1070" s="105" t="s">
        <v>497</v>
      </c>
      <c r="J1070" s="105" t="s">
        <v>189</v>
      </c>
    </row>
    <row r="1071" spans="1:10">
      <c r="A1071" s="105">
        <v>1070</v>
      </c>
      <c r="B1071" s="105" t="s">
        <v>532</v>
      </c>
      <c r="C1071" s="105" t="s">
        <v>524</v>
      </c>
      <c r="D1071" s="106" t="s">
        <v>487</v>
      </c>
      <c r="E1071" s="105" t="s">
        <v>488</v>
      </c>
      <c r="F1071" s="105">
        <v>2</v>
      </c>
      <c r="G1071" s="106" t="s">
        <v>16</v>
      </c>
      <c r="H1071" s="105">
        <v>27804</v>
      </c>
      <c r="I1071" s="105" t="s">
        <v>497</v>
      </c>
      <c r="J1071" s="105" t="s">
        <v>198</v>
      </c>
    </row>
    <row r="1072" spans="1:10">
      <c r="A1072" s="105">
        <v>1071</v>
      </c>
      <c r="B1072" s="105" t="s">
        <v>291</v>
      </c>
      <c r="C1072" s="105" t="s">
        <v>524</v>
      </c>
      <c r="D1072" s="106" t="s">
        <v>487</v>
      </c>
      <c r="E1072" s="105" t="s">
        <v>502</v>
      </c>
      <c r="F1072" s="105">
        <v>26</v>
      </c>
      <c r="G1072" s="106" t="s">
        <v>489</v>
      </c>
      <c r="H1072" s="105">
        <v>236666.4</v>
      </c>
      <c r="I1072" s="105" t="s">
        <v>497</v>
      </c>
      <c r="J1072" s="105" t="s">
        <v>198</v>
      </c>
    </row>
    <row r="1073" spans="1:10">
      <c r="A1073" s="105">
        <v>1072</v>
      </c>
      <c r="B1073" s="105" t="s">
        <v>525</v>
      </c>
      <c r="C1073" s="105" t="s">
        <v>524</v>
      </c>
      <c r="D1073" s="106" t="s">
        <v>487</v>
      </c>
      <c r="E1073" s="105" t="s">
        <v>509</v>
      </c>
      <c r="F1073" s="105">
        <v>23</v>
      </c>
      <c r="G1073" s="106" t="s">
        <v>16</v>
      </c>
      <c r="H1073" s="105">
        <v>60974.399999999994</v>
      </c>
      <c r="I1073" s="105" t="s">
        <v>501</v>
      </c>
      <c r="J1073" s="105" t="s">
        <v>198</v>
      </c>
    </row>
    <row r="1074" spans="1:10">
      <c r="A1074" s="105">
        <v>1073</v>
      </c>
      <c r="B1074" s="105" t="s">
        <v>532</v>
      </c>
      <c r="C1074" s="105" t="s">
        <v>524</v>
      </c>
      <c r="D1074" s="106" t="s">
        <v>499</v>
      </c>
      <c r="E1074" s="105" t="s">
        <v>500</v>
      </c>
      <c r="F1074" s="105">
        <v>11</v>
      </c>
      <c r="G1074" s="106" t="s">
        <v>489</v>
      </c>
      <c r="H1074" s="105">
        <v>64712.399999999994</v>
      </c>
      <c r="I1074" s="105" t="s">
        <v>497</v>
      </c>
      <c r="J1074" s="105" t="s">
        <v>189</v>
      </c>
    </row>
    <row r="1075" spans="1:10">
      <c r="A1075" s="105">
        <v>1074</v>
      </c>
      <c r="B1075" s="105" t="s">
        <v>291</v>
      </c>
      <c r="C1075" s="105" t="s">
        <v>524</v>
      </c>
      <c r="D1075" s="106" t="s">
        <v>487</v>
      </c>
      <c r="E1075" s="105" t="s">
        <v>509</v>
      </c>
      <c r="F1075" s="105">
        <v>8</v>
      </c>
      <c r="G1075" s="106" t="s">
        <v>504</v>
      </c>
      <c r="H1075" s="105">
        <v>106027.2</v>
      </c>
      <c r="I1075" s="105" t="s">
        <v>496</v>
      </c>
      <c r="J1075" s="105" t="s">
        <v>513</v>
      </c>
    </row>
    <row r="1076" spans="1:10">
      <c r="A1076" s="105">
        <v>1075</v>
      </c>
      <c r="B1076" s="105" t="s">
        <v>530</v>
      </c>
      <c r="C1076" s="105" t="s">
        <v>524</v>
      </c>
      <c r="D1076" s="106" t="s">
        <v>487</v>
      </c>
      <c r="E1076" s="105" t="s">
        <v>502</v>
      </c>
      <c r="F1076" s="105">
        <v>13</v>
      </c>
      <c r="G1076" s="106" t="s">
        <v>504</v>
      </c>
      <c r="H1076" s="105">
        <v>88711.2</v>
      </c>
      <c r="I1076" s="105" t="s">
        <v>494</v>
      </c>
      <c r="J1076" s="105" t="s">
        <v>189</v>
      </c>
    </row>
    <row r="1077" spans="1:10">
      <c r="A1077" s="105">
        <v>1076</v>
      </c>
      <c r="B1077" s="105" t="s">
        <v>291</v>
      </c>
      <c r="C1077" s="105" t="s">
        <v>524</v>
      </c>
      <c r="D1077" s="106" t="s">
        <v>499</v>
      </c>
      <c r="E1077" s="105" t="s">
        <v>515</v>
      </c>
      <c r="F1077" s="105">
        <v>12</v>
      </c>
      <c r="G1077" s="106" t="s">
        <v>489</v>
      </c>
      <c r="H1077" s="105">
        <v>87639.599999999991</v>
      </c>
      <c r="I1077" s="105" t="s">
        <v>496</v>
      </c>
      <c r="J1077" s="105" t="s">
        <v>513</v>
      </c>
    </row>
    <row r="1078" spans="1:10">
      <c r="A1078" s="105">
        <v>1077</v>
      </c>
      <c r="B1078" s="105" t="s">
        <v>526</v>
      </c>
      <c r="C1078" s="105" t="s">
        <v>524</v>
      </c>
      <c r="D1078" s="106" t="s">
        <v>487</v>
      </c>
      <c r="E1078" s="105" t="s">
        <v>488</v>
      </c>
      <c r="F1078" s="105">
        <v>30</v>
      </c>
      <c r="G1078" s="106" t="s">
        <v>16</v>
      </c>
      <c r="H1078" s="105">
        <v>54644.4</v>
      </c>
      <c r="I1078" s="105" t="s">
        <v>494</v>
      </c>
      <c r="J1078" s="105" t="s">
        <v>192</v>
      </c>
    </row>
    <row r="1079" spans="1:10">
      <c r="A1079" s="105">
        <v>1078</v>
      </c>
      <c r="B1079" s="105" t="s">
        <v>526</v>
      </c>
      <c r="C1079" s="105" t="s">
        <v>524</v>
      </c>
      <c r="D1079" s="106" t="s">
        <v>499</v>
      </c>
      <c r="E1079" s="105" t="s">
        <v>508</v>
      </c>
      <c r="F1079" s="105">
        <v>13</v>
      </c>
      <c r="G1079" s="106" t="s">
        <v>489</v>
      </c>
      <c r="H1079" s="105">
        <v>99783.599999999991</v>
      </c>
      <c r="I1079" s="105" t="s">
        <v>497</v>
      </c>
      <c r="J1079" s="105" t="s">
        <v>513</v>
      </c>
    </row>
    <row r="1080" spans="1:10">
      <c r="A1080" s="105">
        <v>1079</v>
      </c>
      <c r="B1080" s="105" t="s">
        <v>528</v>
      </c>
      <c r="C1080" s="105" t="s">
        <v>524</v>
      </c>
      <c r="D1080" s="106" t="s">
        <v>499</v>
      </c>
      <c r="E1080" s="105" t="s">
        <v>515</v>
      </c>
      <c r="F1080" s="105">
        <v>12</v>
      </c>
      <c r="G1080" s="106" t="s">
        <v>16</v>
      </c>
      <c r="H1080" s="105">
        <v>50338.799999999996</v>
      </c>
      <c r="I1080" s="105" t="s">
        <v>497</v>
      </c>
      <c r="J1080" s="105" t="s">
        <v>214</v>
      </c>
    </row>
    <row r="1081" spans="1:10">
      <c r="A1081" s="105">
        <v>1080</v>
      </c>
      <c r="B1081" s="105" t="s">
        <v>291</v>
      </c>
      <c r="C1081" s="105" t="s">
        <v>524</v>
      </c>
      <c r="D1081" s="106" t="s">
        <v>510</v>
      </c>
      <c r="E1081" s="105" t="s">
        <v>514</v>
      </c>
      <c r="F1081" s="105">
        <v>4</v>
      </c>
      <c r="G1081" s="106" t="s">
        <v>489</v>
      </c>
      <c r="H1081" s="105">
        <v>66373.2</v>
      </c>
      <c r="I1081" s="105" t="s">
        <v>496</v>
      </c>
      <c r="J1081" s="105" t="s">
        <v>201</v>
      </c>
    </row>
    <row r="1082" spans="1:10">
      <c r="A1082" s="105">
        <v>1081</v>
      </c>
      <c r="B1082" s="105" t="s">
        <v>287</v>
      </c>
      <c r="C1082" s="105" t="s">
        <v>524</v>
      </c>
      <c r="D1082" s="106" t="s">
        <v>487</v>
      </c>
      <c r="E1082" s="105" t="s">
        <v>488</v>
      </c>
      <c r="F1082" s="105">
        <v>4</v>
      </c>
      <c r="G1082" s="106" t="s">
        <v>16</v>
      </c>
      <c r="H1082" s="105">
        <v>87625.2</v>
      </c>
      <c r="I1082" s="105" t="s">
        <v>494</v>
      </c>
      <c r="J1082" s="105" t="s">
        <v>198</v>
      </c>
    </row>
    <row r="1083" spans="1:10">
      <c r="A1083" s="105">
        <v>1082</v>
      </c>
      <c r="B1083" s="105" t="s">
        <v>529</v>
      </c>
      <c r="C1083" s="105" t="s">
        <v>524</v>
      </c>
      <c r="D1083" s="106" t="s">
        <v>487</v>
      </c>
      <c r="E1083" s="105" t="s">
        <v>502</v>
      </c>
      <c r="F1083" s="105">
        <v>3</v>
      </c>
      <c r="G1083" s="106" t="s">
        <v>16</v>
      </c>
      <c r="H1083" s="105">
        <v>18415.2</v>
      </c>
      <c r="I1083" s="105" t="s">
        <v>494</v>
      </c>
      <c r="J1083" s="105" t="s">
        <v>513</v>
      </c>
    </row>
    <row r="1084" spans="1:10">
      <c r="A1084" s="105">
        <v>1083</v>
      </c>
      <c r="B1084" s="105" t="s">
        <v>526</v>
      </c>
      <c r="C1084" s="105" t="s">
        <v>524</v>
      </c>
      <c r="D1084" s="106" t="s">
        <v>487</v>
      </c>
      <c r="E1084" s="105" t="s">
        <v>502</v>
      </c>
      <c r="F1084" s="105">
        <v>3</v>
      </c>
      <c r="G1084" s="106" t="s">
        <v>16</v>
      </c>
      <c r="H1084" s="105">
        <v>109212</v>
      </c>
      <c r="I1084" s="105" t="s">
        <v>512</v>
      </c>
      <c r="J1084" s="105" t="s">
        <v>198</v>
      </c>
    </row>
    <row r="1085" spans="1:10">
      <c r="A1085" s="105">
        <v>1084</v>
      </c>
      <c r="B1085" s="105" t="s">
        <v>291</v>
      </c>
      <c r="C1085" s="105" t="s">
        <v>524</v>
      </c>
      <c r="D1085" s="106" t="s">
        <v>492</v>
      </c>
      <c r="E1085" s="105" t="s">
        <v>506</v>
      </c>
      <c r="F1085" s="105">
        <v>1</v>
      </c>
      <c r="G1085" s="106" t="s">
        <v>489</v>
      </c>
      <c r="H1085" s="105">
        <v>378438</v>
      </c>
      <c r="I1085" s="105" t="s">
        <v>497</v>
      </c>
      <c r="J1085" s="105" t="s">
        <v>189</v>
      </c>
    </row>
    <row r="1086" spans="1:10">
      <c r="A1086" s="105">
        <v>1085</v>
      </c>
      <c r="B1086" s="105" t="s">
        <v>529</v>
      </c>
      <c r="C1086" s="105" t="s">
        <v>524</v>
      </c>
      <c r="D1086" s="106" t="s">
        <v>492</v>
      </c>
      <c r="E1086" s="105" t="s">
        <v>506</v>
      </c>
      <c r="F1086" s="105">
        <v>4</v>
      </c>
      <c r="G1086" s="106" t="s">
        <v>489</v>
      </c>
      <c r="H1086" s="105">
        <v>27984</v>
      </c>
      <c r="I1086" s="105" t="s">
        <v>496</v>
      </c>
      <c r="J1086" s="105" t="s">
        <v>201</v>
      </c>
    </row>
    <row r="1087" spans="1:10">
      <c r="A1087" s="105">
        <v>1086</v>
      </c>
      <c r="B1087" s="105" t="s">
        <v>287</v>
      </c>
      <c r="C1087" s="105" t="s">
        <v>524</v>
      </c>
      <c r="D1087" s="106" t="s">
        <v>487</v>
      </c>
      <c r="E1087" s="105" t="s">
        <v>488</v>
      </c>
      <c r="F1087" s="105">
        <v>11</v>
      </c>
      <c r="G1087" s="106" t="s">
        <v>16</v>
      </c>
      <c r="H1087" s="105">
        <v>51890.400000000001</v>
      </c>
      <c r="I1087" s="105" t="s">
        <v>494</v>
      </c>
      <c r="J1087" s="105" t="s">
        <v>198</v>
      </c>
    </row>
    <row r="1088" spans="1:10">
      <c r="A1088" s="105">
        <v>1087</v>
      </c>
      <c r="B1088" s="105" t="s">
        <v>528</v>
      </c>
      <c r="C1088" s="105" t="s">
        <v>524</v>
      </c>
      <c r="D1088" s="106" t="s">
        <v>510</v>
      </c>
      <c r="E1088" s="105" t="s">
        <v>516</v>
      </c>
      <c r="F1088" s="105">
        <v>26</v>
      </c>
      <c r="G1088" s="106" t="s">
        <v>489</v>
      </c>
      <c r="H1088" s="105">
        <v>286632</v>
      </c>
      <c r="I1088" s="105" t="s">
        <v>497</v>
      </c>
      <c r="J1088" s="105" t="s">
        <v>192</v>
      </c>
    </row>
    <row r="1089" spans="1:10">
      <c r="A1089" s="105">
        <v>1088</v>
      </c>
      <c r="B1089" s="105" t="s">
        <v>528</v>
      </c>
      <c r="C1089" s="105" t="s">
        <v>524</v>
      </c>
      <c r="D1089" s="106" t="s">
        <v>510</v>
      </c>
      <c r="E1089" s="105" t="s">
        <v>511</v>
      </c>
      <c r="F1089" s="105">
        <v>6</v>
      </c>
      <c r="G1089" s="106" t="s">
        <v>489</v>
      </c>
      <c r="H1089" s="105">
        <v>68181.599999999991</v>
      </c>
      <c r="I1089" s="105" t="s">
        <v>494</v>
      </c>
      <c r="J1089" s="105" t="s">
        <v>189</v>
      </c>
    </row>
    <row r="1090" spans="1:10">
      <c r="A1090" s="105">
        <v>1089</v>
      </c>
      <c r="B1090" s="105" t="s">
        <v>529</v>
      </c>
      <c r="C1090" s="105" t="s">
        <v>524</v>
      </c>
      <c r="D1090" s="106" t="s">
        <v>510</v>
      </c>
      <c r="E1090" s="105" t="s">
        <v>511</v>
      </c>
      <c r="F1090" s="105">
        <v>17</v>
      </c>
      <c r="G1090" s="106" t="s">
        <v>16</v>
      </c>
      <c r="H1090" s="105">
        <v>206280</v>
      </c>
      <c r="I1090" s="105" t="s">
        <v>490</v>
      </c>
      <c r="J1090" s="105" t="s">
        <v>189</v>
      </c>
    </row>
    <row r="1091" spans="1:10">
      <c r="A1091" s="105">
        <v>1090</v>
      </c>
      <c r="B1091" s="105" t="s">
        <v>528</v>
      </c>
      <c r="C1091" s="105" t="s">
        <v>524</v>
      </c>
      <c r="D1091" s="106" t="s">
        <v>487</v>
      </c>
      <c r="E1091" s="105" t="s">
        <v>488</v>
      </c>
      <c r="F1091" s="105">
        <v>2</v>
      </c>
      <c r="G1091" s="106" t="s">
        <v>489</v>
      </c>
      <c r="H1091" s="105">
        <v>32740.799999999999</v>
      </c>
      <c r="I1091" s="105" t="s">
        <v>496</v>
      </c>
      <c r="J1091" s="105" t="s">
        <v>513</v>
      </c>
    </row>
    <row r="1092" spans="1:10">
      <c r="A1092" s="105">
        <v>1091</v>
      </c>
      <c r="B1092" s="105" t="s">
        <v>529</v>
      </c>
      <c r="C1092" s="105" t="s">
        <v>524</v>
      </c>
      <c r="D1092" s="106" t="s">
        <v>487</v>
      </c>
      <c r="E1092" s="105" t="s">
        <v>502</v>
      </c>
      <c r="F1092" s="105">
        <v>21</v>
      </c>
      <c r="G1092" s="106" t="s">
        <v>16</v>
      </c>
      <c r="H1092" s="105">
        <v>68359.199999999997</v>
      </c>
      <c r="I1092" s="105" t="s">
        <v>496</v>
      </c>
      <c r="J1092" s="105" t="s">
        <v>513</v>
      </c>
    </row>
    <row r="1093" spans="1:10">
      <c r="A1093" s="105">
        <v>1092</v>
      </c>
      <c r="B1093" s="105" t="s">
        <v>529</v>
      </c>
      <c r="C1093" s="105" t="s">
        <v>524</v>
      </c>
      <c r="D1093" s="106" t="s">
        <v>510</v>
      </c>
      <c r="E1093" s="105" t="s">
        <v>516</v>
      </c>
      <c r="F1093" s="105">
        <v>6</v>
      </c>
      <c r="G1093" s="106" t="s">
        <v>504</v>
      </c>
      <c r="H1093" s="105">
        <v>185738.4</v>
      </c>
      <c r="I1093" s="105" t="s">
        <v>512</v>
      </c>
      <c r="J1093" s="105" t="s">
        <v>214</v>
      </c>
    </row>
    <row r="1094" spans="1:10">
      <c r="A1094" s="105">
        <v>1093</v>
      </c>
      <c r="B1094" s="105" t="s">
        <v>287</v>
      </c>
      <c r="C1094" s="105" t="s">
        <v>524</v>
      </c>
      <c r="D1094" s="106" t="s">
        <v>492</v>
      </c>
      <c r="E1094" s="105" t="s">
        <v>506</v>
      </c>
      <c r="F1094" s="105">
        <v>30</v>
      </c>
      <c r="G1094" s="106" t="s">
        <v>16</v>
      </c>
      <c r="H1094" s="105">
        <v>53856</v>
      </c>
      <c r="I1094" s="105" t="s">
        <v>490</v>
      </c>
      <c r="J1094" s="105" t="s">
        <v>198</v>
      </c>
    </row>
    <row r="1095" spans="1:10">
      <c r="A1095" s="105">
        <v>1094</v>
      </c>
      <c r="B1095" s="105" t="s">
        <v>530</v>
      </c>
      <c r="C1095" s="105" t="s">
        <v>524</v>
      </c>
      <c r="D1095" s="106" t="s">
        <v>487</v>
      </c>
      <c r="E1095" s="105" t="s">
        <v>509</v>
      </c>
      <c r="F1095" s="105">
        <v>5</v>
      </c>
      <c r="G1095" s="106" t="s">
        <v>504</v>
      </c>
      <c r="H1095" s="105">
        <v>65390.399999999994</v>
      </c>
      <c r="I1095" s="105" t="s">
        <v>494</v>
      </c>
      <c r="J1095" s="105" t="s">
        <v>189</v>
      </c>
    </row>
    <row r="1096" spans="1:10">
      <c r="A1096" s="105">
        <v>1095</v>
      </c>
      <c r="B1096" s="105" t="s">
        <v>287</v>
      </c>
      <c r="C1096" s="105" t="s">
        <v>524</v>
      </c>
      <c r="D1096" s="106" t="s">
        <v>487</v>
      </c>
      <c r="E1096" s="105" t="s">
        <v>488</v>
      </c>
      <c r="F1096" s="105">
        <v>22</v>
      </c>
      <c r="G1096" s="106" t="s">
        <v>16</v>
      </c>
      <c r="H1096" s="105">
        <v>33478.799999999996</v>
      </c>
      <c r="I1096" s="105" t="s">
        <v>497</v>
      </c>
      <c r="J1096" s="105" t="s">
        <v>195</v>
      </c>
    </row>
    <row r="1097" spans="1:10">
      <c r="A1097" s="105">
        <v>1096</v>
      </c>
      <c r="B1097" s="105" t="s">
        <v>531</v>
      </c>
      <c r="C1097" s="105" t="s">
        <v>524</v>
      </c>
      <c r="D1097" s="106" t="s">
        <v>487</v>
      </c>
      <c r="E1097" s="105" t="s">
        <v>488</v>
      </c>
      <c r="F1097" s="105">
        <v>5</v>
      </c>
      <c r="G1097" s="106" t="s">
        <v>489</v>
      </c>
      <c r="H1097" s="105">
        <v>50156.4</v>
      </c>
      <c r="I1097" s="105" t="s">
        <v>501</v>
      </c>
      <c r="J1097" s="105" t="s">
        <v>189</v>
      </c>
    </row>
    <row r="1098" spans="1:10">
      <c r="A1098" s="105">
        <v>1097</v>
      </c>
      <c r="B1098" s="105" t="s">
        <v>532</v>
      </c>
      <c r="C1098" s="105" t="s">
        <v>524</v>
      </c>
      <c r="D1098" s="106" t="s">
        <v>487</v>
      </c>
      <c r="E1098" s="105" t="s">
        <v>502</v>
      </c>
      <c r="F1098" s="105">
        <v>16</v>
      </c>
      <c r="G1098" s="106" t="s">
        <v>504</v>
      </c>
      <c r="H1098" s="105">
        <v>129609.59999999999</v>
      </c>
      <c r="I1098" s="105" t="s">
        <v>497</v>
      </c>
      <c r="J1098" s="105" t="s">
        <v>201</v>
      </c>
    </row>
    <row r="1099" spans="1:10">
      <c r="A1099" s="105">
        <v>1098</v>
      </c>
      <c r="B1099" s="105" t="s">
        <v>527</v>
      </c>
      <c r="C1099" s="105" t="s">
        <v>524</v>
      </c>
      <c r="D1099" s="106" t="s">
        <v>487</v>
      </c>
      <c r="E1099" s="105" t="s">
        <v>488</v>
      </c>
      <c r="F1099" s="105">
        <v>8</v>
      </c>
      <c r="G1099" s="106" t="s">
        <v>489</v>
      </c>
      <c r="H1099" s="105">
        <v>81498</v>
      </c>
      <c r="I1099" s="105" t="s">
        <v>496</v>
      </c>
      <c r="J1099" s="105" t="s">
        <v>513</v>
      </c>
    </row>
    <row r="1100" spans="1:10">
      <c r="A1100" s="105">
        <v>1099</v>
      </c>
      <c r="B1100" s="105" t="s">
        <v>532</v>
      </c>
      <c r="C1100" s="105" t="s">
        <v>524</v>
      </c>
      <c r="D1100" s="106" t="s">
        <v>487</v>
      </c>
      <c r="E1100" s="105" t="s">
        <v>502</v>
      </c>
      <c r="F1100" s="105">
        <v>3</v>
      </c>
      <c r="G1100" s="106" t="s">
        <v>489</v>
      </c>
      <c r="H1100" s="105">
        <v>13404</v>
      </c>
      <c r="I1100" s="105" t="s">
        <v>501</v>
      </c>
      <c r="J1100" s="105" t="s">
        <v>198</v>
      </c>
    </row>
    <row r="1101" spans="1:10">
      <c r="A1101" s="105">
        <v>1100</v>
      </c>
      <c r="B1101" s="105" t="s">
        <v>527</v>
      </c>
      <c r="C1101" s="105" t="s">
        <v>524</v>
      </c>
      <c r="D1101" s="106" t="s">
        <v>492</v>
      </c>
      <c r="E1101" s="105" t="s">
        <v>495</v>
      </c>
      <c r="F1101" s="105">
        <v>7</v>
      </c>
      <c r="G1101" s="106" t="s">
        <v>16</v>
      </c>
      <c r="H1101" s="105">
        <v>131135.4</v>
      </c>
      <c r="I1101" s="105" t="s">
        <v>494</v>
      </c>
      <c r="J1101" s="105" t="s">
        <v>192</v>
      </c>
    </row>
    <row r="1102" spans="1:10">
      <c r="A1102" s="105">
        <v>1101</v>
      </c>
      <c r="B1102" s="105" t="s">
        <v>527</v>
      </c>
      <c r="C1102" s="105" t="s">
        <v>524</v>
      </c>
      <c r="D1102" s="106" t="s">
        <v>487</v>
      </c>
      <c r="E1102" s="105" t="s">
        <v>488</v>
      </c>
      <c r="F1102" s="105">
        <v>14</v>
      </c>
      <c r="G1102" s="106" t="s">
        <v>504</v>
      </c>
      <c r="H1102" s="105">
        <v>34374</v>
      </c>
      <c r="I1102" s="105" t="s">
        <v>496</v>
      </c>
      <c r="J1102" s="105" t="s">
        <v>192</v>
      </c>
    </row>
    <row r="1103" spans="1:10">
      <c r="A1103" s="105">
        <v>1102</v>
      </c>
      <c r="B1103" s="105" t="s">
        <v>528</v>
      </c>
      <c r="C1103" s="105" t="s">
        <v>524</v>
      </c>
      <c r="D1103" s="106" t="s">
        <v>492</v>
      </c>
      <c r="E1103" s="105" t="s">
        <v>493</v>
      </c>
      <c r="F1103" s="105">
        <v>18</v>
      </c>
      <c r="G1103" s="106" t="s">
        <v>489</v>
      </c>
      <c r="H1103" s="105">
        <v>139608</v>
      </c>
      <c r="I1103" s="105" t="s">
        <v>512</v>
      </c>
      <c r="J1103" s="105" t="s">
        <v>189</v>
      </c>
    </row>
    <row r="1104" spans="1:10">
      <c r="A1104" s="105">
        <v>1103</v>
      </c>
      <c r="B1104" s="105" t="s">
        <v>532</v>
      </c>
      <c r="C1104" s="105" t="s">
        <v>524</v>
      </c>
      <c r="D1104" s="106" t="s">
        <v>499</v>
      </c>
      <c r="E1104" s="105" t="s">
        <v>508</v>
      </c>
      <c r="F1104" s="105">
        <v>27</v>
      </c>
      <c r="G1104" s="106" t="s">
        <v>16</v>
      </c>
      <c r="H1104" s="105">
        <v>105408</v>
      </c>
      <c r="I1104" s="105" t="s">
        <v>494</v>
      </c>
      <c r="J1104" s="105" t="s">
        <v>198</v>
      </c>
    </row>
    <row r="1105" spans="1:10">
      <c r="A1105" s="105">
        <v>1104</v>
      </c>
      <c r="B1105" s="105" t="s">
        <v>527</v>
      </c>
      <c r="C1105" s="105" t="s">
        <v>524</v>
      </c>
      <c r="D1105" s="106" t="s">
        <v>510</v>
      </c>
      <c r="E1105" s="105" t="s">
        <v>511</v>
      </c>
      <c r="F1105" s="105">
        <v>15</v>
      </c>
      <c r="G1105" s="106" t="s">
        <v>16</v>
      </c>
      <c r="H1105" s="105">
        <v>339562.8</v>
      </c>
      <c r="I1105" s="105" t="s">
        <v>494</v>
      </c>
      <c r="J1105" s="105" t="s">
        <v>189</v>
      </c>
    </row>
    <row r="1106" spans="1:10">
      <c r="A1106" s="105">
        <v>1105</v>
      </c>
      <c r="B1106" s="105" t="s">
        <v>527</v>
      </c>
      <c r="C1106" s="105" t="s">
        <v>524</v>
      </c>
      <c r="D1106" s="106" t="s">
        <v>487</v>
      </c>
      <c r="E1106" s="105" t="s">
        <v>502</v>
      </c>
      <c r="F1106" s="105">
        <v>9</v>
      </c>
      <c r="G1106" s="106" t="s">
        <v>504</v>
      </c>
      <c r="H1106" s="105">
        <v>21283.200000000001</v>
      </c>
      <c r="I1106" s="105" t="s">
        <v>512</v>
      </c>
      <c r="J1106" s="105" t="s">
        <v>198</v>
      </c>
    </row>
    <row r="1107" spans="1:10">
      <c r="A1107" s="105">
        <v>1106</v>
      </c>
      <c r="B1107" s="105" t="s">
        <v>526</v>
      </c>
      <c r="C1107" s="105" t="s">
        <v>524</v>
      </c>
      <c r="D1107" s="106" t="s">
        <v>499</v>
      </c>
      <c r="E1107" s="105" t="s">
        <v>500</v>
      </c>
      <c r="F1107" s="105">
        <v>8</v>
      </c>
      <c r="G1107" s="106" t="s">
        <v>16</v>
      </c>
      <c r="H1107" s="105">
        <v>239328</v>
      </c>
      <c r="I1107" s="105" t="s">
        <v>496</v>
      </c>
      <c r="J1107" s="105" t="s">
        <v>214</v>
      </c>
    </row>
    <row r="1108" spans="1:10">
      <c r="A1108" s="105">
        <v>1107</v>
      </c>
      <c r="B1108" s="105" t="s">
        <v>528</v>
      </c>
      <c r="C1108" s="105" t="s">
        <v>524</v>
      </c>
      <c r="D1108" s="106" t="s">
        <v>492</v>
      </c>
      <c r="E1108" s="105" t="s">
        <v>493</v>
      </c>
      <c r="F1108" s="105">
        <v>4</v>
      </c>
      <c r="G1108" s="106" t="s">
        <v>16</v>
      </c>
      <c r="H1108" s="105">
        <v>540732</v>
      </c>
      <c r="I1108" s="105" t="s">
        <v>494</v>
      </c>
      <c r="J1108" s="105" t="s">
        <v>189</v>
      </c>
    </row>
    <row r="1109" spans="1:10">
      <c r="A1109" s="105">
        <v>1108</v>
      </c>
      <c r="B1109" s="105" t="s">
        <v>525</v>
      </c>
      <c r="C1109" s="105" t="s">
        <v>524</v>
      </c>
      <c r="D1109" s="106" t="s">
        <v>487</v>
      </c>
      <c r="E1109" s="105" t="s">
        <v>488</v>
      </c>
      <c r="F1109" s="105">
        <v>9</v>
      </c>
      <c r="G1109" s="106" t="s">
        <v>489</v>
      </c>
      <c r="H1109" s="105">
        <v>64455.6</v>
      </c>
      <c r="I1109" s="105" t="s">
        <v>494</v>
      </c>
      <c r="J1109" s="105" t="s">
        <v>198</v>
      </c>
    </row>
    <row r="1110" spans="1:10">
      <c r="A1110" s="105">
        <v>1109</v>
      </c>
      <c r="B1110" s="105" t="s">
        <v>531</v>
      </c>
      <c r="C1110" s="105" t="s">
        <v>524</v>
      </c>
      <c r="D1110" s="106" t="s">
        <v>487</v>
      </c>
      <c r="E1110" s="105" t="s">
        <v>488</v>
      </c>
      <c r="F1110" s="105">
        <v>25</v>
      </c>
      <c r="G1110" s="106" t="s">
        <v>16</v>
      </c>
      <c r="H1110" s="105">
        <v>18559.2</v>
      </c>
      <c r="I1110" s="105" t="s">
        <v>497</v>
      </c>
      <c r="J1110" s="105" t="s">
        <v>198</v>
      </c>
    </row>
    <row r="1111" spans="1:10">
      <c r="A1111" s="105">
        <v>1110</v>
      </c>
      <c r="B1111" s="105" t="s">
        <v>526</v>
      </c>
      <c r="C1111" s="105" t="s">
        <v>524</v>
      </c>
      <c r="D1111" s="106" t="s">
        <v>510</v>
      </c>
      <c r="E1111" s="105" t="s">
        <v>511</v>
      </c>
      <c r="F1111" s="105">
        <v>17</v>
      </c>
      <c r="G1111" s="106" t="s">
        <v>16</v>
      </c>
      <c r="H1111" s="105">
        <v>293630.39999999997</v>
      </c>
      <c r="I1111" s="105" t="s">
        <v>501</v>
      </c>
      <c r="J1111" s="105" t="s">
        <v>210</v>
      </c>
    </row>
    <row r="1112" spans="1:10">
      <c r="A1112" s="105">
        <v>1111</v>
      </c>
      <c r="B1112" s="105" t="s">
        <v>526</v>
      </c>
      <c r="C1112" s="105" t="s">
        <v>524</v>
      </c>
      <c r="D1112" s="106" t="s">
        <v>510</v>
      </c>
      <c r="E1112" s="105" t="s">
        <v>516</v>
      </c>
      <c r="F1112" s="105">
        <v>20</v>
      </c>
      <c r="G1112" s="106" t="s">
        <v>16</v>
      </c>
      <c r="H1112" s="105">
        <v>223398</v>
      </c>
      <c r="I1112" s="105" t="s">
        <v>494</v>
      </c>
      <c r="J1112" s="105" t="s">
        <v>192</v>
      </c>
    </row>
    <row r="1113" spans="1:10">
      <c r="A1113" s="105">
        <v>1112</v>
      </c>
      <c r="B1113" s="105" t="s">
        <v>530</v>
      </c>
      <c r="C1113" s="105" t="s">
        <v>524</v>
      </c>
      <c r="D1113" s="106" t="s">
        <v>492</v>
      </c>
      <c r="E1113" s="105" t="s">
        <v>495</v>
      </c>
      <c r="F1113" s="105">
        <v>16</v>
      </c>
      <c r="G1113" s="106" t="s">
        <v>489</v>
      </c>
      <c r="H1113" s="105">
        <v>23207.399999999998</v>
      </c>
      <c r="I1113" s="105" t="s">
        <v>494</v>
      </c>
      <c r="J1113" s="105" t="s">
        <v>192</v>
      </c>
    </row>
    <row r="1114" spans="1:10">
      <c r="A1114" s="105">
        <v>1113</v>
      </c>
      <c r="B1114" s="105" t="s">
        <v>529</v>
      </c>
      <c r="C1114" s="105" t="s">
        <v>524</v>
      </c>
      <c r="D1114" s="106" t="s">
        <v>510</v>
      </c>
      <c r="E1114" s="105" t="s">
        <v>511</v>
      </c>
      <c r="F1114" s="105">
        <v>18</v>
      </c>
      <c r="G1114" s="106" t="s">
        <v>489</v>
      </c>
      <c r="H1114" s="105">
        <v>168318</v>
      </c>
      <c r="I1114" s="105" t="s">
        <v>494</v>
      </c>
      <c r="J1114" s="105" t="s">
        <v>192</v>
      </c>
    </row>
    <row r="1115" spans="1:10">
      <c r="A1115" s="105">
        <v>1114</v>
      </c>
      <c r="B1115" s="105" t="s">
        <v>530</v>
      </c>
      <c r="C1115" s="105" t="s">
        <v>524</v>
      </c>
      <c r="D1115" s="106" t="s">
        <v>510</v>
      </c>
      <c r="E1115" s="105" t="s">
        <v>511</v>
      </c>
      <c r="F1115" s="105">
        <v>13</v>
      </c>
      <c r="G1115" s="106" t="s">
        <v>16</v>
      </c>
      <c r="H1115" s="105">
        <v>172501.19999999998</v>
      </c>
      <c r="I1115" s="105" t="s">
        <v>497</v>
      </c>
      <c r="J1115" s="105" t="s">
        <v>198</v>
      </c>
    </row>
    <row r="1116" spans="1:10">
      <c r="A1116" s="105">
        <v>1115</v>
      </c>
      <c r="B1116" s="105" t="s">
        <v>526</v>
      </c>
      <c r="C1116" s="105" t="s">
        <v>524</v>
      </c>
      <c r="D1116" s="106" t="s">
        <v>492</v>
      </c>
      <c r="E1116" s="105" t="s">
        <v>506</v>
      </c>
      <c r="F1116" s="105">
        <v>16</v>
      </c>
      <c r="G1116" s="106" t="s">
        <v>489</v>
      </c>
      <c r="H1116" s="105">
        <v>340038</v>
      </c>
      <c r="I1116" s="105" t="s">
        <v>494</v>
      </c>
      <c r="J1116" s="105" t="s">
        <v>201</v>
      </c>
    </row>
    <row r="1117" spans="1:10">
      <c r="A1117" s="105">
        <v>1116</v>
      </c>
      <c r="B1117" s="105" t="s">
        <v>532</v>
      </c>
      <c r="C1117" s="105" t="s">
        <v>524</v>
      </c>
      <c r="D1117" s="106" t="s">
        <v>487</v>
      </c>
      <c r="E1117" s="105" t="s">
        <v>488</v>
      </c>
      <c r="F1117" s="105">
        <v>20</v>
      </c>
      <c r="G1117" s="106" t="s">
        <v>16</v>
      </c>
      <c r="H1117" s="105">
        <v>80949.599999999991</v>
      </c>
      <c r="I1117" s="105" t="s">
        <v>490</v>
      </c>
      <c r="J1117" s="105" t="s">
        <v>201</v>
      </c>
    </row>
    <row r="1118" spans="1:10">
      <c r="A1118" s="105">
        <v>1117</v>
      </c>
      <c r="B1118" s="105" t="s">
        <v>530</v>
      </c>
      <c r="C1118" s="105" t="s">
        <v>524</v>
      </c>
      <c r="D1118" s="106" t="s">
        <v>487</v>
      </c>
      <c r="E1118" s="105" t="s">
        <v>509</v>
      </c>
      <c r="F1118" s="105">
        <v>20</v>
      </c>
      <c r="G1118" s="106" t="s">
        <v>16</v>
      </c>
      <c r="H1118" s="105">
        <v>197860.8</v>
      </c>
      <c r="I1118" s="105" t="s">
        <v>496</v>
      </c>
      <c r="J1118" s="105" t="s">
        <v>198</v>
      </c>
    </row>
    <row r="1119" spans="1:10">
      <c r="A1119" s="105">
        <v>1118</v>
      </c>
      <c r="B1119" s="105" t="s">
        <v>528</v>
      </c>
      <c r="C1119" s="105" t="s">
        <v>524</v>
      </c>
      <c r="D1119" s="106" t="s">
        <v>487</v>
      </c>
      <c r="E1119" s="105" t="s">
        <v>509</v>
      </c>
      <c r="F1119" s="105">
        <v>1</v>
      </c>
      <c r="G1119" s="106" t="s">
        <v>16</v>
      </c>
      <c r="H1119" s="105">
        <v>90115.199999999997</v>
      </c>
      <c r="I1119" s="105" t="s">
        <v>494</v>
      </c>
      <c r="J1119" s="105" t="s">
        <v>189</v>
      </c>
    </row>
    <row r="1120" spans="1:10">
      <c r="A1120" s="105">
        <v>1119</v>
      </c>
      <c r="B1120" s="105" t="s">
        <v>526</v>
      </c>
      <c r="C1120" s="105" t="s">
        <v>524</v>
      </c>
      <c r="D1120" s="106" t="s">
        <v>487</v>
      </c>
      <c r="E1120" s="105" t="s">
        <v>488</v>
      </c>
      <c r="F1120" s="105">
        <v>24</v>
      </c>
      <c r="G1120" s="106" t="s">
        <v>16</v>
      </c>
      <c r="H1120" s="105">
        <v>100162.8</v>
      </c>
      <c r="I1120" s="105" t="s">
        <v>490</v>
      </c>
      <c r="J1120" s="105" t="s">
        <v>513</v>
      </c>
    </row>
    <row r="1121" spans="1:10">
      <c r="A1121" s="105">
        <v>1120</v>
      </c>
      <c r="B1121" s="105" t="s">
        <v>528</v>
      </c>
      <c r="C1121" s="105" t="s">
        <v>524</v>
      </c>
      <c r="D1121" s="106" t="s">
        <v>487</v>
      </c>
      <c r="E1121" s="105" t="s">
        <v>509</v>
      </c>
      <c r="F1121" s="105">
        <v>27</v>
      </c>
      <c r="G1121" s="106" t="s">
        <v>16</v>
      </c>
      <c r="H1121" s="105">
        <v>115203.59999999999</v>
      </c>
      <c r="I1121" s="105" t="s">
        <v>496</v>
      </c>
      <c r="J1121" s="105" t="s">
        <v>198</v>
      </c>
    </row>
    <row r="1122" spans="1:10">
      <c r="A1122" s="105">
        <v>1121</v>
      </c>
      <c r="B1122" s="105" t="s">
        <v>529</v>
      </c>
      <c r="C1122" s="105" t="s">
        <v>524</v>
      </c>
      <c r="D1122" s="106" t="s">
        <v>487</v>
      </c>
      <c r="E1122" s="105" t="s">
        <v>509</v>
      </c>
      <c r="F1122" s="105">
        <v>22</v>
      </c>
      <c r="G1122" s="106" t="s">
        <v>489</v>
      </c>
      <c r="H1122" s="105">
        <v>210741.6</v>
      </c>
      <c r="I1122" s="105" t="s">
        <v>490</v>
      </c>
      <c r="J1122" s="105" t="s">
        <v>189</v>
      </c>
    </row>
    <row r="1123" spans="1:10">
      <c r="A1123" s="105">
        <v>1122</v>
      </c>
      <c r="B1123" s="105" t="s">
        <v>527</v>
      </c>
      <c r="C1123" s="105" t="s">
        <v>524</v>
      </c>
      <c r="D1123" s="106" t="s">
        <v>510</v>
      </c>
      <c r="E1123" s="105" t="s">
        <v>511</v>
      </c>
      <c r="F1123" s="105">
        <v>16</v>
      </c>
      <c r="G1123" s="106" t="s">
        <v>489</v>
      </c>
      <c r="H1123" s="105">
        <v>100587.59999999999</v>
      </c>
      <c r="I1123" s="105" t="s">
        <v>490</v>
      </c>
      <c r="J1123" s="105" t="s">
        <v>189</v>
      </c>
    </row>
    <row r="1124" spans="1:10">
      <c r="A1124" s="105">
        <v>1123</v>
      </c>
      <c r="B1124" s="105" t="s">
        <v>530</v>
      </c>
      <c r="C1124" s="105" t="s">
        <v>524</v>
      </c>
      <c r="D1124" s="106" t="s">
        <v>499</v>
      </c>
      <c r="E1124" s="105" t="s">
        <v>500</v>
      </c>
      <c r="F1124" s="105">
        <v>5</v>
      </c>
      <c r="G1124" s="106" t="s">
        <v>16</v>
      </c>
      <c r="H1124" s="105">
        <v>246160.8</v>
      </c>
      <c r="I1124" s="105" t="s">
        <v>494</v>
      </c>
      <c r="J1124" s="105" t="s">
        <v>198</v>
      </c>
    </row>
    <row r="1125" spans="1:10">
      <c r="A1125" s="105">
        <v>1124</v>
      </c>
      <c r="B1125" s="105" t="s">
        <v>287</v>
      </c>
      <c r="C1125" s="105" t="s">
        <v>524</v>
      </c>
      <c r="D1125" s="106" t="s">
        <v>487</v>
      </c>
      <c r="E1125" s="105" t="s">
        <v>509</v>
      </c>
      <c r="F1125" s="105">
        <v>19</v>
      </c>
      <c r="G1125" s="106" t="s">
        <v>504</v>
      </c>
      <c r="H1125" s="105">
        <v>113467.2</v>
      </c>
      <c r="I1125" s="105" t="s">
        <v>494</v>
      </c>
      <c r="J1125" s="105" t="s">
        <v>189</v>
      </c>
    </row>
    <row r="1126" spans="1:10">
      <c r="A1126" s="105">
        <v>1125</v>
      </c>
      <c r="B1126" s="105" t="s">
        <v>529</v>
      </c>
      <c r="C1126" s="105" t="s">
        <v>524</v>
      </c>
      <c r="D1126" s="106" t="s">
        <v>487</v>
      </c>
      <c r="E1126" s="105" t="s">
        <v>502</v>
      </c>
      <c r="F1126" s="105">
        <v>10</v>
      </c>
      <c r="G1126" s="106" t="s">
        <v>489</v>
      </c>
      <c r="H1126" s="105">
        <v>238243.19999999998</v>
      </c>
      <c r="I1126" s="105" t="s">
        <v>494</v>
      </c>
      <c r="J1126" s="105" t="s">
        <v>513</v>
      </c>
    </row>
    <row r="1127" spans="1:10">
      <c r="A1127" s="105">
        <v>1126</v>
      </c>
      <c r="B1127" s="105" t="s">
        <v>291</v>
      </c>
      <c r="C1127" s="105" t="s">
        <v>524</v>
      </c>
      <c r="D1127" s="106" t="s">
        <v>499</v>
      </c>
      <c r="E1127" s="105" t="s">
        <v>500</v>
      </c>
      <c r="F1127" s="105">
        <v>4</v>
      </c>
      <c r="G1127" s="106" t="s">
        <v>489</v>
      </c>
      <c r="H1127" s="105">
        <v>226490.4</v>
      </c>
      <c r="I1127" s="105" t="s">
        <v>496</v>
      </c>
      <c r="J1127" s="105" t="s">
        <v>201</v>
      </c>
    </row>
    <row r="1128" spans="1:10">
      <c r="A1128" s="105">
        <v>1127</v>
      </c>
      <c r="B1128" s="105" t="s">
        <v>526</v>
      </c>
      <c r="C1128" s="105" t="s">
        <v>524</v>
      </c>
      <c r="D1128" s="106" t="s">
        <v>510</v>
      </c>
      <c r="E1128" s="105" t="s">
        <v>514</v>
      </c>
      <c r="F1128" s="105">
        <v>26</v>
      </c>
      <c r="G1128" s="106" t="s">
        <v>489</v>
      </c>
      <c r="H1128" s="105">
        <v>31896</v>
      </c>
      <c r="I1128" s="105" t="s">
        <v>490</v>
      </c>
      <c r="J1128" s="105" t="s">
        <v>189</v>
      </c>
    </row>
    <row r="1129" spans="1:10">
      <c r="A1129" s="105">
        <v>1128</v>
      </c>
      <c r="B1129" s="105" t="s">
        <v>526</v>
      </c>
      <c r="C1129" s="105" t="s">
        <v>524</v>
      </c>
      <c r="D1129" s="106" t="s">
        <v>487</v>
      </c>
      <c r="E1129" s="105" t="s">
        <v>509</v>
      </c>
      <c r="F1129" s="105">
        <v>8</v>
      </c>
      <c r="G1129" s="106" t="s">
        <v>16</v>
      </c>
      <c r="H1129" s="105">
        <v>293018.39999999997</v>
      </c>
      <c r="I1129" s="105" t="s">
        <v>494</v>
      </c>
      <c r="J1129" s="105" t="s">
        <v>192</v>
      </c>
    </row>
    <row r="1130" spans="1:10">
      <c r="A1130" s="105">
        <v>1129</v>
      </c>
      <c r="B1130" s="105" t="s">
        <v>530</v>
      </c>
      <c r="C1130" s="105" t="s">
        <v>524</v>
      </c>
      <c r="D1130" s="106" t="s">
        <v>510</v>
      </c>
      <c r="E1130" s="105" t="s">
        <v>511</v>
      </c>
      <c r="F1130" s="105">
        <v>4</v>
      </c>
      <c r="G1130" s="106" t="s">
        <v>489</v>
      </c>
      <c r="H1130" s="105">
        <v>83906.4</v>
      </c>
      <c r="I1130" s="105" t="s">
        <v>496</v>
      </c>
      <c r="J1130" s="105" t="s">
        <v>513</v>
      </c>
    </row>
    <row r="1131" spans="1:10">
      <c r="A1131" s="105">
        <v>1130</v>
      </c>
      <c r="B1131" s="105" t="s">
        <v>287</v>
      </c>
      <c r="C1131" s="105" t="s">
        <v>524</v>
      </c>
      <c r="D1131" s="106" t="s">
        <v>492</v>
      </c>
      <c r="E1131" s="105" t="s">
        <v>495</v>
      </c>
      <c r="F1131" s="105">
        <v>14</v>
      </c>
      <c r="G1131" s="106" t="s">
        <v>16</v>
      </c>
      <c r="H1131" s="105">
        <v>71082</v>
      </c>
      <c r="I1131" s="105" t="s">
        <v>497</v>
      </c>
      <c r="J1131" s="105" t="s">
        <v>192</v>
      </c>
    </row>
    <row r="1132" spans="1:10">
      <c r="A1132" s="105">
        <v>1131</v>
      </c>
      <c r="B1132" s="105" t="s">
        <v>531</v>
      </c>
      <c r="C1132" s="105" t="s">
        <v>524</v>
      </c>
      <c r="D1132" s="106" t="s">
        <v>510</v>
      </c>
      <c r="E1132" s="105" t="s">
        <v>511</v>
      </c>
      <c r="F1132" s="105">
        <v>26</v>
      </c>
      <c r="G1132" s="106" t="s">
        <v>489</v>
      </c>
      <c r="H1132" s="105">
        <v>111384</v>
      </c>
      <c r="I1132" s="105" t="s">
        <v>497</v>
      </c>
      <c r="J1132" s="105" t="s">
        <v>210</v>
      </c>
    </row>
    <row r="1133" spans="1:10">
      <c r="A1133" s="105">
        <v>1132</v>
      </c>
      <c r="B1133" s="105" t="s">
        <v>528</v>
      </c>
      <c r="C1133" s="105" t="s">
        <v>524</v>
      </c>
      <c r="D1133" s="106" t="s">
        <v>492</v>
      </c>
      <c r="E1133" s="105" t="s">
        <v>493</v>
      </c>
      <c r="F1133" s="105">
        <v>5</v>
      </c>
      <c r="G1133" s="106" t="s">
        <v>489</v>
      </c>
      <c r="H1133" s="105">
        <v>82554</v>
      </c>
      <c r="I1133" s="105" t="s">
        <v>497</v>
      </c>
      <c r="J1133" s="105" t="s">
        <v>210</v>
      </c>
    </row>
    <row r="1134" spans="1:10">
      <c r="A1134" s="105">
        <v>1133</v>
      </c>
      <c r="B1134" s="105" t="s">
        <v>532</v>
      </c>
      <c r="C1134" s="105" t="s">
        <v>524</v>
      </c>
      <c r="D1134" s="106" t="s">
        <v>487</v>
      </c>
      <c r="E1134" s="105" t="s">
        <v>502</v>
      </c>
      <c r="F1134" s="105">
        <v>4</v>
      </c>
      <c r="G1134" s="106" t="s">
        <v>489</v>
      </c>
      <c r="H1134" s="105">
        <v>55435.199999999997</v>
      </c>
      <c r="I1134" s="105" t="s">
        <v>496</v>
      </c>
      <c r="J1134" s="105" t="s">
        <v>192</v>
      </c>
    </row>
    <row r="1135" spans="1:10">
      <c r="A1135" s="105">
        <v>1134</v>
      </c>
      <c r="B1135" s="105" t="s">
        <v>528</v>
      </c>
      <c r="C1135" s="105" t="s">
        <v>524</v>
      </c>
      <c r="D1135" s="106" t="s">
        <v>492</v>
      </c>
      <c r="E1135" s="105" t="s">
        <v>506</v>
      </c>
      <c r="F1135" s="105">
        <v>29</v>
      </c>
      <c r="G1135" s="106" t="s">
        <v>489</v>
      </c>
      <c r="H1135" s="105">
        <v>181938</v>
      </c>
      <c r="I1135" s="105" t="s">
        <v>494</v>
      </c>
      <c r="J1135" s="105" t="s">
        <v>189</v>
      </c>
    </row>
    <row r="1136" spans="1:10">
      <c r="A1136" s="105">
        <v>1135</v>
      </c>
      <c r="B1136" s="105" t="s">
        <v>532</v>
      </c>
      <c r="C1136" s="105" t="s">
        <v>524</v>
      </c>
      <c r="D1136" s="106" t="s">
        <v>499</v>
      </c>
      <c r="E1136" s="105" t="s">
        <v>515</v>
      </c>
      <c r="F1136" s="105">
        <v>12</v>
      </c>
      <c r="G1136" s="106" t="s">
        <v>16</v>
      </c>
      <c r="H1136" s="105">
        <v>12999.6</v>
      </c>
      <c r="I1136" s="105" t="s">
        <v>501</v>
      </c>
      <c r="J1136" s="105" t="s">
        <v>192</v>
      </c>
    </row>
    <row r="1137" spans="1:10">
      <c r="A1137" s="105">
        <v>1136</v>
      </c>
      <c r="B1137" s="105" t="s">
        <v>528</v>
      </c>
      <c r="C1137" s="105" t="s">
        <v>524</v>
      </c>
      <c r="D1137" s="106" t="s">
        <v>487</v>
      </c>
      <c r="E1137" s="105" t="s">
        <v>509</v>
      </c>
      <c r="F1137" s="105">
        <v>1</v>
      </c>
      <c r="G1137" s="106" t="s">
        <v>489</v>
      </c>
      <c r="H1137" s="105">
        <v>282340.8</v>
      </c>
      <c r="I1137" s="105" t="s">
        <v>496</v>
      </c>
      <c r="J1137" s="105" t="s">
        <v>189</v>
      </c>
    </row>
    <row r="1138" spans="1:10">
      <c r="A1138" s="105">
        <v>1137</v>
      </c>
      <c r="B1138" s="105" t="s">
        <v>532</v>
      </c>
      <c r="C1138" s="105" t="s">
        <v>524</v>
      </c>
      <c r="D1138" s="106" t="s">
        <v>487</v>
      </c>
      <c r="E1138" s="105" t="s">
        <v>502</v>
      </c>
      <c r="F1138" s="105">
        <v>6</v>
      </c>
      <c r="G1138" s="106" t="s">
        <v>16</v>
      </c>
      <c r="H1138" s="105">
        <v>112636.8</v>
      </c>
      <c r="I1138" s="105" t="s">
        <v>496</v>
      </c>
      <c r="J1138" s="105" t="s">
        <v>513</v>
      </c>
    </row>
    <row r="1139" spans="1:10">
      <c r="A1139" s="105">
        <v>1138</v>
      </c>
      <c r="B1139" s="105" t="s">
        <v>526</v>
      </c>
      <c r="C1139" s="105" t="s">
        <v>524</v>
      </c>
      <c r="D1139" s="106" t="s">
        <v>499</v>
      </c>
      <c r="E1139" s="105" t="s">
        <v>500</v>
      </c>
      <c r="F1139" s="105">
        <v>27</v>
      </c>
      <c r="G1139" s="106" t="s">
        <v>489</v>
      </c>
      <c r="H1139" s="105">
        <v>48218.400000000001</v>
      </c>
      <c r="I1139" s="105" t="s">
        <v>494</v>
      </c>
      <c r="J1139" s="105" t="s">
        <v>189</v>
      </c>
    </row>
    <row r="1140" spans="1:10">
      <c r="A1140" s="105">
        <v>1139</v>
      </c>
      <c r="B1140" s="105" t="s">
        <v>530</v>
      </c>
      <c r="C1140" s="105" t="s">
        <v>524</v>
      </c>
      <c r="D1140" s="106" t="s">
        <v>510</v>
      </c>
      <c r="E1140" s="105" t="s">
        <v>514</v>
      </c>
      <c r="F1140" s="105">
        <v>30</v>
      </c>
      <c r="G1140" s="106" t="s">
        <v>489</v>
      </c>
      <c r="H1140" s="105">
        <v>208173.6</v>
      </c>
      <c r="I1140" s="105" t="s">
        <v>494</v>
      </c>
      <c r="J1140" s="105" t="s">
        <v>198</v>
      </c>
    </row>
    <row r="1141" spans="1:10">
      <c r="A1141" s="105">
        <v>1140</v>
      </c>
      <c r="B1141" s="105" t="s">
        <v>527</v>
      </c>
      <c r="C1141" s="105" t="s">
        <v>524</v>
      </c>
      <c r="D1141" s="106" t="s">
        <v>492</v>
      </c>
      <c r="E1141" s="105" t="s">
        <v>493</v>
      </c>
      <c r="F1141" s="105">
        <v>11</v>
      </c>
      <c r="G1141" s="106" t="s">
        <v>504</v>
      </c>
      <c r="H1141" s="105">
        <v>159864</v>
      </c>
      <c r="I1141" s="105" t="s">
        <v>501</v>
      </c>
      <c r="J1141" s="105" t="s">
        <v>210</v>
      </c>
    </row>
    <row r="1142" spans="1:10">
      <c r="A1142" s="105">
        <v>1141</v>
      </c>
      <c r="B1142" s="105" t="s">
        <v>287</v>
      </c>
      <c r="C1142" s="105" t="s">
        <v>524</v>
      </c>
      <c r="D1142" s="106" t="s">
        <v>487</v>
      </c>
      <c r="E1142" s="105" t="s">
        <v>488</v>
      </c>
      <c r="F1142" s="105">
        <v>19</v>
      </c>
      <c r="G1142" s="106" t="s">
        <v>489</v>
      </c>
      <c r="H1142" s="105">
        <v>100020</v>
      </c>
      <c r="I1142" s="105" t="s">
        <v>496</v>
      </c>
      <c r="J1142" s="105" t="s">
        <v>201</v>
      </c>
    </row>
    <row r="1143" spans="1:10">
      <c r="A1143" s="105">
        <v>1142</v>
      </c>
      <c r="B1143" s="105" t="s">
        <v>291</v>
      </c>
      <c r="C1143" s="105" t="s">
        <v>524</v>
      </c>
      <c r="D1143" s="106" t="s">
        <v>492</v>
      </c>
      <c r="E1143" s="105" t="s">
        <v>493</v>
      </c>
      <c r="F1143" s="105">
        <v>2</v>
      </c>
      <c r="G1143" s="106" t="s">
        <v>489</v>
      </c>
      <c r="H1143" s="105">
        <v>135528</v>
      </c>
      <c r="I1143" s="105" t="s">
        <v>490</v>
      </c>
      <c r="J1143" s="105" t="s">
        <v>192</v>
      </c>
    </row>
    <row r="1144" spans="1:10">
      <c r="A1144" s="105">
        <v>1143</v>
      </c>
      <c r="B1144" s="105" t="s">
        <v>527</v>
      </c>
      <c r="C1144" s="105" t="s">
        <v>524</v>
      </c>
      <c r="D1144" s="106" t="s">
        <v>499</v>
      </c>
      <c r="E1144" s="105" t="s">
        <v>508</v>
      </c>
      <c r="F1144" s="105">
        <v>24</v>
      </c>
      <c r="G1144" s="106" t="s">
        <v>489</v>
      </c>
      <c r="H1144" s="105">
        <v>528114</v>
      </c>
      <c r="I1144" s="105" t="s">
        <v>496</v>
      </c>
      <c r="J1144" s="105" t="s">
        <v>513</v>
      </c>
    </row>
    <row r="1145" spans="1:10">
      <c r="A1145" s="105">
        <v>1144</v>
      </c>
      <c r="B1145" s="105" t="s">
        <v>287</v>
      </c>
      <c r="C1145" s="105" t="s">
        <v>524</v>
      </c>
      <c r="D1145" s="106" t="s">
        <v>510</v>
      </c>
      <c r="E1145" s="105" t="s">
        <v>511</v>
      </c>
      <c r="F1145" s="105">
        <v>21</v>
      </c>
      <c r="G1145" s="106" t="s">
        <v>16</v>
      </c>
      <c r="H1145" s="105">
        <v>166870.79999999999</v>
      </c>
      <c r="I1145" s="105" t="s">
        <v>494</v>
      </c>
      <c r="J1145" s="105" t="s">
        <v>192</v>
      </c>
    </row>
    <row r="1146" spans="1:10">
      <c r="A1146" s="105">
        <v>1145</v>
      </c>
      <c r="B1146" s="105" t="s">
        <v>527</v>
      </c>
      <c r="C1146" s="105" t="s">
        <v>524</v>
      </c>
      <c r="D1146" s="106" t="s">
        <v>492</v>
      </c>
      <c r="E1146" s="105" t="s">
        <v>495</v>
      </c>
      <c r="F1146" s="105">
        <v>14</v>
      </c>
      <c r="G1146" s="106" t="s">
        <v>16</v>
      </c>
      <c r="H1146" s="105">
        <v>59680.799999999996</v>
      </c>
      <c r="I1146" s="105" t="s">
        <v>497</v>
      </c>
      <c r="J1146" s="105" t="s">
        <v>192</v>
      </c>
    </row>
    <row r="1147" spans="1:10">
      <c r="A1147" s="105">
        <v>1146</v>
      </c>
      <c r="B1147" s="105" t="s">
        <v>532</v>
      </c>
      <c r="C1147" s="105" t="s">
        <v>524</v>
      </c>
      <c r="D1147" s="106" t="s">
        <v>510</v>
      </c>
      <c r="E1147" s="105" t="s">
        <v>511</v>
      </c>
      <c r="F1147" s="105">
        <v>8</v>
      </c>
      <c r="G1147" s="106" t="s">
        <v>489</v>
      </c>
      <c r="H1147" s="105">
        <v>252064.8</v>
      </c>
      <c r="I1147" s="105" t="s">
        <v>494</v>
      </c>
      <c r="J1147" s="105" t="s">
        <v>513</v>
      </c>
    </row>
    <row r="1148" spans="1:10">
      <c r="A1148" s="105">
        <v>1147</v>
      </c>
      <c r="B1148" s="105" t="s">
        <v>527</v>
      </c>
      <c r="C1148" s="105" t="s">
        <v>524</v>
      </c>
      <c r="D1148" s="106" t="s">
        <v>510</v>
      </c>
      <c r="E1148" s="105" t="s">
        <v>514</v>
      </c>
      <c r="F1148" s="105">
        <v>5</v>
      </c>
      <c r="G1148" s="106" t="s">
        <v>489</v>
      </c>
      <c r="H1148" s="105">
        <v>266356.8</v>
      </c>
      <c r="I1148" s="105" t="s">
        <v>496</v>
      </c>
      <c r="J1148" s="105" t="s">
        <v>189</v>
      </c>
    </row>
    <row r="1149" spans="1:10">
      <c r="A1149" s="105">
        <v>1148</v>
      </c>
      <c r="B1149" s="105" t="s">
        <v>527</v>
      </c>
      <c r="C1149" s="105" t="s">
        <v>524</v>
      </c>
      <c r="D1149" s="106" t="s">
        <v>499</v>
      </c>
      <c r="E1149" s="105" t="s">
        <v>500</v>
      </c>
      <c r="F1149" s="105">
        <v>11</v>
      </c>
      <c r="G1149" s="106" t="s">
        <v>489</v>
      </c>
      <c r="H1149" s="105">
        <v>48334.799999999996</v>
      </c>
      <c r="I1149" s="105" t="s">
        <v>496</v>
      </c>
      <c r="J1149" s="105" t="s">
        <v>189</v>
      </c>
    </row>
    <row r="1150" spans="1:10">
      <c r="A1150" s="105">
        <v>1149</v>
      </c>
      <c r="B1150" s="105" t="s">
        <v>287</v>
      </c>
      <c r="C1150" s="105" t="s">
        <v>524</v>
      </c>
      <c r="D1150" s="106" t="s">
        <v>487</v>
      </c>
      <c r="E1150" s="105" t="s">
        <v>509</v>
      </c>
      <c r="F1150" s="105">
        <v>11</v>
      </c>
      <c r="G1150" s="106" t="s">
        <v>489</v>
      </c>
      <c r="H1150" s="105">
        <v>116448</v>
      </c>
      <c r="I1150" s="105" t="s">
        <v>497</v>
      </c>
      <c r="J1150" s="105" t="s">
        <v>198</v>
      </c>
    </row>
    <row r="1151" spans="1:10">
      <c r="A1151" s="105">
        <v>1150</v>
      </c>
      <c r="B1151" s="105" t="s">
        <v>528</v>
      </c>
      <c r="C1151" s="105" t="s">
        <v>524</v>
      </c>
      <c r="D1151" s="106" t="s">
        <v>499</v>
      </c>
      <c r="E1151" s="105" t="s">
        <v>508</v>
      </c>
      <c r="F1151" s="105">
        <v>12</v>
      </c>
      <c r="G1151" s="106" t="s">
        <v>489</v>
      </c>
      <c r="H1151" s="105">
        <v>106603.2</v>
      </c>
      <c r="I1151" s="105" t="s">
        <v>490</v>
      </c>
      <c r="J1151" s="105" t="s">
        <v>201</v>
      </c>
    </row>
    <row r="1152" spans="1:10">
      <c r="A1152" s="105">
        <v>1151</v>
      </c>
      <c r="B1152" s="105" t="s">
        <v>528</v>
      </c>
      <c r="C1152" s="105" t="s">
        <v>524</v>
      </c>
      <c r="D1152" s="106" t="s">
        <v>499</v>
      </c>
      <c r="E1152" s="105" t="s">
        <v>515</v>
      </c>
      <c r="F1152" s="105">
        <v>6</v>
      </c>
      <c r="G1152" s="106" t="s">
        <v>504</v>
      </c>
      <c r="H1152" s="105">
        <v>34261.199999999997</v>
      </c>
      <c r="I1152" s="105" t="s">
        <v>496</v>
      </c>
      <c r="J1152" s="105" t="s">
        <v>192</v>
      </c>
    </row>
    <row r="1153" spans="1:10">
      <c r="A1153" s="105">
        <v>1152</v>
      </c>
      <c r="B1153" s="105" t="s">
        <v>287</v>
      </c>
      <c r="C1153" s="105" t="s">
        <v>524</v>
      </c>
      <c r="D1153" s="106" t="s">
        <v>487</v>
      </c>
      <c r="E1153" s="105" t="s">
        <v>502</v>
      </c>
      <c r="F1153" s="105">
        <v>25</v>
      </c>
      <c r="G1153" s="106" t="s">
        <v>489</v>
      </c>
      <c r="H1153" s="105">
        <v>32481.599999999999</v>
      </c>
      <c r="I1153" s="105" t="s">
        <v>501</v>
      </c>
      <c r="J1153" s="105" t="s">
        <v>195</v>
      </c>
    </row>
    <row r="1154" spans="1:10">
      <c r="A1154" s="105">
        <v>1153</v>
      </c>
      <c r="B1154" s="105" t="s">
        <v>291</v>
      </c>
      <c r="C1154" s="105" t="s">
        <v>524</v>
      </c>
      <c r="D1154" s="106" t="s">
        <v>487</v>
      </c>
      <c r="E1154" s="105" t="s">
        <v>488</v>
      </c>
      <c r="F1154" s="105">
        <v>29</v>
      </c>
      <c r="G1154" s="106" t="s">
        <v>16</v>
      </c>
      <c r="H1154" s="105">
        <v>54579.6</v>
      </c>
      <c r="I1154" s="105" t="s">
        <v>494</v>
      </c>
      <c r="J1154" s="105" t="s">
        <v>198</v>
      </c>
    </row>
    <row r="1155" spans="1:10">
      <c r="A1155" s="105">
        <v>1154</v>
      </c>
      <c r="B1155" s="105" t="s">
        <v>526</v>
      </c>
      <c r="C1155" s="105" t="s">
        <v>524</v>
      </c>
      <c r="D1155" s="106" t="s">
        <v>487</v>
      </c>
      <c r="E1155" s="105" t="s">
        <v>488</v>
      </c>
      <c r="F1155" s="105">
        <v>21</v>
      </c>
      <c r="G1155" s="106" t="s">
        <v>489</v>
      </c>
      <c r="H1155" s="105">
        <v>74263.199999999997</v>
      </c>
      <c r="I1155" s="105" t="s">
        <v>512</v>
      </c>
      <c r="J1155" s="105" t="s">
        <v>513</v>
      </c>
    </row>
    <row r="1156" spans="1:10">
      <c r="A1156" s="105">
        <v>1155</v>
      </c>
      <c r="B1156" s="105" t="s">
        <v>526</v>
      </c>
      <c r="C1156" s="105" t="s">
        <v>524</v>
      </c>
      <c r="D1156" s="106" t="s">
        <v>492</v>
      </c>
      <c r="E1156" s="105" t="s">
        <v>506</v>
      </c>
      <c r="F1156" s="105">
        <v>7</v>
      </c>
      <c r="G1156" s="106" t="s">
        <v>504</v>
      </c>
      <c r="H1156" s="105">
        <v>123624</v>
      </c>
      <c r="I1156" s="105" t="s">
        <v>494</v>
      </c>
      <c r="J1156" s="105" t="s">
        <v>198</v>
      </c>
    </row>
    <row r="1157" spans="1:10">
      <c r="A1157" s="105">
        <v>1156</v>
      </c>
      <c r="B1157" s="105" t="s">
        <v>531</v>
      </c>
      <c r="C1157" s="105" t="s">
        <v>524</v>
      </c>
      <c r="D1157" s="106" t="s">
        <v>487</v>
      </c>
      <c r="E1157" s="105" t="s">
        <v>488</v>
      </c>
      <c r="F1157" s="105">
        <v>7</v>
      </c>
      <c r="G1157" s="106" t="s">
        <v>16</v>
      </c>
      <c r="H1157" s="105">
        <v>64730.399999999994</v>
      </c>
      <c r="I1157" s="105" t="s">
        <v>494</v>
      </c>
      <c r="J1157" s="105" t="s">
        <v>198</v>
      </c>
    </row>
    <row r="1158" spans="1:10">
      <c r="A1158" s="105">
        <v>1157</v>
      </c>
      <c r="B1158" s="105" t="s">
        <v>287</v>
      </c>
      <c r="C1158" s="105" t="s">
        <v>524</v>
      </c>
      <c r="D1158" s="106" t="s">
        <v>487</v>
      </c>
      <c r="E1158" s="105" t="s">
        <v>502</v>
      </c>
      <c r="F1158" s="105">
        <v>17</v>
      </c>
      <c r="G1158" s="106" t="s">
        <v>16</v>
      </c>
      <c r="H1158" s="105">
        <v>133392</v>
      </c>
      <c r="I1158" s="105" t="s">
        <v>494</v>
      </c>
      <c r="J1158" s="105" t="s">
        <v>198</v>
      </c>
    </row>
    <row r="1159" spans="1:10">
      <c r="A1159" s="105">
        <v>1158</v>
      </c>
      <c r="B1159" s="105" t="s">
        <v>526</v>
      </c>
      <c r="C1159" s="105" t="s">
        <v>524</v>
      </c>
      <c r="D1159" s="106" t="s">
        <v>492</v>
      </c>
      <c r="E1159" s="105" t="s">
        <v>493</v>
      </c>
      <c r="F1159" s="105">
        <v>30</v>
      </c>
      <c r="G1159" s="106" t="s">
        <v>16</v>
      </c>
      <c r="H1159" s="105">
        <v>18999.599999999999</v>
      </c>
      <c r="I1159" s="105" t="s">
        <v>490</v>
      </c>
      <c r="J1159" s="105" t="s">
        <v>192</v>
      </c>
    </row>
    <row r="1160" spans="1:10">
      <c r="A1160" s="105">
        <v>1159</v>
      </c>
      <c r="B1160" s="105" t="s">
        <v>532</v>
      </c>
      <c r="C1160" s="105" t="s">
        <v>524</v>
      </c>
      <c r="D1160" s="106" t="s">
        <v>492</v>
      </c>
      <c r="E1160" s="105" t="s">
        <v>506</v>
      </c>
      <c r="F1160" s="105">
        <v>28</v>
      </c>
      <c r="G1160" s="106" t="s">
        <v>16</v>
      </c>
      <c r="H1160" s="105">
        <v>149280</v>
      </c>
      <c r="I1160" s="105" t="s">
        <v>494</v>
      </c>
      <c r="J1160" s="105" t="s">
        <v>189</v>
      </c>
    </row>
    <row r="1161" spans="1:10">
      <c r="A1161" s="105">
        <v>1160</v>
      </c>
      <c r="B1161" s="105" t="s">
        <v>528</v>
      </c>
      <c r="C1161" s="105" t="s">
        <v>524</v>
      </c>
      <c r="D1161" s="106" t="s">
        <v>510</v>
      </c>
      <c r="E1161" s="105" t="s">
        <v>511</v>
      </c>
      <c r="F1161" s="105">
        <v>28</v>
      </c>
      <c r="G1161" s="106" t="s">
        <v>489</v>
      </c>
      <c r="H1161" s="105">
        <v>94291.199999999997</v>
      </c>
      <c r="I1161" s="105" t="s">
        <v>497</v>
      </c>
      <c r="J1161" s="105" t="s">
        <v>189</v>
      </c>
    </row>
    <row r="1162" spans="1:10">
      <c r="A1162" s="105">
        <v>1161</v>
      </c>
      <c r="B1162" s="105" t="s">
        <v>526</v>
      </c>
      <c r="C1162" s="105" t="s">
        <v>524</v>
      </c>
      <c r="D1162" s="106" t="s">
        <v>510</v>
      </c>
      <c r="E1162" s="105" t="s">
        <v>511</v>
      </c>
      <c r="F1162" s="105">
        <v>22</v>
      </c>
      <c r="G1162" s="106" t="s">
        <v>504</v>
      </c>
      <c r="H1162" s="105">
        <v>196844.4</v>
      </c>
      <c r="I1162" s="105" t="s">
        <v>494</v>
      </c>
      <c r="J1162" s="105" t="s">
        <v>192</v>
      </c>
    </row>
    <row r="1163" spans="1:10">
      <c r="A1163" s="105">
        <v>1162</v>
      </c>
      <c r="B1163" s="105" t="s">
        <v>528</v>
      </c>
      <c r="C1163" s="105" t="s">
        <v>524</v>
      </c>
      <c r="D1163" s="106" t="s">
        <v>492</v>
      </c>
      <c r="E1163" s="105" t="s">
        <v>495</v>
      </c>
      <c r="F1163" s="105">
        <v>23</v>
      </c>
      <c r="G1163" s="106" t="s">
        <v>16</v>
      </c>
      <c r="H1163" s="105">
        <v>56934</v>
      </c>
      <c r="I1163" s="105" t="s">
        <v>497</v>
      </c>
      <c r="J1163" s="105" t="s">
        <v>201</v>
      </c>
    </row>
    <row r="1164" spans="1:10">
      <c r="A1164" s="105">
        <v>1163</v>
      </c>
      <c r="B1164" s="105" t="s">
        <v>526</v>
      </c>
      <c r="C1164" s="105" t="s">
        <v>524</v>
      </c>
      <c r="D1164" s="106" t="s">
        <v>510</v>
      </c>
      <c r="E1164" s="105" t="s">
        <v>516</v>
      </c>
      <c r="F1164" s="105">
        <v>8</v>
      </c>
      <c r="G1164" s="106" t="s">
        <v>16</v>
      </c>
      <c r="H1164" s="105">
        <v>352069.2</v>
      </c>
      <c r="I1164" s="105" t="s">
        <v>494</v>
      </c>
      <c r="J1164" s="105" t="s">
        <v>192</v>
      </c>
    </row>
    <row r="1165" spans="1:10">
      <c r="A1165" s="105">
        <v>1164</v>
      </c>
      <c r="B1165" s="105" t="s">
        <v>529</v>
      </c>
      <c r="C1165" s="105" t="s">
        <v>524</v>
      </c>
      <c r="D1165" s="106" t="s">
        <v>499</v>
      </c>
      <c r="E1165" s="105" t="s">
        <v>508</v>
      </c>
      <c r="F1165" s="105">
        <v>27</v>
      </c>
      <c r="G1165" s="106" t="s">
        <v>16</v>
      </c>
      <c r="H1165" s="105">
        <v>320556</v>
      </c>
      <c r="I1165" s="105" t="s">
        <v>494</v>
      </c>
      <c r="J1165" s="105" t="s">
        <v>198</v>
      </c>
    </row>
    <row r="1166" spans="1:10">
      <c r="A1166" s="105">
        <v>1165</v>
      </c>
      <c r="B1166" s="105" t="s">
        <v>525</v>
      </c>
      <c r="C1166" s="105" t="s">
        <v>524</v>
      </c>
      <c r="D1166" s="106" t="s">
        <v>487</v>
      </c>
      <c r="E1166" s="105" t="s">
        <v>502</v>
      </c>
      <c r="F1166" s="105">
        <v>23</v>
      </c>
      <c r="G1166" s="106" t="s">
        <v>489</v>
      </c>
      <c r="H1166" s="105">
        <v>116726.39999999999</v>
      </c>
      <c r="I1166" s="105" t="s">
        <v>497</v>
      </c>
      <c r="J1166" s="105" t="s">
        <v>198</v>
      </c>
    </row>
    <row r="1167" spans="1:10">
      <c r="A1167" s="105">
        <v>1166</v>
      </c>
      <c r="B1167" s="105" t="s">
        <v>527</v>
      </c>
      <c r="C1167" s="105" t="s">
        <v>524</v>
      </c>
      <c r="D1167" s="106" t="s">
        <v>510</v>
      </c>
      <c r="E1167" s="105" t="s">
        <v>511</v>
      </c>
      <c r="F1167" s="105">
        <v>1</v>
      </c>
      <c r="G1167" s="106" t="s">
        <v>489</v>
      </c>
      <c r="H1167" s="105">
        <v>78004.800000000003</v>
      </c>
      <c r="I1167" s="105" t="s">
        <v>497</v>
      </c>
      <c r="J1167" s="105" t="s">
        <v>189</v>
      </c>
    </row>
    <row r="1168" spans="1:10">
      <c r="A1168" s="105">
        <v>1167</v>
      </c>
      <c r="B1168" s="105" t="s">
        <v>529</v>
      </c>
      <c r="C1168" s="105" t="s">
        <v>524</v>
      </c>
      <c r="D1168" s="106" t="s">
        <v>487</v>
      </c>
      <c r="E1168" s="105" t="s">
        <v>488</v>
      </c>
      <c r="F1168" s="105">
        <v>2</v>
      </c>
      <c r="G1168" s="106" t="s">
        <v>16</v>
      </c>
      <c r="H1168" s="105">
        <v>83695.199999999997</v>
      </c>
      <c r="I1168" s="105" t="s">
        <v>494</v>
      </c>
      <c r="J1168" s="105" t="s">
        <v>189</v>
      </c>
    </row>
    <row r="1169" spans="1:10">
      <c r="A1169" s="105">
        <v>1168</v>
      </c>
      <c r="B1169" s="105" t="s">
        <v>287</v>
      </c>
      <c r="C1169" s="105" t="s">
        <v>524</v>
      </c>
      <c r="D1169" s="106" t="s">
        <v>499</v>
      </c>
      <c r="E1169" s="105" t="s">
        <v>500</v>
      </c>
      <c r="F1169" s="105">
        <v>3</v>
      </c>
      <c r="G1169" s="106" t="s">
        <v>16</v>
      </c>
      <c r="H1169" s="105">
        <v>113378.4</v>
      </c>
      <c r="I1169" s="105" t="s">
        <v>494</v>
      </c>
      <c r="J1169" s="105" t="s">
        <v>189</v>
      </c>
    </row>
    <row r="1170" spans="1:10">
      <c r="A1170" s="105">
        <v>1169</v>
      </c>
      <c r="B1170" s="105" t="s">
        <v>525</v>
      </c>
      <c r="C1170" s="105" t="s">
        <v>524</v>
      </c>
      <c r="D1170" s="106" t="s">
        <v>487</v>
      </c>
      <c r="E1170" s="105" t="s">
        <v>502</v>
      </c>
      <c r="F1170" s="105">
        <v>12</v>
      </c>
      <c r="G1170" s="106" t="s">
        <v>504</v>
      </c>
      <c r="H1170" s="105">
        <v>170306.4</v>
      </c>
      <c r="I1170" s="105" t="s">
        <v>494</v>
      </c>
      <c r="J1170" s="105" t="s">
        <v>513</v>
      </c>
    </row>
    <row r="1171" spans="1:10">
      <c r="A1171" s="105">
        <v>1170</v>
      </c>
      <c r="B1171" s="105" t="s">
        <v>530</v>
      </c>
      <c r="C1171" s="105" t="s">
        <v>524</v>
      </c>
      <c r="D1171" s="106" t="s">
        <v>487</v>
      </c>
      <c r="E1171" s="105" t="s">
        <v>488</v>
      </c>
      <c r="F1171" s="105">
        <v>3</v>
      </c>
      <c r="G1171" s="106" t="s">
        <v>489</v>
      </c>
      <c r="H1171" s="105">
        <v>28574.399999999998</v>
      </c>
      <c r="I1171" s="105" t="s">
        <v>496</v>
      </c>
      <c r="J1171" s="105" t="s">
        <v>195</v>
      </c>
    </row>
    <row r="1172" spans="1:10">
      <c r="A1172" s="105">
        <v>1171</v>
      </c>
      <c r="B1172" s="105" t="s">
        <v>287</v>
      </c>
      <c r="C1172" s="105" t="s">
        <v>524</v>
      </c>
      <c r="D1172" s="106" t="s">
        <v>487</v>
      </c>
      <c r="E1172" s="105" t="s">
        <v>502</v>
      </c>
      <c r="F1172" s="105">
        <v>6</v>
      </c>
      <c r="G1172" s="106" t="s">
        <v>489</v>
      </c>
      <c r="H1172" s="105">
        <v>26750.399999999998</v>
      </c>
      <c r="I1172" s="105" t="s">
        <v>494</v>
      </c>
      <c r="J1172" s="105" t="s">
        <v>192</v>
      </c>
    </row>
    <row r="1173" spans="1:10">
      <c r="A1173" s="105">
        <v>1172</v>
      </c>
      <c r="B1173" s="105" t="s">
        <v>526</v>
      </c>
      <c r="C1173" s="105" t="s">
        <v>524</v>
      </c>
      <c r="D1173" s="106" t="s">
        <v>510</v>
      </c>
      <c r="E1173" s="105" t="s">
        <v>514</v>
      </c>
      <c r="F1173" s="105">
        <v>7</v>
      </c>
      <c r="G1173" s="106" t="s">
        <v>504</v>
      </c>
      <c r="H1173" s="105">
        <v>212212.8</v>
      </c>
      <c r="I1173" s="105" t="s">
        <v>494</v>
      </c>
      <c r="J1173" s="105" t="s">
        <v>198</v>
      </c>
    </row>
    <row r="1174" spans="1:10">
      <c r="A1174" s="105">
        <v>1173</v>
      </c>
      <c r="B1174" s="105" t="s">
        <v>291</v>
      </c>
      <c r="C1174" s="105" t="s">
        <v>524</v>
      </c>
      <c r="D1174" s="106" t="s">
        <v>487</v>
      </c>
      <c r="E1174" s="105" t="s">
        <v>502</v>
      </c>
      <c r="F1174" s="105">
        <v>7</v>
      </c>
      <c r="G1174" s="106" t="s">
        <v>16</v>
      </c>
      <c r="H1174" s="105">
        <v>7504.7999999999993</v>
      </c>
      <c r="I1174" s="105" t="s">
        <v>512</v>
      </c>
      <c r="J1174" s="105" t="s">
        <v>192</v>
      </c>
    </row>
    <row r="1175" spans="1:10">
      <c r="A1175" s="105">
        <v>1174</v>
      </c>
      <c r="B1175" s="105" t="s">
        <v>527</v>
      </c>
      <c r="C1175" s="105" t="s">
        <v>524</v>
      </c>
      <c r="D1175" s="106" t="s">
        <v>510</v>
      </c>
      <c r="E1175" s="105" t="s">
        <v>511</v>
      </c>
      <c r="F1175" s="105">
        <v>3</v>
      </c>
      <c r="G1175" s="106" t="s">
        <v>16</v>
      </c>
      <c r="H1175" s="105">
        <v>76276.800000000003</v>
      </c>
      <c r="I1175" s="105" t="s">
        <v>494</v>
      </c>
      <c r="J1175" s="105" t="s">
        <v>192</v>
      </c>
    </row>
    <row r="1176" spans="1:10">
      <c r="A1176" s="105">
        <v>1175</v>
      </c>
      <c r="B1176" s="105" t="s">
        <v>532</v>
      </c>
      <c r="C1176" s="105" t="s">
        <v>524</v>
      </c>
      <c r="D1176" s="106" t="s">
        <v>499</v>
      </c>
      <c r="E1176" s="105" t="s">
        <v>515</v>
      </c>
      <c r="F1176" s="105">
        <v>1</v>
      </c>
      <c r="G1176" s="106" t="s">
        <v>16</v>
      </c>
      <c r="H1176" s="105">
        <v>14186.4</v>
      </c>
      <c r="I1176" s="105" t="s">
        <v>497</v>
      </c>
      <c r="J1176" s="105" t="s">
        <v>201</v>
      </c>
    </row>
    <row r="1177" spans="1:10">
      <c r="A1177" s="105">
        <v>1176</v>
      </c>
      <c r="B1177" s="105" t="s">
        <v>531</v>
      </c>
      <c r="C1177" s="105" t="s">
        <v>524</v>
      </c>
      <c r="D1177" s="106" t="s">
        <v>487</v>
      </c>
      <c r="E1177" s="105" t="s">
        <v>488</v>
      </c>
      <c r="F1177" s="105">
        <v>18</v>
      </c>
      <c r="G1177" s="106" t="s">
        <v>16</v>
      </c>
      <c r="H1177" s="105">
        <v>99025.2</v>
      </c>
      <c r="I1177" s="105" t="s">
        <v>497</v>
      </c>
      <c r="J1177" s="105" t="s">
        <v>189</v>
      </c>
    </row>
    <row r="1178" spans="1:10">
      <c r="A1178" s="105">
        <v>1177</v>
      </c>
      <c r="B1178" s="105" t="s">
        <v>287</v>
      </c>
      <c r="C1178" s="105" t="s">
        <v>524</v>
      </c>
      <c r="D1178" s="106" t="s">
        <v>487</v>
      </c>
      <c r="E1178" s="105" t="s">
        <v>502</v>
      </c>
      <c r="F1178" s="105">
        <v>23</v>
      </c>
      <c r="G1178" s="106" t="s">
        <v>504</v>
      </c>
      <c r="H1178" s="105">
        <v>177180</v>
      </c>
      <c r="I1178" s="105" t="s">
        <v>494</v>
      </c>
      <c r="J1178" s="105" t="s">
        <v>198</v>
      </c>
    </row>
    <row r="1179" spans="1:10">
      <c r="A1179" s="105">
        <v>1178</v>
      </c>
      <c r="B1179" s="105" t="s">
        <v>528</v>
      </c>
      <c r="C1179" s="105" t="s">
        <v>524</v>
      </c>
      <c r="D1179" s="106" t="s">
        <v>499</v>
      </c>
      <c r="E1179" s="105" t="s">
        <v>515</v>
      </c>
      <c r="F1179" s="105">
        <v>1</v>
      </c>
      <c r="G1179" s="106" t="s">
        <v>489</v>
      </c>
      <c r="H1179" s="105">
        <v>104049.59999999999</v>
      </c>
      <c r="I1179" s="105" t="s">
        <v>497</v>
      </c>
      <c r="J1179" s="105" t="s">
        <v>210</v>
      </c>
    </row>
    <row r="1180" spans="1:10">
      <c r="A1180" s="105">
        <v>1179</v>
      </c>
      <c r="B1180" s="105" t="s">
        <v>291</v>
      </c>
      <c r="C1180" s="105" t="s">
        <v>524</v>
      </c>
      <c r="D1180" s="106" t="s">
        <v>499</v>
      </c>
      <c r="E1180" s="105" t="s">
        <v>500</v>
      </c>
      <c r="F1180" s="105">
        <v>14</v>
      </c>
      <c r="G1180" s="106" t="s">
        <v>16</v>
      </c>
      <c r="H1180" s="105">
        <v>44976</v>
      </c>
      <c r="I1180" s="105" t="s">
        <v>497</v>
      </c>
      <c r="J1180" s="105" t="s">
        <v>198</v>
      </c>
    </row>
    <row r="1181" spans="1:10">
      <c r="A1181" s="105">
        <v>1180</v>
      </c>
      <c r="B1181" s="105" t="s">
        <v>529</v>
      </c>
      <c r="C1181" s="105" t="s">
        <v>524</v>
      </c>
      <c r="D1181" s="106" t="s">
        <v>492</v>
      </c>
      <c r="E1181" s="105" t="s">
        <v>495</v>
      </c>
      <c r="F1181" s="105">
        <v>27</v>
      </c>
      <c r="G1181" s="106" t="s">
        <v>504</v>
      </c>
      <c r="H1181" s="105">
        <v>253212</v>
      </c>
      <c r="I1181" s="105" t="s">
        <v>494</v>
      </c>
      <c r="J1181" s="105" t="s">
        <v>189</v>
      </c>
    </row>
    <row r="1182" spans="1:10">
      <c r="A1182" s="105">
        <v>1181</v>
      </c>
      <c r="B1182" s="105" t="s">
        <v>525</v>
      </c>
      <c r="C1182" s="105" t="s">
        <v>524</v>
      </c>
      <c r="D1182" s="106" t="s">
        <v>510</v>
      </c>
      <c r="E1182" s="105" t="s">
        <v>511</v>
      </c>
      <c r="F1182" s="105">
        <v>2</v>
      </c>
      <c r="G1182" s="106" t="s">
        <v>489</v>
      </c>
      <c r="H1182" s="105">
        <v>37544.400000000001</v>
      </c>
      <c r="I1182" s="105" t="s">
        <v>494</v>
      </c>
      <c r="J1182" s="105" t="s">
        <v>513</v>
      </c>
    </row>
    <row r="1183" spans="1:10">
      <c r="A1183" s="105">
        <v>1182</v>
      </c>
      <c r="B1183" s="105" t="s">
        <v>530</v>
      </c>
      <c r="C1183" s="105" t="s">
        <v>524</v>
      </c>
      <c r="D1183" s="106" t="s">
        <v>487</v>
      </c>
      <c r="E1183" s="105" t="s">
        <v>488</v>
      </c>
      <c r="F1183" s="105">
        <v>28</v>
      </c>
      <c r="G1183" s="106" t="s">
        <v>16</v>
      </c>
      <c r="H1183" s="105">
        <v>46954.799999999996</v>
      </c>
      <c r="I1183" s="105" t="s">
        <v>496</v>
      </c>
      <c r="J1183" s="105" t="s">
        <v>189</v>
      </c>
    </row>
    <row r="1184" spans="1:10">
      <c r="A1184" s="105">
        <v>1183</v>
      </c>
      <c r="B1184" s="105" t="s">
        <v>527</v>
      </c>
      <c r="C1184" s="105" t="s">
        <v>524</v>
      </c>
      <c r="D1184" s="106" t="s">
        <v>510</v>
      </c>
      <c r="E1184" s="105" t="s">
        <v>514</v>
      </c>
      <c r="F1184" s="105">
        <v>1</v>
      </c>
      <c r="G1184" s="106" t="s">
        <v>489</v>
      </c>
      <c r="H1184" s="105">
        <v>265057.2</v>
      </c>
      <c r="I1184" s="105" t="s">
        <v>494</v>
      </c>
      <c r="J1184" s="105" t="s">
        <v>189</v>
      </c>
    </row>
    <row r="1185" spans="1:10">
      <c r="A1185" s="105">
        <v>1184</v>
      </c>
      <c r="B1185" s="105" t="s">
        <v>287</v>
      </c>
      <c r="C1185" s="105" t="s">
        <v>524</v>
      </c>
      <c r="D1185" s="106" t="s">
        <v>487</v>
      </c>
      <c r="E1185" s="105" t="s">
        <v>502</v>
      </c>
      <c r="F1185" s="105">
        <v>28</v>
      </c>
      <c r="G1185" s="106" t="s">
        <v>16</v>
      </c>
      <c r="H1185" s="105">
        <v>134887.19999999998</v>
      </c>
      <c r="I1185" s="105" t="s">
        <v>496</v>
      </c>
      <c r="J1185" s="105" t="s">
        <v>198</v>
      </c>
    </row>
    <row r="1186" spans="1:10">
      <c r="A1186" s="105">
        <v>1185</v>
      </c>
      <c r="B1186" s="105" t="s">
        <v>532</v>
      </c>
      <c r="C1186" s="105" t="s">
        <v>524</v>
      </c>
      <c r="D1186" s="106" t="s">
        <v>487</v>
      </c>
      <c r="E1186" s="105" t="s">
        <v>488</v>
      </c>
      <c r="F1186" s="105">
        <v>29</v>
      </c>
      <c r="G1186" s="106" t="s">
        <v>16</v>
      </c>
      <c r="H1186" s="105">
        <v>113491.2</v>
      </c>
      <c r="I1186" s="105" t="s">
        <v>501</v>
      </c>
      <c r="J1186" s="105" t="s">
        <v>198</v>
      </c>
    </row>
    <row r="1187" spans="1:10">
      <c r="A1187" s="105">
        <v>1186</v>
      </c>
      <c r="B1187" s="105" t="s">
        <v>526</v>
      </c>
      <c r="C1187" s="105" t="s">
        <v>524</v>
      </c>
      <c r="D1187" s="106" t="s">
        <v>492</v>
      </c>
      <c r="E1187" s="105" t="s">
        <v>493</v>
      </c>
      <c r="F1187" s="105">
        <v>21</v>
      </c>
      <c r="G1187" s="106" t="s">
        <v>489</v>
      </c>
      <c r="H1187" s="105">
        <v>44754</v>
      </c>
      <c r="I1187" s="105" t="s">
        <v>494</v>
      </c>
      <c r="J1187" s="105" t="s">
        <v>214</v>
      </c>
    </row>
    <row r="1188" spans="1:10">
      <c r="A1188" s="105">
        <v>1187</v>
      </c>
      <c r="B1188" s="105" t="s">
        <v>526</v>
      </c>
      <c r="C1188" s="105" t="s">
        <v>524</v>
      </c>
      <c r="D1188" s="106" t="s">
        <v>510</v>
      </c>
      <c r="E1188" s="105" t="s">
        <v>511</v>
      </c>
      <c r="F1188" s="105">
        <v>7</v>
      </c>
      <c r="G1188" s="106" t="s">
        <v>16</v>
      </c>
      <c r="H1188" s="105">
        <v>289054.8</v>
      </c>
      <c r="I1188" s="105" t="s">
        <v>501</v>
      </c>
      <c r="J1188" s="105" t="s">
        <v>192</v>
      </c>
    </row>
    <row r="1189" spans="1:10">
      <c r="A1189" s="105">
        <v>1188</v>
      </c>
      <c r="B1189" s="105" t="s">
        <v>529</v>
      </c>
      <c r="C1189" s="105" t="s">
        <v>524</v>
      </c>
      <c r="D1189" s="106" t="s">
        <v>487</v>
      </c>
      <c r="E1189" s="105" t="s">
        <v>509</v>
      </c>
      <c r="F1189" s="105">
        <v>21</v>
      </c>
      <c r="G1189" s="106" t="s">
        <v>489</v>
      </c>
      <c r="H1189" s="105">
        <v>18364.8</v>
      </c>
      <c r="I1189" s="105" t="s">
        <v>494</v>
      </c>
      <c r="J1189" s="105" t="s">
        <v>513</v>
      </c>
    </row>
    <row r="1190" spans="1:10">
      <c r="A1190" s="105">
        <v>1189</v>
      </c>
      <c r="B1190" s="105" t="s">
        <v>291</v>
      </c>
      <c r="C1190" s="105" t="s">
        <v>524</v>
      </c>
      <c r="D1190" s="106" t="s">
        <v>492</v>
      </c>
      <c r="E1190" s="105" t="s">
        <v>493</v>
      </c>
      <c r="F1190" s="105">
        <v>14</v>
      </c>
      <c r="G1190" s="106" t="s">
        <v>16</v>
      </c>
      <c r="H1190" s="105">
        <v>566070</v>
      </c>
      <c r="I1190" s="105" t="s">
        <v>494</v>
      </c>
      <c r="J1190" s="105" t="s">
        <v>189</v>
      </c>
    </row>
    <row r="1191" spans="1:10">
      <c r="A1191" s="105">
        <v>1190</v>
      </c>
      <c r="B1191" s="105" t="s">
        <v>530</v>
      </c>
      <c r="C1191" s="105" t="s">
        <v>524</v>
      </c>
      <c r="D1191" s="106" t="s">
        <v>487</v>
      </c>
      <c r="E1191" s="105" t="s">
        <v>488</v>
      </c>
      <c r="F1191" s="105">
        <v>20</v>
      </c>
      <c r="G1191" s="106" t="s">
        <v>489</v>
      </c>
      <c r="H1191" s="105">
        <v>80616</v>
      </c>
      <c r="I1191" s="105" t="s">
        <v>494</v>
      </c>
      <c r="J1191" s="105" t="s">
        <v>192</v>
      </c>
    </row>
    <row r="1192" spans="1:10">
      <c r="A1192" s="105">
        <v>1191</v>
      </c>
      <c r="B1192" s="105" t="s">
        <v>531</v>
      </c>
      <c r="C1192" s="105" t="s">
        <v>524</v>
      </c>
      <c r="D1192" s="106" t="s">
        <v>487</v>
      </c>
      <c r="E1192" s="105" t="s">
        <v>488</v>
      </c>
      <c r="F1192" s="105">
        <v>10</v>
      </c>
      <c r="G1192" s="106" t="s">
        <v>16</v>
      </c>
      <c r="H1192" s="105">
        <v>4083.6</v>
      </c>
      <c r="I1192" s="105" t="s">
        <v>497</v>
      </c>
      <c r="J1192" s="105" t="s">
        <v>513</v>
      </c>
    </row>
    <row r="1193" spans="1:10">
      <c r="A1193" s="105">
        <v>1192</v>
      </c>
      <c r="B1193" s="105" t="s">
        <v>528</v>
      </c>
      <c r="C1193" s="105" t="s">
        <v>524</v>
      </c>
      <c r="D1193" s="106" t="s">
        <v>499</v>
      </c>
      <c r="E1193" s="105" t="s">
        <v>508</v>
      </c>
      <c r="F1193" s="105">
        <v>6</v>
      </c>
      <c r="G1193" s="106" t="s">
        <v>504</v>
      </c>
      <c r="H1193" s="105">
        <v>98119.2</v>
      </c>
      <c r="I1193" s="105" t="s">
        <v>490</v>
      </c>
      <c r="J1193" s="105" t="s">
        <v>513</v>
      </c>
    </row>
    <row r="1194" spans="1:10">
      <c r="A1194" s="105">
        <v>1193</v>
      </c>
      <c r="B1194" s="105" t="s">
        <v>529</v>
      </c>
      <c r="C1194" s="105" t="s">
        <v>524</v>
      </c>
      <c r="D1194" s="106" t="s">
        <v>510</v>
      </c>
      <c r="E1194" s="105" t="s">
        <v>511</v>
      </c>
      <c r="F1194" s="105">
        <v>21</v>
      </c>
      <c r="G1194" s="106" t="s">
        <v>489</v>
      </c>
      <c r="H1194" s="105">
        <v>160794</v>
      </c>
      <c r="I1194" s="105" t="s">
        <v>494</v>
      </c>
      <c r="J1194" s="105" t="s">
        <v>198</v>
      </c>
    </row>
    <row r="1195" spans="1:10">
      <c r="A1195" s="105">
        <v>1194</v>
      </c>
      <c r="B1195" s="105" t="s">
        <v>532</v>
      </c>
      <c r="C1195" s="105" t="s">
        <v>524</v>
      </c>
      <c r="D1195" s="106" t="s">
        <v>510</v>
      </c>
      <c r="E1195" s="105" t="s">
        <v>514</v>
      </c>
      <c r="F1195" s="105">
        <v>29</v>
      </c>
      <c r="G1195" s="106" t="s">
        <v>489</v>
      </c>
      <c r="H1195" s="105">
        <v>193464</v>
      </c>
      <c r="I1195" s="105" t="s">
        <v>496</v>
      </c>
      <c r="J1195" s="105" t="s">
        <v>201</v>
      </c>
    </row>
    <row r="1196" spans="1:10">
      <c r="A1196" s="105">
        <v>1195</v>
      </c>
      <c r="B1196" s="105" t="s">
        <v>529</v>
      </c>
      <c r="C1196" s="105" t="s">
        <v>524</v>
      </c>
      <c r="D1196" s="106" t="s">
        <v>510</v>
      </c>
      <c r="E1196" s="105" t="s">
        <v>511</v>
      </c>
      <c r="F1196" s="105">
        <v>16</v>
      </c>
      <c r="G1196" s="106" t="s">
        <v>16</v>
      </c>
      <c r="H1196" s="105">
        <v>219160.8</v>
      </c>
      <c r="I1196" s="105" t="s">
        <v>494</v>
      </c>
      <c r="J1196" s="105" t="s">
        <v>210</v>
      </c>
    </row>
    <row r="1197" spans="1:10">
      <c r="A1197" s="105">
        <v>1196</v>
      </c>
      <c r="B1197" s="105" t="s">
        <v>525</v>
      </c>
      <c r="C1197" s="105" t="s">
        <v>524</v>
      </c>
      <c r="D1197" s="106" t="s">
        <v>499</v>
      </c>
      <c r="E1197" s="105" t="s">
        <v>508</v>
      </c>
      <c r="F1197" s="105">
        <v>22</v>
      </c>
      <c r="G1197" s="106" t="s">
        <v>16</v>
      </c>
      <c r="H1197" s="105">
        <v>93192</v>
      </c>
      <c r="I1197" s="105" t="s">
        <v>497</v>
      </c>
      <c r="J1197" s="105" t="s">
        <v>201</v>
      </c>
    </row>
    <row r="1198" spans="1:10">
      <c r="A1198" s="105">
        <v>1197</v>
      </c>
      <c r="B1198" s="105" t="s">
        <v>529</v>
      </c>
      <c r="C1198" s="105" t="s">
        <v>524</v>
      </c>
      <c r="D1198" s="106" t="s">
        <v>510</v>
      </c>
      <c r="E1198" s="105" t="s">
        <v>511</v>
      </c>
      <c r="F1198" s="105">
        <v>12</v>
      </c>
      <c r="G1198" s="106" t="s">
        <v>16</v>
      </c>
      <c r="H1198" s="105">
        <v>206150.39999999999</v>
      </c>
      <c r="I1198" s="105" t="s">
        <v>494</v>
      </c>
      <c r="J1198" s="105" t="s">
        <v>210</v>
      </c>
    </row>
    <row r="1199" spans="1:10">
      <c r="A1199" s="105">
        <v>1198</v>
      </c>
      <c r="B1199" s="105" t="s">
        <v>528</v>
      </c>
      <c r="C1199" s="105" t="s">
        <v>524</v>
      </c>
      <c r="D1199" s="106" t="s">
        <v>492</v>
      </c>
      <c r="E1199" s="105" t="s">
        <v>493</v>
      </c>
      <c r="F1199" s="105">
        <v>17</v>
      </c>
      <c r="G1199" s="106" t="s">
        <v>16</v>
      </c>
      <c r="H1199" s="105">
        <v>460464</v>
      </c>
      <c r="I1199" s="105" t="s">
        <v>512</v>
      </c>
      <c r="J1199" s="105" t="s">
        <v>189</v>
      </c>
    </row>
    <row r="1200" spans="1:10">
      <c r="A1200" s="105">
        <v>1199</v>
      </c>
      <c r="B1200" s="105" t="s">
        <v>530</v>
      </c>
      <c r="C1200" s="105" t="s">
        <v>524</v>
      </c>
      <c r="D1200" s="106" t="s">
        <v>499</v>
      </c>
      <c r="E1200" s="105" t="s">
        <v>500</v>
      </c>
      <c r="F1200" s="105">
        <v>8</v>
      </c>
      <c r="G1200" s="106" t="s">
        <v>489</v>
      </c>
      <c r="H1200" s="105">
        <v>170287.19999999998</v>
      </c>
      <c r="I1200" s="105" t="s">
        <v>496</v>
      </c>
      <c r="J1200" s="105" t="s">
        <v>214</v>
      </c>
    </row>
    <row r="1201" spans="1:10">
      <c r="A1201" s="105">
        <v>1200</v>
      </c>
      <c r="B1201" s="105" t="s">
        <v>525</v>
      </c>
      <c r="C1201" s="105" t="s">
        <v>524</v>
      </c>
      <c r="D1201" s="106" t="s">
        <v>487</v>
      </c>
      <c r="E1201" s="105" t="s">
        <v>502</v>
      </c>
      <c r="F1201" s="105">
        <v>19</v>
      </c>
      <c r="G1201" s="106" t="s">
        <v>16</v>
      </c>
      <c r="H1201" s="105">
        <v>74052</v>
      </c>
      <c r="I1201" s="105" t="s">
        <v>494</v>
      </c>
      <c r="J1201" s="105" t="s">
        <v>198</v>
      </c>
    </row>
    <row r="1202" spans="1:10">
      <c r="A1202" s="105">
        <v>1201</v>
      </c>
      <c r="B1202" s="105" t="s">
        <v>527</v>
      </c>
      <c r="C1202" s="105" t="s">
        <v>524</v>
      </c>
      <c r="D1202" s="106" t="s">
        <v>510</v>
      </c>
      <c r="E1202" s="105" t="s">
        <v>516</v>
      </c>
      <c r="F1202" s="105">
        <v>14</v>
      </c>
      <c r="G1202" s="106" t="s">
        <v>504</v>
      </c>
      <c r="H1202" s="105">
        <v>73083.599999999991</v>
      </c>
      <c r="I1202" s="105" t="s">
        <v>496</v>
      </c>
      <c r="J1202" s="105" t="s">
        <v>189</v>
      </c>
    </row>
    <row r="1203" spans="1:10">
      <c r="A1203" s="105">
        <v>1202</v>
      </c>
      <c r="B1203" s="105" t="s">
        <v>532</v>
      </c>
      <c r="C1203" s="105" t="s">
        <v>524</v>
      </c>
      <c r="D1203" s="106" t="s">
        <v>510</v>
      </c>
      <c r="E1203" s="105" t="s">
        <v>511</v>
      </c>
      <c r="F1203" s="105">
        <v>14</v>
      </c>
      <c r="G1203" s="106" t="s">
        <v>489</v>
      </c>
      <c r="H1203" s="105">
        <v>110386.8</v>
      </c>
      <c r="I1203" s="105" t="s">
        <v>494</v>
      </c>
      <c r="J1203" s="105" t="s">
        <v>189</v>
      </c>
    </row>
    <row r="1204" spans="1:10">
      <c r="A1204" s="105">
        <v>1203</v>
      </c>
      <c r="B1204" s="105" t="s">
        <v>532</v>
      </c>
      <c r="C1204" s="105" t="s">
        <v>524</v>
      </c>
      <c r="D1204" s="106" t="s">
        <v>492</v>
      </c>
      <c r="E1204" s="105" t="s">
        <v>493</v>
      </c>
      <c r="F1204" s="105">
        <v>22</v>
      </c>
      <c r="G1204" s="106" t="s">
        <v>16</v>
      </c>
      <c r="H1204" s="105">
        <v>581928</v>
      </c>
      <c r="I1204" s="105" t="s">
        <v>501</v>
      </c>
      <c r="J1204" s="105" t="s">
        <v>201</v>
      </c>
    </row>
    <row r="1205" spans="1:10">
      <c r="A1205" s="105">
        <v>1204</v>
      </c>
      <c r="B1205" s="105" t="s">
        <v>529</v>
      </c>
      <c r="C1205" s="105" t="s">
        <v>524</v>
      </c>
      <c r="D1205" s="106" t="s">
        <v>487</v>
      </c>
      <c r="E1205" s="105" t="s">
        <v>488</v>
      </c>
      <c r="F1205" s="105">
        <v>29</v>
      </c>
      <c r="G1205" s="106" t="s">
        <v>16</v>
      </c>
      <c r="H1205" s="105">
        <v>95359.2</v>
      </c>
      <c r="I1205" s="105" t="s">
        <v>496</v>
      </c>
      <c r="J1205" s="105" t="s">
        <v>198</v>
      </c>
    </row>
    <row r="1206" spans="1:10">
      <c r="A1206" s="105">
        <v>1205</v>
      </c>
      <c r="B1206" s="105" t="s">
        <v>530</v>
      </c>
      <c r="C1206" s="105" t="s">
        <v>524</v>
      </c>
      <c r="D1206" s="106" t="s">
        <v>487</v>
      </c>
      <c r="E1206" s="105" t="s">
        <v>488</v>
      </c>
      <c r="F1206" s="105">
        <v>25</v>
      </c>
      <c r="G1206" s="106" t="s">
        <v>489</v>
      </c>
      <c r="H1206" s="105">
        <v>80151.599999999991</v>
      </c>
      <c r="I1206" s="105" t="s">
        <v>497</v>
      </c>
      <c r="J1206" s="105" t="s">
        <v>192</v>
      </c>
    </row>
    <row r="1207" spans="1:10">
      <c r="A1207" s="105">
        <v>1206</v>
      </c>
      <c r="B1207" s="105" t="s">
        <v>527</v>
      </c>
      <c r="C1207" s="105" t="s">
        <v>524</v>
      </c>
      <c r="D1207" s="106" t="s">
        <v>492</v>
      </c>
      <c r="E1207" s="105" t="s">
        <v>493</v>
      </c>
      <c r="F1207" s="105">
        <v>2</v>
      </c>
      <c r="G1207" s="106" t="s">
        <v>16</v>
      </c>
      <c r="H1207" s="105">
        <v>336516</v>
      </c>
      <c r="I1207" s="105" t="s">
        <v>490</v>
      </c>
      <c r="J1207" s="105" t="s">
        <v>192</v>
      </c>
    </row>
    <row r="1208" spans="1:10">
      <c r="A1208" s="105">
        <v>1207</v>
      </c>
      <c r="B1208" s="105" t="s">
        <v>287</v>
      </c>
      <c r="C1208" s="105" t="s">
        <v>524</v>
      </c>
      <c r="D1208" s="106" t="s">
        <v>492</v>
      </c>
      <c r="E1208" s="105" t="s">
        <v>506</v>
      </c>
      <c r="F1208" s="105">
        <v>17</v>
      </c>
      <c r="G1208" s="106" t="s">
        <v>489</v>
      </c>
      <c r="H1208" s="105">
        <v>239964</v>
      </c>
      <c r="I1208" s="105" t="s">
        <v>501</v>
      </c>
      <c r="J1208" s="105" t="s">
        <v>198</v>
      </c>
    </row>
    <row r="1209" spans="1:10">
      <c r="A1209" s="105">
        <v>1208</v>
      </c>
      <c r="B1209" s="105" t="s">
        <v>526</v>
      </c>
      <c r="C1209" s="105" t="s">
        <v>524</v>
      </c>
      <c r="D1209" s="106" t="s">
        <v>492</v>
      </c>
      <c r="E1209" s="105" t="s">
        <v>506</v>
      </c>
      <c r="F1209" s="105">
        <v>28</v>
      </c>
      <c r="G1209" s="106" t="s">
        <v>504</v>
      </c>
      <c r="H1209" s="105">
        <v>193494</v>
      </c>
      <c r="I1209" s="105" t="s">
        <v>494</v>
      </c>
      <c r="J1209" s="105" t="s">
        <v>192</v>
      </c>
    </row>
    <row r="1210" spans="1:10">
      <c r="A1210" s="105">
        <v>1209</v>
      </c>
      <c r="B1210" s="105" t="s">
        <v>287</v>
      </c>
      <c r="C1210" s="105" t="s">
        <v>524</v>
      </c>
      <c r="D1210" s="106" t="s">
        <v>487</v>
      </c>
      <c r="E1210" s="105" t="s">
        <v>509</v>
      </c>
      <c r="F1210" s="105">
        <v>9</v>
      </c>
      <c r="G1210" s="106" t="s">
        <v>16</v>
      </c>
      <c r="H1210" s="105">
        <v>714405.6</v>
      </c>
      <c r="I1210" s="105" t="s">
        <v>496</v>
      </c>
      <c r="J1210" s="105" t="s">
        <v>189</v>
      </c>
    </row>
    <row r="1211" spans="1:10">
      <c r="A1211" s="105">
        <v>1210</v>
      </c>
      <c r="B1211" s="105" t="s">
        <v>291</v>
      </c>
      <c r="C1211" s="105" t="s">
        <v>524</v>
      </c>
      <c r="D1211" s="106" t="s">
        <v>499</v>
      </c>
      <c r="E1211" s="105" t="s">
        <v>515</v>
      </c>
      <c r="F1211" s="105">
        <v>9</v>
      </c>
      <c r="G1211" s="106" t="s">
        <v>489</v>
      </c>
      <c r="H1211" s="105">
        <v>8497.1999999999989</v>
      </c>
      <c r="I1211" s="105" t="s">
        <v>494</v>
      </c>
      <c r="J1211" s="105" t="s">
        <v>210</v>
      </c>
    </row>
    <row r="1212" spans="1:10">
      <c r="A1212" s="105">
        <v>1211</v>
      </c>
      <c r="B1212" s="105" t="s">
        <v>532</v>
      </c>
      <c r="C1212" s="105" t="s">
        <v>524</v>
      </c>
      <c r="D1212" s="106" t="s">
        <v>487</v>
      </c>
      <c r="E1212" s="105" t="s">
        <v>488</v>
      </c>
      <c r="F1212" s="105">
        <v>25</v>
      </c>
      <c r="G1212" s="106" t="s">
        <v>16</v>
      </c>
      <c r="H1212" s="105">
        <v>113120.4</v>
      </c>
      <c r="I1212" s="105" t="s">
        <v>501</v>
      </c>
      <c r="J1212" s="105" t="s">
        <v>210</v>
      </c>
    </row>
    <row r="1213" spans="1:10">
      <c r="A1213" s="105">
        <v>1212</v>
      </c>
      <c r="B1213" s="105" t="s">
        <v>287</v>
      </c>
      <c r="C1213" s="105" t="s">
        <v>524</v>
      </c>
      <c r="D1213" s="106" t="s">
        <v>487</v>
      </c>
      <c r="E1213" s="105" t="s">
        <v>502</v>
      </c>
      <c r="F1213" s="105">
        <v>28</v>
      </c>
      <c r="G1213" s="106" t="s">
        <v>489</v>
      </c>
      <c r="H1213" s="105">
        <v>64987.199999999997</v>
      </c>
      <c r="I1213" s="105" t="s">
        <v>497</v>
      </c>
      <c r="J1213" s="105" t="s">
        <v>189</v>
      </c>
    </row>
    <row r="1214" spans="1:10">
      <c r="A1214" s="105">
        <v>1213</v>
      </c>
      <c r="B1214" s="105" t="s">
        <v>532</v>
      </c>
      <c r="C1214" s="105" t="s">
        <v>524</v>
      </c>
      <c r="D1214" s="106" t="s">
        <v>492</v>
      </c>
      <c r="E1214" s="105" t="s">
        <v>506</v>
      </c>
      <c r="F1214" s="105">
        <v>15</v>
      </c>
      <c r="G1214" s="106" t="s">
        <v>504</v>
      </c>
      <c r="H1214" s="105">
        <v>324630</v>
      </c>
      <c r="I1214" s="105" t="s">
        <v>494</v>
      </c>
      <c r="J1214" s="105" t="s">
        <v>198</v>
      </c>
    </row>
    <row r="1215" spans="1:10">
      <c r="A1215" s="105">
        <v>1214</v>
      </c>
      <c r="B1215" s="105" t="s">
        <v>287</v>
      </c>
      <c r="C1215" s="105" t="s">
        <v>524</v>
      </c>
      <c r="D1215" s="106" t="s">
        <v>487</v>
      </c>
      <c r="E1215" s="105" t="s">
        <v>509</v>
      </c>
      <c r="F1215" s="105">
        <v>24</v>
      </c>
      <c r="G1215" s="106" t="s">
        <v>16</v>
      </c>
      <c r="H1215" s="105">
        <v>226411.19999999998</v>
      </c>
      <c r="I1215" s="105" t="s">
        <v>501</v>
      </c>
      <c r="J1215" s="105" t="s">
        <v>513</v>
      </c>
    </row>
    <row r="1216" spans="1:10">
      <c r="A1216" s="105">
        <v>1215</v>
      </c>
      <c r="B1216" s="105" t="s">
        <v>527</v>
      </c>
      <c r="C1216" s="105" t="s">
        <v>524</v>
      </c>
      <c r="D1216" s="106" t="s">
        <v>499</v>
      </c>
      <c r="E1216" s="105" t="s">
        <v>500</v>
      </c>
      <c r="F1216" s="105">
        <v>11</v>
      </c>
      <c r="G1216" s="106" t="s">
        <v>489</v>
      </c>
      <c r="H1216" s="105">
        <v>40267.199999999997</v>
      </c>
      <c r="I1216" s="105" t="s">
        <v>496</v>
      </c>
      <c r="J1216" s="105" t="s">
        <v>189</v>
      </c>
    </row>
    <row r="1217" spans="1:10">
      <c r="A1217" s="105">
        <v>1216</v>
      </c>
      <c r="B1217" s="105" t="s">
        <v>526</v>
      </c>
      <c r="C1217" s="105" t="s">
        <v>524</v>
      </c>
      <c r="D1217" s="106" t="s">
        <v>492</v>
      </c>
      <c r="E1217" s="105" t="s">
        <v>506</v>
      </c>
      <c r="F1217" s="105">
        <v>29</v>
      </c>
      <c r="G1217" s="106" t="s">
        <v>489</v>
      </c>
      <c r="H1217" s="105">
        <v>267252</v>
      </c>
      <c r="I1217" s="105" t="s">
        <v>494</v>
      </c>
      <c r="J1217" s="105" t="s">
        <v>189</v>
      </c>
    </row>
    <row r="1218" spans="1:10">
      <c r="A1218" s="105">
        <v>1217</v>
      </c>
      <c r="B1218" s="105" t="s">
        <v>528</v>
      </c>
      <c r="C1218" s="105" t="s">
        <v>524</v>
      </c>
      <c r="D1218" s="106" t="s">
        <v>510</v>
      </c>
      <c r="E1218" s="105" t="s">
        <v>516</v>
      </c>
      <c r="F1218" s="105">
        <v>22</v>
      </c>
      <c r="G1218" s="106" t="s">
        <v>16</v>
      </c>
      <c r="H1218" s="105">
        <v>18914.399999999998</v>
      </c>
      <c r="I1218" s="105" t="s">
        <v>512</v>
      </c>
      <c r="J1218" s="105" t="s">
        <v>201</v>
      </c>
    </row>
    <row r="1219" spans="1:10">
      <c r="A1219" s="105">
        <v>1218</v>
      </c>
      <c r="B1219" s="105" t="s">
        <v>525</v>
      </c>
      <c r="C1219" s="105" t="s">
        <v>524</v>
      </c>
      <c r="D1219" s="106" t="s">
        <v>510</v>
      </c>
      <c r="E1219" s="105" t="s">
        <v>511</v>
      </c>
      <c r="F1219" s="105">
        <v>14</v>
      </c>
      <c r="G1219" s="106" t="s">
        <v>16</v>
      </c>
      <c r="H1219" s="105">
        <v>140598</v>
      </c>
      <c r="I1219" s="105" t="s">
        <v>494</v>
      </c>
      <c r="J1219" s="105" t="s">
        <v>189</v>
      </c>
    </row>
    <row r="1220" spans="1:10">
      <c r="A1220" s="105">
        <v>1219</v>
      </c>
      <c r="B1220" s="105" t="s">
        <v>530</v>
      </c>
      <c r="C1220" s="105" t="s">
        <v>524</v>
      </c>
      <c r="D1220" s="106" t="s">
        <v>510</v>
      </c>
      <c r="E1220" s="105" t="s">
        <v>516</v>
      </c>
      <c r="F1220" s="105">
        <v>17</v>
      </c>
      <c r="G1220" s="106" t="s">
        <v>489</v>
      </c>
      <c r="H1220" s="105">
        <v>70498.8</v>
      </c>
      <c r="I1220" s="105" t="s">
        <v>490</v>
      </c>
      <c r="J1220" s="105" t="s">
        <v>189</v>
      </c>
    </row>
    <row r="1221" spans="1:10">
      <c r="A1221" s="105">
        <v>1220</v>
      </c>
      <c r="B1221" s="105" t="s">
        <v>526</v>
      </c>
      <c r="C1221" s="105" t="s">
        <v>524</v>
      </c>
      <c r="D1221" s="106" t="s">
        <v>499</v>
      </c>
      <c r="E1221" s="105" t="s">
        <v>515</v>
      </c>
      <c r="F1221" s="105">
        <v>14</v>
      </c>
      <c r="G1221" s="106" t="s">
        <v>504</v>
      </c>
      <c r="H1221" s="105">
        <v>63936</v>
      </c>
      <c r="I1221" s="105" t="s">
        <v>494</v>
      </c>
      <c r="J1221" s="105" t="s">
        <v>192</v>
      </c>
    </row>
    <row r="1222" spans="1:10">
      <c r="A1222" s="105">
        <v>1221</v>
      </c>
      <c r="B1222" s="105" t="s">
        <v>531</v>
      </c>
      <c r="C1222" s="105" t="s">
        <v>524</v>
      </c>
      <c r="D1222" s="106" t="s">
        <v>487</v>
      </c>
      <c r="E1222" s="105" t="s">
        <v>488</v>
      </c>
      <c r="F1222" s="105">
        <v>26</v>
      </c>
      <c r="G1222" s="106" t="s">
        <v>489</v>
      </c>
      <c r="H1222" s="105">
        <v>115723.2</v>
      </c>
      <c r="I1222" s="105" t="s">
        <v>497</v>
      </c>
      <c r="J1222" s="105" t="s">
        <v>513</v>
      </c>
    </row>
    <row r="1223" spans="1:10">
      <c r="A1223" s="105">
        <v>1222</v>
      </c>
      <c r="B1223" s="105" t="s">
        <v>530</v>
      </c>
      <c r="C1223" s="105" t="s">
        <v>524</v>
      </c>
      <c r="D1223" s="106" t="s">
        <v>487</v>
      </c>
      <c r="E1223" s="105" t="s">
        <v>509</v>
      </c>
      <c r="F1223" s="105">
        <v>15</v>
      </c>
      <c r="G1223" s="106" t="s">
        <v>16</v>
      </c>
      <c r="H1223" s="105">
        <v>152829.6</v>
      </c>
      <c r="I1223" s="105" t="s">
        <v>494</v>
      </c>
      <c r="J1223" s="105" t="s">
        <v>189</v>
      </c>
    </row>
    <row r="1224" spans="1:10">
      <c r="A1224" s="105">
        <v>1223</v>
      </c>
      <c r="B1224" s="105" t="s">
        <v>531</v>
      </c>
      <c r="C1224" s="105" t="s">
        <v>524</v>
      </c>
      <c r="D1224" s="106" t="s">
        <v>487</v>
      </c>
      <c r="E1224" s="105" t="s">
        <v>502</v>
      </c>
      <c r="F1224" s="105">
        <v>28</v>
      </c>
      <c r="G1224" s="106" t="s">
        <v>16</v>
      </c>
      <c r="H1224" s="105">
        <v>42314.400000000001</v>
      </c>
      <c r="I1224" s="105" t="s">
        <v>497</v>
      </c>
      <c r="J1224" s="105" t="s">
        <v>189</v>
      </c>
    </row>
    <row r="1225" spans="1:10">
      <c r="A1225" s="105">
        <v>1224</v>
      </c>
      <c r="B1225" s="105" t="s">
        <v>525</v>
      </c>
      <c r="C1225" s="105" t="s">
        <v>524</v>
      </c>
      <c r="D1225" s="106" t="s">
        <v>487</v>
      </c>
      <c r="E1225" s="105" t="s">
        <v>488</v>
      </c>
      <c r="F1225" s="105">
        <v>4</v>
      </c>
      <c r="G1225" s="106" t="s">
        <v>16</v>
      </c>
      <c r="H1225" s="105">
        <v>27013.200000000001</v>
      </c>
      <c r="I1225" s="105" t="s">
        <v>494</v>
      </c>
      <c r="J1225" s="105" t="s">
        <v>195</v>
      </c>
    </row>
    <row r="1226" spans="1:10">
      <c r="A1226" s="105">
        <v>1225</v>
      </c>
      <c r="B1226" s="105" t="s">
        <v>291</v>
      </c>
      <c r="C1226" s="105" t="s">
        <v>524</v>
      </c>
      <c r="D1226" s="106" t="s">
        <v>510</v>
      </c>
      <c r="E1226" s="105" t="s">
        <v>511</v>
      </c>
      <c r="F1226" s="105">
        <v>4</v>
      </c>
      <c r="G1226" s="106" t="s">
        <v>16</v>
      </c>
      <c r="H1226" s="105">
        <v>80175.599999999991</v>
      </c>
      <c r="I1226" s="105" t="s">
        <v>494</v>
      </c>
      <c r="J1226" s="105" t="s">
        <v>192</v>
      </c>
    </row>
    <row r="1227" spans="1:10">
      <c r="A1227" s="105">
        <v>1226</v>
      </c>
      <c r="B1227" s="105" t="s">
        <v>291</v>
      </c>
      <c r="C1227" s="105" t="s">
        <v>524</v>
      </c>
      <c r="D1227" s="106" t="s">
        <v>487</v>
      </c>
      <c r="E1227" s="105" t="s">
        <v>509</v>
      </c>
      <c r="F1227" s="105">
        <v>27</v>
      </c>
      <c r="G1227" s="106" t="s">
        <v>504</v>
      </c>
      <c r="H1227" s="105">
        <v>295333.2</v>
      </c>
      <c r="I1227" s="105" t="s">
        <v>496</v>
      </c>
      <c r="J1227" s="105" t="s">
        <v>198</v>
      </c>
    </row>
    <row r="1228" spans="1:10">
      <c r="A1228" s="105">
        <v>1227</v>
      </c>
      <c r="B1228" s="105" t="s">
        <v>525</v>
      </c>
      <c r="C1228" s="105" t="s">
        <v>524</v>
      </c>
      <c r="D1228" s="106" t="s">
        <v>499</v>
      </c>
      <c r="E1228" s="105" t="s">
        <v>508</v>
      </c>
      <c r="F1228" s="105">
        <v>7</v>
      </c>
      <c r="G1228" s="106" t="s">
        <v>16</v>
      </c>
      <c r="H1228" s="105">
        <v>30634.799999999999</v>
      </c>
      <c r="I1228" s="105" t="s">
        <v>494</v>
      </c>
      <c r="J1228" s="105" t="s">
        <v>198</v>
      </c>
    </row>
    <row r="1229" spans="1:10">
      <c r="A1229" s="105">
        <v>1228</v>
      </c>
      <c r="B1229" s="105" t="s">
        <v>291</v>
      </c>
      <c r="C1229" s="105" t="s">
        <v>524</v>
      </c>
      <c r="D1229" s="106" t="s">
        <v>487</v>
      </c>
      <c r="E1229" s="105" t="s">
        <v>488</v>
      </c>
      <c r="F1229" s="105">
        <v>19</v>
      </c>
      <c r="G1229" s="106" t="s">
        <v>16</v>
      </c>
      <c r="H1229" s="105">
        <v>118569.59999999999</v>
      </c>
      <c r="I1229" s="105" t="s">
        <v>490</v>
      </c>
      <c r="J1229" s="105" t="s">
        <v>195</v>
      </c>
    </row>
    <row r="1230" spans="1:10">
      <c r="A1230" s="105">
        <v>1229</v>
      </c>
      <c r="B1230" s="105" t="s">
        <v>528</v>
      </c>
      <c r="C1230" s="105" t="s">
        <v>524</v>
      </c>
      <c r="D1230" s="106" t="s">
        <v>487</v>
      </c>
      <c r="E1230" s="105" t="s">
        <v>488</v>
      </c>
      <c r="F1230" s="105">
        <v>2</v>
      </c>
      <c r="G1230" s="106" t="s">
        <v>16</v>
      </c>
      <c r="H1230" s="105">
        <v>42810</v>
      </c>
      <c r="I1230" s="105" t="s">
        <v>497</v>
      </c>
      <c r="J1230" s="105" t="s">
        <v>189</v>
      </c>
    </row>
    <row r="1231" spans="1:10">
      <c r="A1231" s="105">
        <v>1230</v>
      </c>
      <c r="B1231" s="105" t="s">
        <v>526</v>
      </c>
      <c r="C1231" s="105" t="s">
        <v>524</v>
      </c>
      <c r="D1231" s="106" t="s">
        <v>487</v>
      </c>
      <c r="E1231" s="105" t="s">
        <v>502</v>
      </c>
      <c r="F1231" s="105">
        <v>12</v>
      </c>
      <c r="G1231" s="106" t="s">
        <v>16</v>
      </c>
      <c r="H1231" s="105">
        <v>199464</v>
      </c>
      <c r="I1231" s="105" t="s">
        <v>496</v>
      </c>
      <c r="J1231" s="105" t="s">
        <v>513</v>
      </c>
    </row>
    <row r="1232" spans="1:10">
      <c r="A1232" s="105">
        <v>1231</v>
      </c>
      <c r="B1232" s="105" t="s">
        <v>529</v>
      </c>
      <c r="C1232" s="105" t="s">
        <v>524</v>
      </c>
      <c r="D1232" s="106" t="s">
        <v>492</v>
      </c>
      <c r="E1232" s="105" t="s">
        <v>493</v>
      </c>
      <c r="F1232" s="105">
        <v>25</v>
      </c>
      <c r="G1232" s="106" t="s">
        <v>16</v>
      </c>
      <c r="H1232" s="105">
        <v>418836</v>
      </c>
      <c r="I1232" s="105" t="s">
        <v>497</v>
      </c>
      <c r="J1232" s="105" t="s">
        <v>513</v>
      </c>
    </row>
    <row r="1233" spans="1:10">
      <c r="A1233" s="105">
        <v>1232</v>
      </c>
      <c r="B1233" s="105" t="s">
        <v>529</v>
      </c>
      <c r="C1233" s="105" t="s">
        <v>524</v>
      </c>
      <c r="D1233" s="106" t="s">
        <v>487</v>
      </c>
      <c r="E1233" s="105" t="s">
        <v>488</v>
      </c>
      <c r="F1233" s="105">
        <v>5</v>
      </c>
      <c r="G1233" s="106" t="s">
        <v>16</v>
      </c>
      <c r="H1233" s="105">
        <v>25342.799999999999</v>
      </c>
      <c r="I1233" s="105" t="s">
        <v>496</v>
      </c>
      <c r="J1233" s="105" t="s">
        <v>192</v>
      </c>
    </row>
    <row r="1234" spans="1:10">
      <c r="A1234" s="105">
        <v>1233</v>
      </c>
      <c r="B1234" s="105" t="s">
        <v>531</v>
      </c>
      <c r="C1234" s="105" t="s">
        <v>524</v>
      </c>
      <c r="D1234" s="106" t="s">
        <v>492</v>
      </c>
      <c r="E1234" s="105" t="s">
        <v>506</v>
      </c>
      <c r="F1234" s="105">
        <v>19</v>
      </c>
      <c r="G1234" s="106" t="s">
        <v>16</v>
      </c>
      <c r="H1234" s="105">
        <v>262890</v>
      </c>
      <c r="I1234" s="105" t="s">
        <v>494</v>
      </c>
      <c r="J1234" s="105" t="s">
        <v>192</v>
      </c>
    </row>
    <row r="1235" spans="1:10">
      <c r="A1235" s="105">
        <v>1234</v>
      </c>
      <c r="B1235" s="105" t="s">
        <v>530</v>
      </c>
      <c r="C1235" s="105" t="s">
        <v>524</v>
      </c>
      <c r="D1235" s="106" t="s">
        <v>510</v>
      </c>
      <c r="E1235" s="105" t="s">
        <v>511</v>
      </c>
      <c r="F1235" s="105">
        <v>5</v>
      </c>
      <c r="G1235" s="106" t="s">
        <v>489</v>
      </c>
      <c r="H1235" s="105">
        <v>25057.200000000001</v>
      </c>
      <c r="I1235" s="105" t="s">
        <v>501</v>
      </c>
      <c r="J1235" s="105" t="s">
        <v>189</v>
      </c>
    </row>
    <row r="1236" spans="1:10">
      <c r="A1236" s="105">
        <v>1235</v>
      </c>
      <c r="B1236" s="105" t="s">
        <v>527</v>
      </c>
      <c r="C1236" s="105" t="s">
        <v>524</v>
      </c>
      <c r="D1236" s="106" t="s">
        <v>487</v>
      </c>
      <c r="E1236" s="105" t="s">
        <v>502</v>
      </c>
      <c r="F1236" s="105">
        <v>1</v>
      </c>
      <c r="G1236" s="106" t="s">
        <v>489</v>
      </c>
      <c r="H1236" s="105">
        <v>227016</v>
      </c>
      <c r="I1236" s="105" t="s">
        <v>494</v>
      </c>
      <c r="J1236" s="105" t="s">
        <v>198</v>
      </c>
    </row>
    <row r="1237" spans="1:10">
      <c r="A1237" s="105">
        <v>1236</v>
      </c>
      <c r="B1237" s="105" t="s">
        <v>528</v>
      </c>
      <c r="C1237" s="105" t="s">
        <v>524</v>
      </c>
      <c r="D1237" s="106" t="s">
        <v>510</v>
      </c>
      <c r="E1237" s="105" t="s">
        <v>511</v>
      </c>
      <c r="F1237" s="105">
        <v>3</v>
      </c>
      <c r="G1237" s="106" t="s">
        <v>489</v>
      </c>
      <c r="H1237" s="105">
        <v>116760</v>
      </c>
      <c r="I1237" s="105" t="s">
        <v>490</v>
      </c>
      <c r="J1237" s="105" t="s">
        <v>198</v>
      </c>
    </row>
    <row r="1238" spans="1:10">
      <c r="A1238" s="105">
        <v>1237</v>
      </c>
      <c r="B1238" s="105" t="s">
        <v>528</v>
      </c>
      <c r="C1238" s="105" t="s">
        <v>524</v>
      </c>
      <c r="D1238" s="106" t="s">
        <v>487</v>
      </c>
      <c r="E1238" s="105" t="s">
        <v>488</v>
      </c>
      <c r="F1238" s="105">
        <v>10</v>
      </c>
      <c r="G1238" s="106" t="s">
        <v>489</v>
      </c>
      <c r="H1238" s="105">
        <v>41354.400000000001</v>
      </c>
      <c r="I1238" s="105" t="s">
        <v>497</v>
      </c>
      <c r="J1238" s="105" t="s">
        <v>513</v>
      </c>
    </row>
    <row r="1239" spans="1:10">
      <c r="A1239" s="105">
        <v>1238</v>
      </c>
      <c r="B1239" s="105" t="s">
        <v>529</v>
      </c>
      <c r="C1239" s="105" t="s">
        <v>524</v>
      </c>
      <c r="D1239" s="106" t="s">
        <v>487</v>
      </c>
      <c r="E1239" s="105" t="s">
        <v>488</v>
      </c>
      <c r="F1239" s="105">
        <v>26</v>
      </c>
      <c r="G1239" s="106" t="s">
        <v>504</v>
      </c>
      <c r="H1239" s="105">
        <v>24567.599999999999</v>
      </c>
      <c r="I1239" s="105" t="s">
        <v>494</v>
      </c>
      <c r="J1239" s="105" t="s">
        <v>201</v>
      </c>
    </row>
    <row r="1240" spans="1:10">
      <c r="A1240" s="105">
        <v>1239</v>
      </c>
      <c r="B1240" s="105" t="s">
        <v>291</v>
      </c>
      <c r="C1240" s="105" t="s">
        <v>524</v>
      </c>
      <c r="D1240" s="106" t="s">
        <v>499</v>
      </c>
      <c r="E1240" s="105" t="s">
        <v>515</v>
      </c>
      <c r="F1240" s="105">
        <v>21</v>
      </c>
      <c r="G1240" s="106" t="s">
        <v>489</v>
      </c>
      <c r="H1240" s="105">
        <v>64047.6</v>
      </c>
      <c r="I1240" s="105" t="s">
        <v>497</v>
      </c>
      <c r="J1240" s="105" t="s">
        <v>201</v>
      </c>
    </row>
    <row r="1241" spans="1:10">
      <c r="A1241" s="105">
        <v>1240</v>
      </c>
      <c r="B1241" s="105" t="s">
        <v>531</v>
      </c>
      <c r="C1241" s="105" t="s">
        <v>524</v>
      </c>
      <c r="D1241" s="106" t="s">
        <v>499</v>
      </c>
      <c r="E1241" s="105" t="s">
        <v>500</v>
      </c>
      <c r="F1241" s="105">
        <v>8</v>
      </c>
      <c r="G1241" s="106" t="s">
        <v>489</v>
      </c>
      <c r="H1241" s="105">
        <v>297385.2</v>
      </c>
      <c r="I1241" s="105" t="s">
        <v>497</v>
      </c>
      <c r="J1241" s="105" t="s">
        <v>513</v>
      </c>
    </row>
    <row r="1242" spans="1:10">
      <c r="A1242" s="105">
        <v>1241</v>
      </c>
      <c r="B1242" s="105" t="s">
        <v>291</v>
      </c>
      <c r="C1242" s="105" t="s">
        <v>524</v>
      </c>
      <c r="D1242" s="106" t="s">
        <v>487</v>
      </c>
      <c r="E1242" s="105" t="s">
        <v>502</v>
      </c>
      <c r="F1242" s="105">
        <v>24</v>
      </c>
      <c r="G1242" s="106" t="s">
        <v>489</v>
      </c>
      <c r="H1242" s="105">
        <v>217495.19999999998</v>
      </c>
      <c r="I1242" s="105" t="s">
        <v>496</v>
      </c>
      <c r="J1242" s="105" t="s">
        <v>201</v>
      </c>
    </row>
    <row r="1243" spans="1:10">
      <c r="A1243" s="105">
        <v>1242</v>
      </c>
      <c r="B1243" s="105" t="s">
        <v>528</v>
      </c>
      <c r="C1243" s="105" t="s">
        <v>524</v>
      </c>
      <c r="D1243" s="106" t="s">
        <v>510</v>
      </c>
      <c r="E1243" s="105" t="s">
        <v>514</v>
      </c>
      <c r="F1243" s="105">
        <v>3</v>
      </c>
      <c r="G1243" s="106" t="s">
        <v>489</v>
      </c>
      <c r="H1243" s="105">
        <v>26636.399999999998</v>
      </c>
      <c r="I1243" s="105" t="s">
        <v>497</v>
      </c>
      <c r="J1243" s="105" t="s">
        <v>189</v>
      </c>
    </row>
    <row r="1244" spans="1:10">
      <c r="A1244" s="105">
        <v>1243</v>
      </c>
      <c r="B1244" s="105" t="s">
        <v>529</v>
      </c>
      <c r="C1244" s="105" t="s">
        <v>524</v>
      </c>
      <c r="D1244" s="106" t="s">
        <v>510</v>
      </c>
      <c r="E1244" s="105" t="s">
        <v>516</v>
      </c>
      <c r="F1244" s="105">
        <v>26</v>
      </c>
      <c r="G1244" s="106" t="s">
        <v>16</v>
      </c>
      <c r="H1244" s="105">
        <v>93769.2</v>
      </c>
      <c r="I1244" s="105" t="s">
        <v>512</v>
      </c>
      <c r="J1244" s="105" t="s">
        <v>198</v>
      </c>
    </row>
    <row r="1245" spans="1:10">
      <c r="A1245" s="105">
        <v>1244</v>
      </c>
      <c r="B1245" s="105" t="s">
        <v>530</v>
      </c>
      <c r="C1245" s="105" t="s">
        <v>524</v>
      </c>
      <c r="D1245" s="106" t="s">
        <v>487</v>
      </c>
      <c r="E1245" s="105" t="s">
        <v>488</v>
      </c>
      <c r="F1245" s="105">
        <v>26</v>
      </c>
      <c r="G1245" s="106" t="s">
        <v>16</v>
      </c>
      <c r="H1245" s="105">
        <v>62589.599999999999</v>
      </c>
      <c r="I1245" s="105" t="s">
        <v>494</v>
      </c>
      <c r="J1245" s="105" t="s">
        <v>195</v>
      </c>
    </row>
    <row r="1246" spans="1:10">
      <c r="A1246" s="105">
        <v>1245</v>
      </c>
      <c r="B1246" s="105" t="s">
        <v>532</v>
      </c>
      <c r="C1246" s="105" t="s">
        <v>524</v>
      </c>
      <c r="D1246" s="106" t="s">
        <v>492</v>
      </c>
      <c r="E1246" s="105" t="s">
        <v>495</v>
      </c>
      <c r="F1246" s="105">
        <v>7</v>
      </c>
      <c r="G1246" s="106" t="s">
        <v>16</v>
      </c>
      <c r="H1246" s="105">
        <v>80452.800000000003</v>
      </c>
      <c r="I1246" s="105" t="s">
        <v>494</v>
      </c>
      <c r="J1246" s="105" t="s">
        <v>192</v>
      </c>
    </row>
    <row r="1247" spans="1:10">
      <c r="A1247" s="105">
        <v>1246</v>
      </c>
      <c r="B1247" s="105" t="s">
        <v>525</v>
      </c>
      <c r="C1247" s="105" t="s">
        <v>524</v>
      </c>
      <c r="D1247" s="106" t="s">
        <v>492</v>
      </c>
      <c r="E1247" s="105" t="s">
        <v>495</v>
      </c>
      <c r="F1247" s="105">
        <v>1</v>
      </c>
      <c r="G1247" s="106" t="s">
        <v>489</v>
      </c>
      <c r="H1247" s="105">
        <v>262260</v>
      </c>
      <c r="I1247" s="105" t="s">
        <v>497</v>
      </c>
      <c r="J1247" s="105" t="s">
        <v>201</v>
      </c>
    </row>
    <row r="1248" spans="1:10">
      <c r="A1248" s="105">
        <v>1247</v>
      </c>
      <c r="B1248" s="105" t="s">
        <v>528</v>
      </c>
      <c r="C1248" s="105" t="s">
        <v>524</v>
      </c>
      <c r="D1248" s="106" t="s">
        <v>510</v>
      </c>
      <c r="E1248" s="105" t="s">
        <v>516</v>
      </c>
      <c r="F1248" s="105">
        <v>16</v>
      </c>
      <c r="G1248" s="106" t="s">
        <v>489</v>
      </c>
      <c r="H1248" s="105">
        <v>338824.8</v>
      </c>
      <c r="I1248" s="105" t="s">
        <v>494</v>
      </c>
      <c r="J1248" s="105" t="s">
        <v>192</v>
      </c>
    </row>
    <row r="1249" spans="1:10">
      <c r="A1249" s="105">
        <v>1248</v>
      </c>
      <c r="B1249" s="105" t="s">
        <v>526</v>
      </c>
      <c r="C1249" s="105" t="s">
        <v>524</v>
      </c>
      <c r="D1249" s="106" t="s">
        <v>499</v>
      </c>
      <c r="E1249" s="105" t="s">
        <v>500</v>
      </c>
      <c r="F1249" s="105">
        <v>4</v>
      </c>
      <c r="G1249" s="106" t="s">
        <v>504</v>
      </c>
      <c r="H1249" s="105">
        <v>72774</v>
      </c>
      <c r="I1249" s="105" t="s">
        <v>501</v>
      </c>
      <c r="J1249" s="105" t="s">
        <v>192</v>
      </c>
    </row>
    <row r="1250" spans="1:10">
      <c r="A1250" s="105">
        <v>1249</v>
      </c>
      <c r="B1250" s="105" t="s">
        <v>529</v>
      </c>
      <c r="C1250" s="105" t="s">
        <v>524</v>
      </c>
      <c r="D1250" s="106" t="s">
        <v>487</v>
      </c>
      <c r="E1250" s="105" t="s">
        <v>488</v>
      </c>
      <c r="F1250" s="105">
        <v>29</v>
      </c>
      <c r="G1250" s="106" t="s">
        <v>489</v>
      </c>
      <c r="H1250" s="105">
        <v>9624</v>
      </c>
      <c r="I1250" s="105" t="s">
        <v>496</v>
      </c>
      <c r="J1250" s="105" t="s">
        <v>192</v>
      </c>
    </row>
    <row r="1251" spans="1:10">
      <c r="A1251" s="105">
        <v>1250</v>
      </c>
      <c r="B1251" s="105" t="s">
        <v>527</v>
      </c>
      <c r="C1251" s="105" t="s">
        <v>524</v>
      </c>
      <c r="D1251" s="106" t="s">
        <v>510</v>
      </c>
      <c r="E1251" s="105" t="s">
        <v>511</v>
      </c>
      <c r="F1251" s="105">
        <v>4</v>
      </c>
      <c r="G1251" s="106" t="s">
        <v>504</v>
      </c>
      <c r="H1251" s="105">
        <v>30766.799999999999</v>
      </c>
      <c r="I1251" s="105" t="s">
        <v>496</v>
      </c>
      <c r="J1251" s="105" t="s">
        <v>192</v>
      </c>
    </row>
    <row r="1252" spans="1:10">
      <c r="A1252" s="105">
        <v>1251</v>
      </c>
      <c r="B1252" s="105" t="s">
        <v>531</v>
      </c>
      <c r="C1252" s="105" t="s">
        <v>524</v>
      </c>
      <c r="D1252" s="106" t="s">
        <v>487</v>
      </c>
      <c r="E1252" s="105" t="s">
        <v>502</v>
      </c>
      <c r="F1252" s="105">
        <v>27</v>
      </c>
      <c r="G1252" s="106" t="s">
        <v>489</v>
      </c>
      <c r="H1252" s="105">
        <v>59824.799999999996</v>
      </c>
      <c r="I1252" s="105" t="s">
        <v>501</v>
      </c>
      <c r="J1252" s="105" t="s">
        <v>201</v>
      </c>
    </row>
    <row r="1253" spans="1:10">
      <c r="A1253" s="105">
        <v>1252</v>
      </c>
      <c r="B1253" s="105" t="s">
        <v>527</v>
      </c>
      <c r="C1253" s="105" t="s">
        <v>524</v>
      </c>
      <c r="D1253" s="106" t="s">
        <v>487</v>
      </c>
      <c r="E1253" s="105" t="s">
        <v>488</v>
      </c>
      <c r="F1253" s="105">
        <v>18</v>
      </c>
      <c r="G1253" s="106" t="s">
        <v>16</v>
      </c>
      <c r="H1253" s="105">
        <v>79254</v>
      </c>
      <c r="I1253" s="105" t="s">
        <v>490</v>
      </c>
      <c r="J1253" s="105" t="s">
        <v>201</v>
      </c>
    </row>
    <row r="1254" spans="1:10">
      <c r="A1254" s="105">
        <v>1253</v>
      </c>
      <c r="B1254" s="105" t="s">
        <v>530</v>
      </c>
      <c r="C1254" s="105" t="s">
        <v>524</v>
      </c>
      <c r="D1254" s="106" t="s">
        <v>487</v>
      </c>
      <c r="E1254" s="105" t="s">
        <v>502</v>
      </c>
      <c r="F1254" s="105">
        <v>22</v>
      </c>
      <c r="G1254" s="106" t="s">
        <v>504</v>
      </c>
      <c r="H1254" s="105">
        <v>50496</v>
      </c>
      <c r="I1254" s="105" t="s">
        <v>494</v>
      </c>
      <c r="J1254" s="105" t="s">
        <v>201</v>
      </c>
    </row>
    <row r="1255" spans="1:10">
      <c r="A1255" s="105">
        <v>1254</v>
      </c>
      <c r="B1255" s="105" t="s">
        <v>530</v>
      </c>
      <c r="C1255" s="105" t="s">
        <v>524</v>
      </c>
      <c r="D1255" s="106" t="s">
        <v>499</v>
      </c>
      <c r="E1255" s="105" t="s">
        <v>508</v>
      </c>
      <c r="F1255" s="105">
        <v>15</v>
      </c>
      <c r="G1255" s="106" t="s">
        <v>489</v>
      </c>
      <c r="H1255" s="105">
        <v>39691.199999999997</v>
      </c>
      <c r="I1255" s="105" t="s">
        <v>512</v>
      </c>
      <c r="J1255" s="105" t="s">
        <v>192</v>
      </c>
    </row>
    <row r="1256" spans="1:10">
      <c r="A1256" s="105">
        <v>1255</v>
      </c>
      <c r="B1256" s="105" t="s">
        <v>527</v>
      </c>
      <c r="C1256" s="105" t="s">
        <v>524</v>
      </c>
      <c r="D1256" s="106" t="s">
        <v>487</v>
      </c>
      <c r="E1256" s="105" t="s">
        <v>509</v>
      </c>
      <c r="F1256" s="105">
        <v>9</v>
      </c>
      <c r="G1256" s="106" t="s">
        <v>16</v>
      </c>
      <c r="H1256" s="105">
        <v>286077.59999999998</v>
      </c>
      <c r="I1256" s="105" t="s">
        <v>494</v>
      </c>
      <c r="J1256" s="105" t="s">
        <v>189</v>
      </c>
    </row>
    <row r="1257" spans="1:10">
      <c r="A1257" s="105">
        <v>1256</v>
      </c>
      <c r="B1257" s="105" t="s">
        <v>287</v>
      </c>
      <c r="C1257" s="105" t="s">
        <v>524</v>
      </c>
      <c r="D1257" s="106" t="s">
        <v>510</v>
      </c>
      <c r="E1257" s="105" t="s">
        <v>511</v>
      </c>
      <c r="F1257" s="105">
        <v>19</v>
      </c>
      <c r="G1257" s="106" t="s">
        <v>16</v>
      </c>
      <c r="H1257" s="105">
        <v>71694</v>
      </c>
      <c r="I1257" s="105" t="s">
        <v>494</v>
      </c>
      <c r="J1257" s="105" t="s">
        <v>198</v>
      </c>
    </row>
    <row r="1258" spans="1:10">
      <c r="A1258" s="105">
        <v>1257</v>
      </c>
      <c r="B1258" s="105" t="s">
        <v>530</v>
      </c>
      <c r="C1258" s="105" t="s">
        <v>524</v>
      </c>
      <c r="D1258" s="106" t="s">
        <v>487</v>
      </c>
      <c r="E1258" s="105" t="s">
        <v>502</v>
      </c>
      <c r="F1258" s="105">
        <v>21</v>
      </c>
      <c r="G1258" s="106" t="s">
        <v>16</v>
      </c>
      <c r="H1258" s="105">
        <v>124939.2</v>
      </c>
      <c r="I1258" s="105" t="s">
        <v>512</v>
      </c>
      <c r="J1258" s="105" t="s">
        <v>201</v>
      </c>
    </row>
    <row r="1259" spans="1:10">
      <c r="A1259" s="105">
        <v>1258</v>
      </c>
      <c r="B1259" s="105" t="s">
        <v>529</v>
      </c>
      <c r="C1259" s="105" t="s">
        <v>524</v>
      </c>
      <c r="D1259" s="106" t="s">
        <v>510</v>
      </c>
      <c r="E1259" s="105" t="s">
        <v>516</v>
      </c>
      <c r="F1259" s="105">
        <v>5</v>
      </c>
      <c r="G1259" s="106" t="s">
        <v>489</v>
      </c>
      <c r="H1259" s="105">
        <v>323503.2</v>
      </c>
      <c r="I1259" s="105" t="s">
        <v>512</v>
      </c>
      <c r="J1259" s="105" t="s">
        <v>189</v>
      </c>
    </row>
    <row r="1260" spans="1:10">
      <c r="A1260" s="105">
        <v>1259</v>
      </c>
      <c r="B1260" s="105" t="s">
        <v>287</v>
      </c>
      <c r="C1260" s="105" t="s">
        <v>524</v>
      </c>
      <c r="D1260" s="106" t="s">
        <v>487</v>
      </c>
      <c r="E1260" s="105" t="s">
        <v>488</v>
      </c>
      <c r="F1260" s="105">
        <v>5</v>
      </c>
      <c r="G1260" s="106" t="s">
        <v>16</v>
      </c>
      <c r="H1260" s="105">
        <v>112438.8</v>
      </c>
      <c r="I1260" s="105" t="s">
        <v>497</v>
      </c>
      <c r="J1260" s="105" t="s">
        <v>198</v>
      </c>
    </row>
    <row r="1261" spans="1:10">
      <c r="A1261" s="105">
        <v>1260</v>
      </c>
      <c r="B1261" s="105" t="s">
        <v>530</v>
      </c>
      <c r="C1261" s="105" t="s">
        <v>524</v>
      </c>
      <c r="D1261" s="106" t="s">
        <v>487</v>
      </c>
      <c r="E1261" s="105" t="s">
        <v>488</v>
      </c>
      <c r="F1261" s="105">
        <v>17</v>
      </c>
      <c r="G1261" s="106" t="s">
        <v>16</v>
      </c>
      <c r="H1261" s="105">
        <v>42552</v>
      </c>
      <c r="I1261" s="105" t="s">
        <v>494</v>
      </c>
      <c r="J1261" s="105" t="s">
        <v>210</v>
      </c>
    </row>
    <row r="1262" spans="1:10">
      <c r="A1262" s="105">
        <v>1261</v>
      </c>
      <c r="B1262" s="105" t="s">
        <v>291</v>
      </c>
      <c r="C1262" s="105" t="s">
        <v>524</v>
      </c>
      <c r="D1262" s="106" t="s">
        <v>499</v>
      </c>
      <c r="E1262" s="105" t="s">
        <v>500</v>
      </c>
      <c r="F1262" s="105">
        <v>7</v>
      </c>
      <c r="G1262" s="106" t="s">
        <v>16</v>
      </c>
      <c r="H1262" s="105">
        <v>201542.39999999999</v>
      </c>
      <c r="I1262" s="105" t="s">
        <v>494</v>
      </c>
      <c r="J1262" s="105" t="s">
        <v>192</v>
      </c>
    </row>
    <row r="1263" spans="1:10">
      <c r="A1263" s="105">
        <v>1262</v>
      </c>
      <c r="B1263" s="105" t="s">
        <v>526</v>
      </c>
      <c r="C1263" s="105" t="s">
        <v>524</v>
      </c>
      <c r="D1263" s="106" t="s">
        <v>487</v>
      </c>
      <c r="E1263" s="105" t="s">
        <v>502</v>
      </c>
      <c r="F1263" s="105">
        <v>12</v>
      </c>
      <c r="G1263" s="106" t="s">
        <v>16</v>
      </c>
      <c r="H1263" s="105">
        <v>53104.799999999996</v>
      </c>
      <c r="I1263" s="105" t="s">
        <v>497</v>
      </c>
      <c r="J1263" s="105" t="s">
        <v>513</v>
      </c>
    </row>
    <row r="1264" spans="1:10">
      <c r="A1264" s="105">
        <v>1263</v>
      </c>
      <c r="B1264" s="105" t="s">
        <v>527</v>
      </c>
      <c r="C1264" s="105" t="s">
        <v>524</v>
      </c>
      <c r="D1264" s="106" t="s">
        <v>487</v>
      </c>
      <c r="E1264" s="105" t="s">
        <v>488</v>
      </c>
      <c r="F1264" s="105">
        <v>27</v>
      </c>
      <c r="G1264" s="106" t="s">
        <v>489</v>
      </c>
      <c r="H1264" s="105">
        <v>5628</v>
      </c>
      <c r="I1264" s="105" t="s">
        <v>497</v>
      </c>
      <c r="J1264" s="105" t="s">
        <v>198</v>
      </c>
    </row>
    <row r="1265" spans="1:10">
      <c r="A1265" s="105">
        <v>1264</v>
      </c>
      <c r="B1265" s="105" t="s">
        <v>525</v>
      </c>
      <c r="C1265" s="105" t="s">
        <v>524</v>
      </c>
      <c r="D1265" s="106" t="s">
        <v>487</v>
      </c>
      <c r="E1265" s="105" t="s">
        <v>502</v>
      </c>
      <c r="F1265" s="105">
        <v>25</v>
      </c>
      <c r="G1265" s="106" t="s">
        <v>16</v>
      </c>
      <c r="H1265" s="105">
        <v>207715.19999999998</v>
      </c>
      <c r="I1265" s="105" t="s">
        <v>494</v>
      </c>
      <c r="J1265" s="105" t="s">
        <v>198</v>
      </c>
    </row>
    <row r="1266" spans="1:10">
      <c r="A1266" s="105">
        <v>1265</v>
      </c>
      <c r="B1266" s="105" t="s">
        <v>530</v>
      </c>
      <c r="C1266" s="105" t="s">
        <v>524</v>
      </c>
      <c r="D1266" s="106" t="s">
        <v>499</v>
      </c>
      <c r="E1266" s="105" t="s">
        <v>515</v>
      </c>
      <c r="F1266" s="105">
        <v>14</v>
      </c>
      <c r="G1266" s="106" t="s">
        <v>16</v>
      </c>
      <c r="H1266" s="105">
        <v>24835.200000000001</v>
      </c>
      <c r="I1266" s="105" t="s">
        <v>490</v>
      </c>
      <c r="J1266" s="105" t="s">
        <v>198</v>
      </c>
    </row>
    <row r="1267" spans="1:10">
      <c r="A1267" s="105">
        <v>1266</v>
      </c>
      <c r="B1267" s="105" t="s">
        <v>287</v>
      </c>
      <c r="C1267" s="105" t="s">
        <v>524</v>
      </c>
      <c r="D1267" s="106" t="s">
        <v>510</v>
      </c>
      <c r="E1267" s="105" t="s">
        <v>516</v>
      </c>
      <c r="F1267" s="105">
        <v>5</v>
      </c>
      <c r="G1267" s="106" t="s">
        <v>504</v>
      </c>
      <c r="H1267" s="105">
        <v>68540.399999999994</v>
      </c>
      <c r="I1267" s="105" t="s">
        <v>490</v>
      </c>
      <c r="J1267" s="105" t="s">
        <v>189</v>
      </c>
    </row>
    <row r="1268" spans="1:10">
      <c r="A1268" s="105">
        <v>1267</v>
      </c>
      <c r="B1268" s="105" t="s">
        <v>531</v>
      </c>
      <c r="C1268" s="105" t="s">
        <v>524</v>
      </c>
      <c r="D1268" s="106" t="s">
        <v>487</v>
      </c>
      <c r="E1268" s="105" t="s">
        <v>509</v>
      </c>
      <c r="F1268" s="105">
        <v>8</v>
      </c>
      <c r="G1268" s="106" t="s">
        <v>16</v>
      </c>
      <c r="H1268" s="105">
        <v>417175.2</v>
      </c>
      <c r="I1268" s="105" t="s">
        <v>494</v>
      </c>
      <c r="J1268" s="105" t="s">
        <v>189</v>
      </c>
    </row>
    <row r="1269" spans="1:10">
      <c r="A1269" s="105">
        <v>1268</v>
      </c>
      <c r="B1269" s="105" t="s">
        <v>528</v>
      </c>
      <c r="C1269" s="105" t="s">
        <v>524</v>
      </c>
      <c r="D1269" s="106" t="s">
        <v>510</v>
      </c>
      <c r="E1269" s="105" t="s">
        <v>516</v>
      </c>
      <c r="F1269" s="105">
        <v>10</v>
      </c>
      <c r="G1269" s="106" t="s">
        <v>489</v>
      </c>
      <c r="H1269" s="105">
        <v>354801.6</v>
      </c>
      <c r="I1269" s="105" t="s">
        <v>496</v>
      </c>
      <c r="J1269" s="105" t="s">
        <v>192</v>
      </c>
    </row>
    <row r="1270" spans="1:10">
      <c r="A1270" s="105">
        <v>1269</v>
      </c>
      <c r="B1270" s="105" t="s">
        <v>527</v>
      </c>
      <c r="C1270" s="105" t="s">
        <v>524</v>
      </c>
      <c r="D1270" s="106" t="s">
        <v>510</v>
      </c>
      <c r="E1270" s="105" t="s">
        <v>514</v>
      </c>
      <c r="F1270" s="105">
        <v>19</v>
      </c>
      <c r="G1270" s="106" t="s">
        <v>489</v>
      </c>
      <c r="H1270" s="105">
        <v>98269.2</v>
      </c>
      <c r="I1270" s="105" t="s">
        <v>490</v>
      </c>
      <c r="J1270" s="105" t="s">
        <v>198</v>
      </c>
    </row>
    <row r="1271" spans="1:10">
      <c r="A1271" s="105">
        <v>1270</v>
      </c>
      <c r="B1271" s="105" t="s">
        <v>532</v>
      </c>
      <c r="C1271" s="105" t="s">
        <v>524</v>
      </c>
      <c r="D1271" s="106" t="s">
        <v>487</v>
      </c>
      <c r="E1271" s="105" t="s">
        <v>502</v>
      </c>
      <c r="F1271" s="105">
        <v>8</v>
      </c>
      <c r="G1271" s="106" t="s">
        <v>16</v>
      </c>
      <c r="H1271" s="105">
        <v>15900</v>
      </c>
      <c r="I1271" s="105" t="s">
        <v>494</v>
      </c>
      <c r="J1271" s="105" t="s">
        <v>513</v>
      </c>
    </row>
    <row r="1272" spans="1:10">
      <c r="A1272" s="105">
        <v>1271</v>
      </c>
      <c r="B1272" s="105" t="s">
        <v>528</v>
      </c>
      <c r="C1272" s="105" t="s">
        <v>524</v>
      </c>
      <c r="D1272" s="106" t="s">
        <v>487</v>
      </c>
      <c r="E1272" s="105" t="s">
        <v>509</v>
      </c>
      <c r="F1272" s="105">
        <v>12</v>
      </c>
      <c r="G1272" s="106" t="s">
        <v>504</v>
      </c>
      <c r="H1272" s="105">
        <v>64994.399999999994</v>
      </c>
      <c r="I1272" s="105" t="s">
        <v>490</v>
      </c>
      <c r="J1272" s="105" t="s">
        <v>201</v>
      </c>
    </row>
    <row r="1273" spans="1:10">
      <c r="A1273" s="105">
        <v>1272</v>
      </c>
      <c r="B1273" s="105" t="s">
        <v>526</v>
      </c>
      <c r="C1273" s="105" t="s">
        <v>524</v>
      </c>
      <c r="D1273" s="106" t="s">
        <v>499</v>
      </c>
      <c r="E1273" s="105" t="s">
        <v>508</v>
      </c>
      <c r="F1273" s="105">
        <v>13</v>
      </c>
      <c r="G1273" s="106" t="s">
        <v>489</v>
      </c>
      <c r="H1273" s="105">
        <v>57730.799999999996</v>
      </c>
      <c r="I1273" s="105" t="s">
        <v>494</v>
      </c>
      <c r="J1273" s="105" t="s">
        <v>513</v>
      </c>
    </row>
    <row r="1274" spans="1:10">
      <c r="A1274" s="105">
        <v>1273</v>
      </c>
      <c r="B1274" s="105" t="s">
        <v>528</v>
      </c>
      <c r="C1274" s="105" t="s">
        <v>524</v>
      </c>
      <c r="D1274" s="106" t="s">
        <v>510</v>
      </c>
      <c r="E1274" s="105" t="s">
        <v>511</v>
      </c>
      <c r="F1274" s="105">
        <v>10</v>
      </c>
      <c r="G1274" s="106" t="s">
        <v>16</v>
      </c>
      <c r="H1274" s="105">
        <v>191858.4</v>
      </c>
      <c r="I1274" s="105" t="s">
        <v>496</v>
      </c>
      <c r="J1274" s="105" t="s">
        <v>201</v>
      </c>
    </row>
    <row r="1275" spans="1:10">
      <c r="A1275" s="105">
        <v>1274</v>
      </c>
      <c r="B1275" s="105" t="s">
        <v>530</v>
      </c>
      <c r="C1275" s="105" t="s">
        <v>524</v>
      </c>
      <c r="D1275" s="106" t="s">
        <v>492</v>
      </c>
      <c r="E1275" s="105" t="s">
        <v>495</v>
      </c>
      <c r="F1275" s="105">
        <v>27</v>
      </c>
      <c r="G1275" s="106" t="s">
        <v>504</v>
      </c>
      <c r="H1275" s="105">
        <v>267162</v>
      </c>
      <c r="I1275" s="105" t="s">
        <v>497</v>
      </c>
      <c r="J1275" s="105" t="s">
        <v>189</v>
      </c>
    </row>
    <row r="1276" spans="1:10">
      <c r="A1276" s="105">
        <v>1275</v>
      </c>
      <c r="B1276" s="105" t="s">
        <v>527</v>
      </c>
      <c r="C1276" s="105" t="s">
        <v>524</v>
      </c>
      <c r="D1276" s="106" t="s">
        <v>487</v>
      </c>
      <c r="E1276" s="105" t="s">
        <v>502</v>
      </c>
      <c r="F1276" s="105">
        <v>15</v>
      </c>
      <c r="G1276" s="106" t="s">
        <v>489</v>
      </c>
      <c r="H1276" s="105">
        <v>118317.59999999999</v>
      </c>
      <c r="I1276" s="105" t="s">
        <v>496</v>
      </c>
      <c r="J1276" s="105" t="s">
        <v>198</v>
      </c>
    </row>
    <row r="1277" spans="1:10">
      <c r="A1277" s="105">
        <v>1276</v>
      </c>
      <c r="B1277" s="105" t="s">
        <v>527</v>
      </c>
      <c r="C1277" s="105" t="s">
        <v>524</v>
      </c>
      <c r="D1277" s="106" t="s">
        <v>487</v>
      </c>
      <c r="E1277" s="105" t="s">
        <v>502</v>
      </c>
      <c r="F1277" s="105">
        <v>9</v>
      </c>
      <c r="G1277" s="106" t="s">
        <v>16</v>
      </c>
      <c r="H1277" s="105">
        <v>204772.8</v>
      </c>
      <c r="I1277" s="105" t="s">
        <v>494</v>
      </c>
      <c r="J1277" s="105" t="s">
        <v>198</v>
      </c>
    </row>
    <row r="1278" spans="1:10">
      <c r="A1278" s="105">
        <v>1277</v>
      </c>
      <c r="B1278" s="105" t="s">
        <v>287</v>
      </c>
      <c r="C1278" s="105" t="s">
        <v>524</v>
      </c>
      <c r="D1278" s="106" t="s">
        <v>487</v>
      </c>
      <c r="E1278" s="105" t="s">
        <v>502</v>
      </c>
      <c r="F1278" s="105">
        <v>10</v>
      </c>
      <c r="G1278" s="106" t="s">
        <v>504</v>
      </c>
      <c r="H1278" s="105">
        <v>171007.19999999998</v>
      </c>
      <c r="I1278" s="105" t="s">
        <v>494</v>
      </c>
      <c r="J1278" s="105" t="s">
        <v>192</v>
      </c>
    </row>
    <row r="1279" spans="1:10">
      <c r="A1279" s="105">
        <v>1278</v>
      </c>
      <c r="B1279" s="105" t="s">
        <v>531</v>
      </c>
      <c r="C1279" s="105" t="s">
        <v>524</v>
      </c>
      <c r="D1279" s="106" t="s">
        <v>487</v>
      </c>
      <c r="E1279" s="105" t="s">
        <v>488</v>
      </c>
      <c r="F1279" s="105">
        <v>23</v>
      </c>
      <c r="G1279" s="106" t="s">
        <v>16</v>
      </c>
      <c r="H1279" s="105">
        <v>35744.400000000001</v>
      </c>
      <c r="I1279" s="105" t="s">
        <v>497</v>
      </c>
      <c r="J1279" s="105" t="s">
        <v>201</v>
      </c>
    </row>
    <row r="1280" spans="1:10">
      <c r="A1280" s="105">
        <v>1279</v>
      </c>
      <c r="B1280" s="105" t="s">
        <v>525</v>
      </c>
      <c r="C1280" s="105" t="s">
        <v>524</v>
      </c>
      <c r="D1280" s="106" t="s">
        <v>492</v>
      </c>
      <c r="E1280" s="105" t="s">
        <v>493</v>
      </c>
      <c r="F1280" s="105">
        <v>24</v>
      </c>
      <c r="G1280" s="106" t="s">
        <v>489</v>
      </c>
      <c r="H1280" s="105">
        <v>576828</v>
      </c>
      <c r="I1280" s="105" t="s">
        <v>494</v>
      </c>
      <c r="J1280" s="105" t="s">
        <v>192</v>
      </c>
    </row>
    <row r="1281" spans="1:10">
      <c r="A1281" s="105">
        <v>1280</v>
      </c>
      <c r="B1281" s="105" t="s">
        <v>526</v>
      </c>
      <c r="C1281" s="105" t="s">
        <v>524</v>
      </c>
      <c r="D1281" s="106" t="s">
        <v>510</v>
      </c>
      <c r="E1281" s="105" t="s">
        <v>511</v>
      </c>
      <c r="F1281" s="105">
        <v>16</v>
      </c>
      <c r="G1281" s="106" t="s">
        <v>489</v>
      </c>
      <c r="H1281" s="105">
        <v>274107.59999999998</v>
      </c>
      <c r="I1281" s="105" t="s">
        <v>494</v>
      </c>
      <c r="J1281" s="105" t="s">
        <v>201</v>
      </c>
    </row>
    <row r="1282" spans="1:10">
      <c r="A1282" s="105">
        <v>1281</v>
      </c>
      <c r="B1282" s="105" t="s">
        <v>527</v>
      </c>
      <c r="C1282" s="105" t="s">
        <v>524</v>
      </c>
      <c r="D1282" s="106" t="s">
        <v>487</v>
      </c>
      <c r="E1282" s="105" t="s">
        <v>488</v>
      </c>
      <c r="F1282" s="105">
        <v>14</v>
      </c>
      <c r="G1282" s="106" t="s">
        <v>16</v>
      </c>
      <c r="H1282" s="105">
        <v>7845.5999999999995</v>
      </c>
      <c r="I1282" s="105" t="s">
        <v>494</v>
      </c>
      <c r="J1282" s="105" t="s">
        <v>198</v>
      </c>
    </row>
    <row r="1283" spans="1:10">
      <c r="A1283" s="105">
        <v>1282</v>
      </c>
      <c r="B1283" s="105" t="s">
        <v>532</v>
      </c>
      <c r="C1283" s="105" t="s">
        <v>524</v>
      </c>
      <c r="D1283" s="106" t="s">
        <v>499</v>
      </c>
      <c r="E1283" s="105" t="s">
        <v>508</v>
      </c>
      <c r="F1283" s="105">
        <v>2</v>
      </c>
      <c r="G1283" s="106" t="s">
        <v>489</v>
      </c>
      <c r="H1283" s="105">
        <v>22696.799999999999</v>
      </c>
      <c r="I1283" s="105" t="s">
        <v>494</v>
      </c>
      <c r="J1283" s="105" t="s">
        <v>198</v>
      </c>
    </row>
    <row r="1284" spans="1:10">
      <c r="A1284" s="105">
        <v>1283</v>
      </c>
      <c r="B1284" s="105" t="s">
        <v>291</v>
      </c>
      <c r="C1284" s="105" t="s">
        <v>524</v>
      </c>
      <c r="D1284" s="106" t="s">
        <v>510</v>
      </c>
      <c r="E1284" s="105" t="s">
        <v>511</v>
      </c>
      <c r="F1284" s="105">
        <v>10</v>
      </c>
      <c r="G1284" s="106" t="s">
        <v>16</v>
      </c>
      <c r="H1284" s="105">
        <v>145861.19999999998</v>
      </c>
      <c r="I1284" s="105" t="s">
        <v>490</v>
      </c>
      <c r="J1284" s="105" t="s">
        <v>189</v>
      </c>
    </row>
    <row r="1285" spans="1:10">
      <c r="A1285" s="105">
        <v>1284</v>
      </c>
      <c r="B1285" s="105" t="s">
        <v>530</v>
      </c>
      <c r="C1285" s="105" t="s">
        <v>524</v>
      </c>
      <c r="D1285" s="106" t="s">
        <v>492</v>
      </c>
      <c r="E1285" s="105" t="s">
        <v>506</v>
      </c>
      <c r="F1285" s="105">
        <v>21</v>
      </c>
      <c r="G1285" s="106" t="s">
        <v>16</v>
      </c>
      <c r="H1285" s="105">
        <v>432468</v>
      </c>
      <c r="I1285" s="105" t="s">
        <v>494</v>
      </c>
      <c r="J1285" s="105" t="s">
        <v>201</v>
      </c>
    </row>
    <row r="1286" spans="1:10">
      <c r="A1286" s="105">
        <v>1285</v>
      </c>
      <c r="B1286" s="105" t="s">
        <v>529</v>
      </c>
      <c r="C1286" s="105" t="s">
        <v>524</v>
      </c>
      <c r="D1286" s="106" t="s">
        <v>492</v>
      </c>
      <c r="E1286" s="105" t="s">
        <v>506</v>
      </c>
      <c r="F1286" s="105">
        <v>10</v>
      </c>
      <c r="G1286" s="106" t="s">
        <v>489</v>
      </c>
      <c r="H1286" s="105">
        <v>396552</v>
      </c>
      <c r="I1286" s="105" t="s">
        <v>501</v>
      </c>
      <c r="J1286" s="105" t="s">
        <v>192</v>
      </c>
    </row>
    <row r="1287" spans="1:10">
      <c r="A1287" s="105">
        <v>1286</v>
      </c>
      <c r="B1287" s="105" t="s">
        <v>528</v>
      </c>
      <c r="C1287" s="105" t="s">
        <v>524</v>
      </c>
      <c r="D1287" s="106" t="s">
        <v>487</v>
      </c>
      <c r="E1287" s="105" t="s">
        <v>488</v>
      </c>
      <c r="F1287" s="105">
        <v>7</v>
      </c>
      <c r="G1287" s="106" t="s">
        <v>489</v>
      </c>
      <c r="H1287" s="105">
        <v>37620</v>
      </c>
      <c r="I1287" s="105" t="s">
        <v>496</v>
      </c>
      <c r="J1287" s="105" t="s">
        <v>192</v>
      </c>
    </row>
    <row r="1288" spans="1:10">
      <c r="A1288" s="105">
        <v>1287</v>
      </c>
      <c r="B1288" s="105" t="s">
        <v>291</v>
      </c>
      <c r="C1288" s="105" t="s">
        <v>524</v>
      </c>
      <c r="D1288" s="106" t="s">
        <v>487</v>
      </c>
      <c r="E1288" s="105" t="s">
        <v>488</v>
      </c>
      <c r="F1288" s="105">
        <v>13</v>
      </c>
      <c r="G1288" s="106" t="s">
        <v>16</v>
      </c>
      <c r="H1288" s="105">
        <v>114662.39999999999</v>
      </c>
      <c r="I1288" s="105" t="s">
        <v>501</v>
      </c>
      <c r="J1288" s="105" t="s">
        <v>195</v>
      </c>
    </row>
    <row r="1289" spans="1:10">
      <c r="A1289" s="105">
        <v>1288</v>
      </c>
      <c r="B1289" s="105" t="s">
        <v>525</v>
      </c>
      <c r="C1289" s="105" t="s">
        <v>524</v>
      </c>
      <c r="D1289" s="106" t="s">
        <v>510</v>
      </c>
      <c r="E1289" s="105" t="s">
        <v>511</v>
      </c>
      <c r="F1289" s="105">
        <v>22</v>
      </c>
      <c r="G1289" s="106" t="s">
        <v>16</v>
      </c>
      <c r="H1289" s="105">
        <v>331866</v>
      </c>
      <c r="I1289" s="105" t="s">
        <v>490</v>
      </c>
      <c r="J1289" s="105" t="s">
        <v>192</v>
      </c>
    </row>
    <row r="1290" spans="1:10">
      <c r="A1290" s="105">
        <v>1289</v>
      </c>
      <c r="B1290" s="105" t="s">
        <v>526</v>
      </c>
      <c r="C1290" s="105" t="s">
        <v>524</v>
      </c>
      <c r="D1290" s="106" t="s">
        <v>492</v>
      </c>
      <c r="E1290" s="105" t="s">
        <v>506</v>
      </c>
      <c r="F1290" s="105">
        <v>6</v>
      </c>
      <c r="G1290" s="106" t="s">
        <v>504</v>
      </c>
      <c r="H1290" s="105">
        <v>494400</v>
      </c>
      <c r="I1290" s="105" t="s">
        <v>494</v>
      </c>
      <c r="J1290" s="105" t="s">
        <v>513</v>
      </c>
    </row>
    <row r="1291" spans="1:10">
      <c r="A1291" s="105">
        <v>1290</v>
      </c>
      <c r="B1291" s="105" t="s">
        <v>287</v>
      </c>
      <c r="C1291" s="105" t="s">
        <v>524</v>
      </c>
      <c r="D1291" s="106" t="s">
        <v>499</v>
      </c>
      <c r="E1291" s="105" t="s">
        <v>515</v>
      </c>
      <c r="F1291" s="105">
        <v>30</v>
      </c>
      <c r="G1291" s="106" t="s">
        <v>16</v>
      </c>
      <c r="H1291" s="105">
        <v>95024.4</v>
      </c>
      <c r="I1291" s="105" t="s">
        <v>490</v>
      </c>
      <c r="J1291" s="105" t="s">
        <v>210</v>
      </c>
    </row>
    <row r="1292" spans="1:10">
      <c r="A1292" s="105">
        <v>1291</v>
      </c>
      <c r="B1292" s="105" t="s">
        <v>529</v>
      </c>
      <c r="C1292" s="105" t="s">
        <v>524</v>
      </c>
      <c r="D1292" s="106" t="s">
        <v>487</v>
      </c>
      <c r="E1292" s="105" t="s">
        <v>488</v>
      </c>
      <c r="F1292" s="105">
        <v>9</v>
      </c>
      <c r="G1292" s="106" t="s">
        <v>16</v>
      </c>
      <c r="H1292" s="105">
        <v>61504.799999999996</v>
      </c>
      <c r="I1292" s="105" t="s">
        <v>494</v>
      </c>
      <c r="J1292" s="105" t="s">
        <v>192</v>
      </c>
    </row>
    <row r="1293" spans="1:10">
      <c r="A1293" s="105">
        <v>1292</v>
      </c>
      <c r="B1293" s="105" t="s">
        <v>526</v>
      </c>
      <c r="C1293" s="105" t="s">
        <v>524</v>
      </c>
      <c r="D1293" s="106" t="s">
        <v>492</v>
      </c>
      <c r="E1293" s="105" t="s">
        <v>495</v>
      </c>
      <c r="F1293" s="105">
        <v>8</v>
      </c>
      <c r="G1293" s="106" t="s">
        <v>489</v>
      </c>
      <c r="H1293" s="105">
        <v>127197</v>
      </c>
      <c r="I1293" s="105" t="s">
        <v>496</v>
      </c>
      <c r="J1293" s="105" t="s">
        <v>513</v>
      </c>
    </row>
    <row r="1294" spans="1:10">
      <c r="A1294" s="105">
        <v>1293</v>
      </c>
      <c r="B1294" s="105" t="s">
        <v>526</v>
      </c>
      <c r="C1294" s="105" t="s">
        <v>524</v>
      </c>
      <c r="D1294" s="106" t="s">
        <v>499</v>
      </c>
      <c r="E1294" s="105" t="s">
        <v>508</v>
      </c>
      <c r="F1294" s="105">
        <v>12</v>
      </c>
      <c r="G1294" s="106" t="s">
        <v>16</v>
      </c>
      <c r="H1294" s="105">
        <v>46731.6</v>
      </c>
      <c r="I1294" s="105" t="s">
        <v>497</v>
      </c>
      <c r="J1294" s="105" t="s">
        <v>189</v>
      </c>
    </row>
    <row r="1295" spans="1:10">
      <c r="A1295" s="105">
        <v>1294</v>
      </c>
      <c r="B1295" s="105" t="s">
        <v>531</v>
      </c>
      <c r="C1295" s="105" t="s">
        <v>524</v>
      </c>
      <c r="D1295" s="106" t="s">
        <v>487</v>
      </c>
      <c r="E1295" s="105" t="s">
        <v>488</v>
      </c>
      <c r="F1295" s="105">
        <v>3</v>
      </c>
      <c r="G1295" s="106" t="s">
        <v>489</v>
      </c>
      <c r="H1295" s="105">
        <v>5385.5999999999995</v>
      </c>
      <c r="I1295" s="105" t="s">
        <v>496</v>
      </c>
      <c r="J1295" s="105" t="s">
        <v>513</v>
      </c>
    </row>
    <row r="1296" spans="1:10">
      <c r="A1296" s="105">
        <v>1295</v>
      </c>
      <c r="B1296" s="105" t="s">
        <v>526</v>
      </c>
      <c r="C1296" s="105" t="s">
        <v>524</v>
      </c>
      <c r="D1296" s="106" t="s">
        <v>487</v>
      </c>
      <c r="E1296" s="105" t="s">
        <v>502</v>
      </c>
      <c r="F1296" s="105">
        <v>28</v>
      </c>
      <c r="G1296" s="106" t="s">
        <v>489</v>
      </c>
      <c r="H1296" s="105">
        <v>112209.59999999999</v>
      </c>
      <c r="I1296" s="105" t="s">
        <v>497</v>
      </c>
      <c r="J1296" s="105" t="s">
        <v>198</v>
      </c>
    </row>
    <row r="1297" spans="1:10">
      <c r="A1297" s="105">
        <v>1296</v>
      </c>
      <c r="B1297" s="105" t="s">
        <v>532</v>
      </c>
      <c r="C1297" s="105" t="s">
        <v>524</v>
      </c>
      <c r="D1297" s="106" t="s">
        <v>499</v>
      </c>
      <c r="E1297" s="105" t="s">
        <v>500</v>
      </c>
      <c r="F1297" s="105">
        <v>10</v>
      </c>
      <c r="G1297" s="106" t="s">
        <v>489</v>
      </c>
      <c r="H1297" s="105">
        <v>183560.4</v>
      </c>
      <c r="I1297" s="105" t="s">
        <v>497</v>
      </c>
      <c r="J1297" s="105" t="s">
        <v>192</v>
      </c>
    </row>
    <row r="1298" spans="1:10">
      <c r="A1298" s="105">
        <v>1297</v>
      </c>
      <c r="B1298" s="105" t="s">
        <v>287</v>
      </c>
      <c r="C1298" s="105" t="s">
        <v>524</v>
      </c>
      <c r="D1298" s="106" t="s">
        <v>499</v>
      </c>
      <c r="E1298" s="105" t="s">
        <v>500</v>
      </c>
      <c r="F1298" s="105">
        <v>20</v>
      </c>
      <c r="G1298" s="106" t="s">
        <v>489</v>
      </c>
      <c r="H1298" s="105">
        <v>19093.2</v>
      </c>
      <c r="I1298" s="105" t="s">
        <v>494</v>
      </c>
      <c r="J1298" s="105" t="s">
        <v>189</v>
      </c>
    </row>
    <row r="1299" spans="1:10">
      <c r="A1299" s="105">
        <v>1298</v>
      </c>
      <c r="B1299" s="105" t="s">
        <v>526</v>
      </c>
      <c r="C1299" s="105" t="s">
        <v>524</v>
      </c>
      <c r="D1299" s="106" t="s">
        <v>510</v>
      </c>
      <c r="E1299" s="105" t="s">
        <v>514</v>
      </c>
      <c r="F1299" s="105">
        <v>11</v>
      </c>
      <c r="G1299" s="106" t="s">
        <v>489</v>
      </c>
      <c r="H1299" s="105">
        <v>312174</v>
      </c>
      <c r="I1299" s="105" t="s">
        <v>497</v>
      </c>
      <c r="J1299" s="105" t="s">
        <v>192</v>
      </c>
    </row>
    <row r="1300" spans="1:10">
      <c r="A1300" s="105">
        <v>1299</v>
      </c>
      <c r="B1300" s="105" t="s">
        <v>525</v>
      </c>
      <c r="C1300" s="105" t="s">
        <v>524</v>
      </c>
      <c r="D1300" s="106" t="s">
        <v>510</v>
      </c>
      <c r="E1300" s="105" t="s">
        <v>511</v>
      </c>
      <c r="F1300" s="105">
        <v>28</v>
      </c>
      <c r="G1300" s="106" t="s">
        <v>489</v>
      </c>
      <c r="H1300" s="105">
        <v>334854</v>
      </c>
      <c r="I1300" s="105" t="s">
        <v>490</v>
      </c>
      <c r="J1300" s="105" t="s">
        <v>210</v>
      </c>
    </row>
    <row r="1301" spans="1:10">
      <c r="A1301" s="105">
        <v>1300</v>
      </c>
      <c r="B1301" s="105" t="s">
        <v>287</v>
      </c>
      <c r="C1301" s="105" t="s">
        <v>524</v>
      </c>
      <c r="D1301" s="106" t="s">
        <v>487</v>
      </c>
      <c r="E1301" s="105" t="s">
        <v>488</v>
      </c>
      <c r="F1301" s="105">
        <v>5</v>
      </c>
      <c r="G1301" s="106" t="s">
        <v>16</v>
      </c>
      <c r="H1301" s="105">
        <v>91615.2</v>
      </c>
      <c r="I1301" s="105" t="s">
        <v>490</v>
      </c>
      <c r="J1301" s="105" t="s">
        <v>513</v>
      </c>
    </row>
    <row r="1302" spans="1:10">
      <c r="A1302" s="105">
        <v>1301</v>
      </c>
      <c r="B1302" s="105" t="s">
        <v>529</v>
      </c>
      <c r="C1302" s="105" t="s">
        <v>524</v>
      </c>
      <c r="D1302" s="106" t="s">
        <v>510</v>
      </c>
      <c r="E1302" s="105" t="s">
        <v>511</v>
      </c>
      <c r="F1302" s="105">
        <v>20</v>
      </c>
      <c r="G1302" s="106" t="s">
        <v>16</v>
      </c>
      <c r="H1302" s="105">
        <v>151966.79999999999</v>
      </c>
      <c r="I1302" s="105" t="s">
        <v>497</v>
      </c>
      <c r="J1302" s="105" t="s">
        <v>192</v>
      </c>
    </row>
    <row r="1303" spans="1:10">
      <c r="A1303" s="105">
        <v>1302</v>
      </c>
      <c r="B1303" s="105" t="s">
        <v>527</v>
      </c>
      <c r="C1303" s="105" t="s">
        <v>524</v>
      </c>
      <c r="D1303" s="106" t="s">
        <v>492</v>
      </c>
      <c r="E1303" s="105" t="s">
        <v>493</v>
      </c>
      <c r="F1303" s="105">
        <v>30</v>
      </c>
      <c r="G1303" s="106" t="s">
        <v>489</v>
      </c>
      <c r="H1303" s="105">
        <v>87860.4</v>
      </c>
      <c r="I1303" s="105" t="s">
        <v>494</v>
      </c>
      <c r="J1303" s="105" t="s">
        <v>192</v>
      </c>
    </row>
    <row r="1304" spans="1:10">
      <c r="A1304" s="105">
        <v>1303</v>
      </c>
      <c r="B1304" s="105" t="s">
        <v>287</v>
      </c>
      <c r="C1304" s="105" t="s">
        <v>524</v>
      </c>
      <c r="D1304" s="106" t="s">
        <v>499</v>
      </c>
      <c r="E1304" s="105" t="s">
        <v>508</v>
      </c>
      <c r="F1304" s="105">
        <v>3</v>
      </c>
      <c r="G1304" s="106" t="s">
        <v>16</v>
      </c>
      <c r="H1304" s="105">
        <v>12787.199999999999</v>
      </c>
      <c r="I1304" s="105" t="s">
        <v>512</v>
      </c>
      <c r="J1304" s="105" t="s">
        <v>189</v>
      </c>
    </row>
    <row r="1305" spans="1:10">
      <c r="A1305" s="105">
        <v>1304</v>
      </c>
      <c r="B1305" s="105" t="s">
        <v>528</v>
      </c>
      <c r="C1305" s="105" t="s">
        <v>524</v>
      </c>
      <c r="D1305" s="106" t="s">
        <v>492</v>
      </c>
      <c r="E1305" s="105" t="s">
        <v>493</v>
      </c>
      <c r="F1305" s="105">
        <v>27</v>
      </c>
      <c r="G1305" s="106" t="s">
        <v>504</v>
      </c>
      <c r="H1305" s="105">
        <v>13378.8</v>
      </c>
      <c r="I1305" s="105" t="s">
        <v>494</v>
      </c>
      <c r="J1305" s="105" t="s">
        <v>513</v>
      </c>
    </row>
    <row r="1306" spans="1:10">
      <c r="A1306" s="105">
        <v>1305</v>
      </c>
      <c r="B1306" s="105" t="s">
        <v>530</v>
      </c>
      <c r="C1306" s="105" t="s">
        <v>524</v>
      </c>
      <c r="D1306" s="106" t="s">
        <v>510</v>
      </c>
      <c r="E1306" s="105" t="s">
        <v>511</v>
      </c>
      <c r="F1306" s="105">
        <v>26</v>
      </c>
      <c r="G1306" s="106" t="s">
        <v>504</v>
      </c>
      <c r="H1306" s="105">
        <v>192556.79999999999</v>
      </c>
      <c r="I1306" s="105" t="s">
        <v>497</v>
      </c>
      <c r="J1306" s="105" t="s">
        <v>201</v>
      </c>
    </row>
    <row r="1307" spans="1:10">
      <c r="A1307" s="105">
        <v>1306</v>
      </c>
      <c r="B1307" s="105" t="s">
        <v>527</v>
      </c>
      <c r="C1307" s="105" t="s">
        <v>524</v>
      </c>
      <c r="D1307" s="106" t="s">
        <v>510</v>
      </c>
      <c r="E1307" s="105" t="s">
        <v>514</v>
      </c>
      <c r="F1307" s="105">
        <v>28</v>
      </c>
      <c r="G1307" s="106" t="s">
        <v>16</v>
      </c>
      <c r="H1307" s="105">
        <v>230659.19999999998</v>
      </c>
      <c r="I1307" s="105" t="s">
        <v>512</v>
      </c>
      <c r="J1307" s="105" t="s">
        <v>192</v>
      </c>
    </row>
    <row r="1308" spans="1:10">
      <c r="A1308" s="105">
        <v>1307</v>
      </c>
      <c r="B1308" s="105" t="s">
        <v>291</v>
      </c>
      <c r="C1308" s="105" t="s">
        <v>524</v>
      </c>
      <c r="D1308" s="106" t="s">
        <v>510</v>
      </c>
      <c r="E1308" s="105" t="s">
        <v>516</v>
      </c>
      <c r="F1308" s="105">
        <v>17</v>
      </c>
      <c r="G1308" s="106" t="s">
        <v>504</v>
      </c>
      <c r="H1308" s="105">
        <v>309891.59999999998</v>
      </c>
      <c r="I1308" s="105" t="s">
        <v>494</v>
      </c>
      <c r="J1308" s="105" t="s">
        <v>201</v>
      </c>
    </row>
    <row r="1309" spans="1:10">
      <c r="A1309" s="105">
        <v>1308</v>
      </c>
      <c r="B1309" s="105" t="s">
        <v>287</v>
      </c>
      <c r="C1309" s="105" t="s">
        <v>524</v>
      </c>
      <c r="D1309" s="106" t="s">
        <v>487</v>
      </c>
      <c r="E1309" s="105" t="s">
        <v>488</v>
      </c>
      <c r="F1309" s="105">
        <v>8</v>
      </c>
      <c r="G1309" s="106" t="s">
        <v>489</v>
      </c>
      <c r="H1309" s="105">
        <v>25934.399999999998</v>
      </c>
      <c r="I1309" s="105" t="s">
        <v>494</v>
      </c>
      <c r="J1309" s="105" t="s">
        <v>513</v>
      </c>
    </row>
    <row r="1310" spans="1:10">
      <c r="A1310" s="105">
        <v>1309</v>
      </c>
      <c r="B1310" s="105" t="s">
        <v>291</v>
      </c>
      <c r="C1310" s="105" t="s">
        <v>524</v>
      </c>
      <c r="D1310" s="106" t="s">
        <v>487</v>
      </c>
      <c r="E1310" s="105" t="s">
        <v>509</v>
      </c>
      <c r="F1310" s="105">
        <v>24</v>
      </c>
      <c r="G1310" s="106" t="s">
        <v>16</v>
      </c>
      <c r="H1310" s="105">
        <v>69105.599999999991</v>
      </c>
      <c r="I1310" s="105" t="s">
        <v>497</v>
      </c>
      <c r="J1310" s="105" t="s">
        <v>189</v>
      </c>
    </row>
    <row r="1311" spans="1:10">
      <c r="A1311" s="105">
        <v>1310</v>
      </c>
      <c r="B1311" s="105" t="s">
        <v>526</v>
      </c>
      <c r="C1311" s="105" t="s">
        <v>524</v>
      </c>
      <c r="D1311" s="106" t="s">
        <v>487</v>
      </c>
      <c r="E1311" s="105" t="s">
        <v>502</v>
      </c>
      <c r="F1311" s="105">
        <v>12</v>
      </c>
      <c r="G1311" s="106" t="s">
        <v>16</v>
      </c>
      <c r="H1311" s="105">
        <v>70372.800000000003</v>
      </c>
      <c r="I1311" s="105" t="s">
        <v>494</v>
      </c>
      <c r="J1311" s="105" t="s">
        <v>192</v>
      </c>
    </row>
    <row r="1312" spans="1:10">
      <c r="A1312" s="105">
        <v>1311</v>
      </c>
      <c r="B1312" s="105" t="s">
        <v>291</v>
      </c>
      <c r="C1312" s="105" t="s">
        <v>524</v>
      </c>
      <c r="D1312" s="106" t="s">
        <v>499</v>
      </c>
      <c r="E1312" s="105" t="s">
        <v>500</v>
      </c>
      <c r="F1312" s="105">
        <v>26</v>
      </c>
      <c r="G1312" s="106" t="s">
        <v>504</v>
      </c>
      <c r="H1312" s="105">
        <v>51391.199999999997</v>
      </c>
      <c r="I1312" s="105" t="s">
        <v>494</v>
      </c>
      <c r="J1312" s="105" t="s">
        <v>513</v>
      </c>
    </row>
    <row r="1313" spans="1:10">
      <c r="A1313" s="105">
        <v>1312</v>
      </c>
      <c r="B1313" s="105" t="s">
        <v>528</v>
      </c>
      <c r="C1313" s="105" t="s">
        <v>524</v>
      </c>
      <c r="D1313" s="106" t="s">
        <v>510</v>
      </c>
      <c r="E1313" s="105" t="s">
        <v>511</v>
      </c>
      <c r="F1313" s="105">
        <v>2</v>
      </c>
      <c r="G1313" s="106" t="s">
        <v>489</v>
      </c>
      <c r="H1313" s="105">
        <v>47494.799999999996</v>
      </c>
      <c r="I1313" s="105" t="s">
        <v>496</v>
      </c>
      <c r="J1313" s="105" t="s">
        <v>192</v>
      </c>
    </row>
    <row r="1314" spans="1:10">
      <c r="A1314" s="105">
        <v>1313</v>
      </c>
      <c r="B1314" s="105" t="s">
        <v>532</v>
      </c>
      <c r="C1314" s="105" t="s">
        <v>524</v>
      </c>
      <c r="D1314" s="106" t="s">
        <v>487</v>
      </c>
      <c r="E1314" s="105" t="s">
        <v>509</v>
      </c>
      <c r="F1314" s="105">
        <v>18</v>
      </c>
      <c r="G1314" s="106" t="s">
        <v>16</v>
      </c>
      <c r="H1314" s="105">
        <v>116083.2</v>
      </c>
      <c r="I1314" s="105" t="s">
        <v>496</v>
      </c>
      <c r="J1314" s="105" t="s">
        <v>192</v>
      </c>
    </row>
    <row r="1315" spans="1:10">
      <c r="A1315" s="105">
        <v>1314</v>
      </c>
      <c r="B1315" s="105" t="s">
        <v>525</v>
      </c>
      <c r="C1315" s="105" t="s">
        <v>524</v>
      </c>
      <c r="D1315" s="106" t="s">
        <v>510</v>
      </c>
      <c r="E1315" s="105" t="s">
        <v>511</v>
      </c>
      <c r="F1315" s="105">
        <v>12</v>
      </c>
      <c r="G1315" s="106" t="s">
        <v>504</v>
      </c>
      <c r="H1315" s="105">
        <v>316123.2</v>
      </c>
      <c r="I1315" s="105" t="s">
        <v>497</v>
      </c>
      <c r="J1315" s="105" t="s">
        <v>214</v>
      </c>
    </row>
    <row r="1316" spans="1:10">
      <c r="A1316" s="105">
        <v>1315</v>
      </c>
      <c r="B1316" s="105" t="s">
        <v>529</v>
      </c>
      <c r="C1316" s="105" t="s">
        <v>524</v>
      </c>
      <c r="D1316" s="106" t="s">
        <v>492</v>
      </c>
      <c r="E1316" s="105" t="s">
        <v>493</v>
      </c>
      <c r="F1316" s="105">
        <v>14</v>
      </c>
      <c r="G1316" s="106" t="s">
        <v>489</v>
      </c>
      <c r="H1316" s="105">
        <v>419322</v>
      </c>
      <c r="I1316" s="105" t="s">
        <v>497</v>
      </c>
      <c r="J1316" s="105" t="s">
        <v>189</v>
      </c>
    </row>
    <row r="1317" spans="1:10">
      <c r="A1317" s="105">
        <v>1316</v>
      </c>
      <c r="B1317" s="105" t="s">
        <v>287</v>
      </c>
      <c r="C1317" s="105" t="s">
        <v>524</v>
      </c>
      <c r="D1317" s="106" t="s">
        <v>510</v>
      </c>
      <c r="E1317" s="105" t="s">
        <v>511</v>
      </c>
      <c r="F1317" s="105">
        <v>7</v>
      </c>
      <c r="G1317" s="106" t="s">
        <v>489</v>
      </c>
      <c r="H1317" s="105">
        <v>183776.4</v>
      </c>
      <c r="I1317" s="105" t="s">
        <v>496</v>
      </c>
      <c r="J1317" s="105" t="s">
        <v>192</v>
      </c>
    </row>
    <row r="1318" spans="1:10">
      <c r="A1318" s="105">
        <v>1317</v>
      </c>
      <c r="B1318" s="105" t="s">
        <v>291</v>
      </c>
      <c r="C1318" s="105" t="s">
        <v>524</v>
      </c>
      <c r="D1318" s="106" t="s">
        <v>487</v>
      </c>
      <c r="E1318" s="105" t="s">
        <v>502</v>
      </c>
      <c r="F1318" s="105">
        <v>3</v>
      </c>
      <c r="G1318" s="106" t="s">
        <v>16</v>
      </c>
      <c r="H1318" s="105">
        <v>124898.4</v>
      </c>
      <c r="I1318" s="105" t="s">
        <v>501</v>
      </c>
      <c r="J1318" s="105" t="s">
        <v>201</v>
      </c>
    </row>
    <row r="1319" spans="1:10">
      <c r="A1319" s="105">
        <v>1318</v>
      </c>
      <c r="B1319" s="105" t="s">
        <v>532</v>
      </c>
      <c r="C1319" s="105" t="s">
        <v>524</v>
      </c>
      <c r="D1319" s="106" t="s">
        <v>487</v>
      </c>
      <c r="E1319" s="105" t="s">
        <v>502</v>
      </c>
      <c r="F1319" s="105">
        <v>3</v>
      </c>
      <c r="G1319" s="106" t="s">
        <v>489</v>
      </c>
      <c r="H1319" s="105">
        <v>180518.39999999999</v>
      </c>
      <c r="I1319" s="105" t="s">
        <v>497</v>
      </c>
      <c r="J1319" s="105" t="s">
        <v>198</v>
      </c>
    </row>
    <row r="1320" spans="1:10">
      <c r="A1320" s="105">
        <v>1319</v>
      </c>
      <c r="B1320" s="105" t="s">
        <v>532</v>
      </c>
      <c r="C1320" s="105" t="s">
        <v>524</v>
      </c>
      <c r="D1320" s="106" t="s">
        <v>487</v>
      </c>
      <c r="E1320" s="105" t="s">
        <v>509</v>
      </c>
      <c r="F1320" s="105">
        <v>3</v>
      </c>
      <c r="G1320" s="106" t="s">
        <v>16</v>
      </c>
      <c r="H1320" s="105">
        <v>327348</v>
      </c>
      <c r="I1320" s="105" t="s">
        <v>497</v>
      </c>
      <c r="J1320" s="105" t="s">
        <v>201</v>
      </c>
    </row>
    <row r="1321" spans="1:10">
      <c r="A1321" s="105">
        <v>1320</v>
      </c>
      <c r="B1321" s="105" t="s">
        <v>526</v>
      </c>
      <c r="C1321" s="105" t="s">
        <v>524</v>
      </c>
      <c r="D1321" s="106" t="s">
        <v>499</v>
      </c>
      <c r="E1321" s="105" t="s">
        <v>500</v>
      </c>
      <c r="F1321" s="105">
        <v>5</v>
      </c>
      <c r="G1321" s="106" t="s">
        <v>489</v>
      </c>
      <c r="H1321" s="105">
        <v>166593.60000000001</v>
      </c>
      <c r="I1321" s="105" t="s">
        <v>501</v>
      </c>
      <c r="J1321" s="105" t="s">
        <v>198</v>
      </c>
    </row>
    <row r="1322" spans="1:10">
      <c r="A1322" s="105">
        <v>1321</v>
      </c>
      <c r="B1322" s="105" t="s">
        <v>532</v>
      </c>
      <c r="C1322" s="105" t="s">
        <v>524</v>
      </c>
      <c r="D1322" s="106" t="s">
        <v>510</v>
      </c>
      <c r="E1322" s="105" t="s">
        <v>511</v>
      </c>
      <c r="F1322" s="105">
        <v>19</v>
      </c>
      <c r="G1322" s="106" t="s">
        <v>504</v>
      </c>
      <c r="H1322" s="105">
        <v>270658.8</v>
      </c>
      <c r="I1322" s="105" t="s">
        <v>494</v>
      </c>
      <c r="J1322" s="105" t="s">
        <v>192</v>
      </c>
    </row>
    <row r="1323" spans="1:10">
      <c r="A1323" s="105">
        <v>1322</v>
      </c>
      <c r="B1323" s="105" t="s">
        <v>529</v>
      </c>
      <c r="C1323" s="105" t="s">
        <v>524</v>
      </c>
      <c r="D1323" s="106" t="s">
        <v>492</v>
      </c>
      <c r="E1323" s="105" t="s">
        <v>506</v>
      </c>
      <c r="F1323" s="105">
        <v>17</v>
      </c>
      <c r="G1323" s="106" t="s">
        <v>489</v>
      </c>
      <c r="H1323" s="105">
        <v>28710</v>
      </c>
      <c r="I1323" s="105" t="s">
        <v>496</v>
      </c>
      <c r="J1323" s="105" t="s">
        <v>198</v>
      </c>
    </row>
    <row r="1324" spans="1:10">
      <c r="A1324" s="105">
        <v>1323</v>
      </c>
      <c r="B1324" s="105" t="s">
        <v>525</v>
      </c>
      <c r="C1324" s="105" t="s">
        <v>524</v>
      </c>
      <c r="D1324" s="106" t="s">
        <v>510</v>
      </c>
      <c r="E1324" s="105" t="s">
        <v>514</v>
      </c>
      <c r="F1324" s="105">
        <v>16</v>
      </c>
      <c r="G1324" s="106" t="s">
        <v>489</v>
      </c>
      <c r="H1324" s="105">
        <v>170298</v>
      </c>
      <c r="I1324" s="105" t="s">
        <v>494</v>
      </c>
      <c r="J1324" s="105" t="s">
        <v>214</v>
      </c>
    </row>
    <row r="1325" spans="1:10">
      <c r="A1325" s="105">
        <v>1324</v>
      </c>
      <c r="B1325" s="105" t="s">
        <v>529</v>
      </c>
      <c r="C1325" s="105" t="s">
        <v>524</v>
      </c>
      <c r="D1325" s="106" t="s">
        <v>487</v>
      </c>
      <c r="E1325" s="105" t="s">
        <v>502</v>
      </c>
      <c r="F1325" s="105">
        <v>11</v>
      </c>
      <c r="G1325" s="106" t="s">
        <v>16</v>
      </c>
      <c r="H1325" s="105">
        <v>94682.4</v>
      </c>
      <c r="I1325" s="105" t="s">
        <v>496</v>
      </c>
      <c r="J1325" s="105" t="s">
        <v>198</v>
      </c>
    </row>
    <row r="1326" spans="1:10">
      <c r="A1326" s="105">
        <v>1325</v>
      </c>
      <c r="B1326" s="105" t="s">
        <v>531</v>
      </c>
      <c r="C1326" s="105" t="s">
        <v>524</v>
      </c>
      <c r="D1326" s="106" t="s">
        <v>487</v>
      </c>
      <c r="E1326" s="105" t="s">
        <v>488</v>
      </c>
      <c r="F1326" s="105">
        <v>22</v>
      </c>
      <c r="G1326" s="106" t="s">
        <v>489</v>
      </c>
      <c r="H1326" s="105">
        <v>100275.59999999999</v>
      </c>
      <c r="I1326" s="105" t="s">
        <v>497</v>
      </c>
      <c r="J1326" s="105" t="s">
        <v>198</v>
      </c>
    </row>
    <row r="1327" spans="1:10">
      <c r="A1327" s="105">
        <v>1326</v>
      </c>
      <c r="B1327" s="105" t="s">
        <v>526</v>
      </c>
      <c r="C1327" s="105" t="s">
        <v>524</v>
      </c>
      <c r="D1327" s="106" t="s">
        <v>499</v>
      </c>
      <c r="E1327" s="105" t="s">
        <v>500</v>
      </c>
      <c r="F1327" s="105">
        <v>25</v>
      </c>
      <c r="G1327" s="106" t="s">
        <v>489</v>
      </c>
      <c r="H1327" s="105">
        <v>32439.599999999999</v>
      </c>
      <c r="I1327" s="105" t="s">
        <v>494</v>
      </c>
      <c r="J1327" s="105" t="s">
        <v>198</v>
      </c>
    </row>
    <row r="1328" spans="1:10">
      <c r="A1328" s="105">
        <v>1327</v>
      </c>
      <c r="B1328" s="105" t="s">
        <v>527</v>
      </c>
      <c r="C1328" s="105" t="s">
        <v>524</v>
      </c>
      <c r="D1328" s="106" t="s">
        <v>499</v>
      </c>
      <c r="E1328" s="105" t="s">
        <v>515</v>
      </c>
      <c r="F1328" s="105">
        <v>13</v>
      </c>
      <c r="G1328" s="106" t="s">
        <v>16</v>
      </c>
      <c r="H1328" s="105">
        <v>77042.399999999994</v>
      </c>
      <c r="I1328" s="105" t="s">
        <v>512</v>
      </c>
      <c r="J1328" s="105" t="s">
        <v>192</v>
      </c>
    </row>
    <row r="1329" spans="1:10">
      <c r="A1329" s="105">
        <v>1328</v>
      </c>
      <c r="B1329" s="105" t="s">
        <v>531</v>
      </c>
      <c r="C1329" s="105" t="s">
        <v>524</v>
      </c>
      <c r="D1329" s="106" t="s">
        <v>499</v>
      </c>
      <c r="E1329" s="105" t="s">
        <v>515</v>
      </c>
      <c r="F1329" s="105">
        <v>10</v>
      </c>
      <c r="G1329" s="106" t="s">
        <v>489</v>
      </c>
      <c r="H1329" s="105">
        <v>92170.8</v>
      </c>
      <c r="I1329" s="105" t="s">
        <v>497</v>
      </c>
      <c r="J1329" s="105" t="s">
        <v>189</v>
      </c>
    </row>
    <row r="1330" spans="1:10">
      <c r="A1330" s="105">
        <v>1329</v>
      </c>
      <c r="B1330" s="105" t="s">
        <v>530</v>
      </c>
      <c r="C1330" s="105" t="s">
        <v>524</v>
      </c>
      <c r="D1330" s="106" t="s">
        <v>487</v>
      </c>
      <c r="E1330" s="105" t="s">
        <v>502</v>
      </c>
      <c r="F1330" s="105">
        <v>8</v>
      </c>
      <c r="G1330" s="106" t="s">
        <v>489</v>
      </c>
      <c r="H1330" s="105">
        <v>158383.19999999998</v>
      </c>
      <c r="I1330" s="105" t="s">
        <v>494</v>
      </c>
      <c r="J1330" s="105" t="s">
        <v>198</v>
      </c>
    </row>
    <row r="1331" spans="1:10">
      <c r="A1331" s="105">
        <v>1330</v>
      </c>
      <c r="B1331" s="105" t="s">
        <v>532</v>
      </c>
      <c r="C1331" s="105" t="s">
        <v>524</v>
      </c>
      <c r="D1331" s="106" t="s">
        <v>487</v>
      </c>
      <c r="E1331" s="105" t="s">
        <v>509</v>
      </c>
      <c r="F1331" s="105">
        <v>17</v>
      </c>
      <c r="G1331" s="106" t="s">
        <v>16</v>
      </c>
      <c r="H1331" s="105">
        <v>189240</v>
      </c>
      <c r="I1331" s="105" t="s">
        <v>490</v>
      </c>
      <c r="J1331" s="105" t="s">
        <v>192</v>
      </c>
    </row>
    <row r="1332" spans="1:10">
      <c r="A1332" s="105">
        <v>1331</v>
      </c>
      <c r="B1332" s="105" t="s">
        <v>526</v>
      </c>
      <c r="C1332" s="105" t="s">
        <v>524</v>
      </c>
      <c r="D1332" s="106" t="s">
        <v>487</v>
      </c>
      <c r="E1332" s="105" t="s">
        <v>488</v>
      </c>
      <c r="F1332" s="105">
        <v>24</v>
      </c>
      <c r="G1332" s="106" t="s">
        <v>16</v>
      </c>
      <c r="H1332" s="105">
        <v>92754</v>
      </c>
      <c r="I1332" s="105" t="s">
        <v>494</v>
      </c>
      <c r="J1332" s="105" t="s">
        <v>210</v>
      </c>
    </row>
    <row r="1333" spans="1:10">
      <c r="A1333" s="105">
        <v>1332</v>
      </c>
      <c r="B1333" s="105" t="s">
        <v>529</v>
      </c>
      <c r="C1333" s="105" t="s">
        <v>524</v>
      </c>
      <c r="D1333" s="106" t="s">
        <v>510</v>
      </c>
      <c r="E1333" s="105" t="s">
        <v>514</v>
      </c>
      <c r="F1333" s="105">
        <v>10</v>
      </c>
      <c r="G1333" s="106" t="s">
        <v>489</v>
      </c>
      <c r="H1333" s="105">
        <v>339616.8</v>
      </c>
      <c r="I1333" s="105" t="s">
        <v>494</v>
      </c>
      <c r="J1333" s="105" t="s">
        <v>192</v>
      </c>
    </row>
    <row r="1334" spans="1:10">
      <c r="A1334" s="105">
        <v>1333</v>
      </c>
      <c r="B1334" s="105" t="s">
        <v>526</v>
      </c>
      <c r="C1334" s="105" t="s">
        <v>524</v>
      </c>
      <c r="D1334" s="106" t="s">
        <v>499</v>
      </c>
      <c r="E1334" s="105" t="s">
        <v>500</v>
      </c>
      <c r="F1334" s="105">
        <v>28</v>
      </c>
      <c r="G1334" s="106" t="s">
        <v>16</v>
      </c>
      <c r="H1334" s="105">
        <v>77610</v>
      </c>
      <c r="I1334" s="105" t="s">
        <v>494</v>
      </c>
      <c r="J1334" s="105" t="s">
        <v>214</v>
      </c>
    </row>
    <row r="1335" spans="1:10">
      <c r="A1335" s="105">
        <v>1334</v>
      </c>
      <c r="B1335" s="105" t="s">
        <v>287</v>
      </c>
      <c r="C1335" s="105" t="s">
        <v>524</v>
      </c>
      <c r="D1335" s="106" t="s">
        <v>487</v>
      </c>
      <c r="E1335" s="105" t="s">
        <v>502</v>
      </c>
      <c r="F1335" s="105">
        <v>4</v>
      </c>
      <c r="G1335" s="106" t="s">
        <v>489</v>
      </c>
      <c r="H1335" s="105">
        <v>50846.400000000001</v>
      </c>
      <c r="I1335" s="105" t="s">
        <v>494</v>
      </c>
      <c r="J1335" s="105" t="s">
        <v>192</v>
      </c>
    </row>
    <row r="1336" spans="1:10">
      <c r="A1336" s="105">
        <v>1335</v>
      </c>
      <c r="B1336" s="105" t="s">
        <v>528</v>
      </c>
      <c r="C1336" s="105" t="s">
        <v>524</v>
      </c>
      <c r="D1336" s="106" t="s">
        <v>499</v>
      </c>
      <c r="E1336" s="105" t="s">
        <v>515</v>
      </c>
      <c r="F1336" s="105">
        <v>16</v>
      </c>
      <c r="G1336" s="106" t="s">
        <v>16</v>
      </c>
      <c r="H1336" s="105">
        <v>54475.199999999997</v>
      </c>
      <c r="I1336" s="105" t="s">
        <v>494</v>
      </c>
      <c r="J1336" s="105" t="s">
        <v>192</v>
      </c>
    </row>
    <row r="1337" spans="1:10">
      <c r="A1337" s="105">
        <v>1336</v>
      </c>
      <c r="B1337" s="105" t="s">
        <v>529</v>
      </c>
      <c r="C1337" s="105" t="s">
        <v>524</v>
      </c>
      <c r="D1337" s="106" t="s">
        <v>510</v>
      </c>
      <c r="E1337" s="105" t="s">
        <v>514</v>
      </c>
      <c r="F1337" s="105">
        <v>26</v>
      </c>
      <c r="G1337" s="106" t="s">
        <v>489</v>
      </c>
      <c r="H1337" s="105">
        <v>270057.59999999998</v>
      </c>
      <c r="I1337" s="105" t="s">
        <v>496</v>
      </c>
      <c r="J1337" s="105" t="s">
        <v>189</v>
      </c>
    </row>
    <row r="1338" spans="1:10">
      <c r="A1338" s="105">
        <v>1337</v>
      </c>
      <c r="B1338" s="105" t="s">
        <v>291</v>
      </c>
      <c r="C1338" s="105" t="s">
        <v>524</v>
      </c>
      <c r="D1338" s="106" t="s">
        <v>499</v>
      </c>
      <c r="E1338" s="105" t="s">
        <v>508</v>
      </c>
      <c r="F1338" s="105">
        <v>11</v>
      </c>
      <c r="G1338" s="106" t="s">
        <v>16</v>
      </c>
      <c r="H1338" s="105">
        <v>11540.4</v>
      </c>
      <c r="I1338" s="105" t="s">
        <v>497</v>
      </c>
      <c r="J1338" s="105" t="s">
        <v>198</v>
      </c>
    </row>
    <row r="1339" spans="1:10">
      <c r="A1339" s="105">
        <v>1338</v>
      </c>
      <c r="B1339" s="105" t="s">
        <v>291</v>
      </c>
      <c r="C1339" s="105" t="s">
        <v>524</v>
      </c>
      <c r="D1339" s="106" t="s">
        <v>499</v>
      </c>
      <c r="E1339" s="105" t="s">
        <v>508</v>
      </c>
      <c r="F1339" s="105">
        <v>23</v>
      </c>
      <c r="G1339" s="106" t="s">
        <v>489</v>
      </c>
      <c r="H1339" s="105">
        <v>123864</v>
      </c>
      <c r="I1339" s="105" t="s">
        <v>494</v>
      </c>
      <c r="J1339" s="105" t="s">
        <v>198</v>
      </c>
    </row>
    <row r="1340" spans="1:10">
      <c r="A1340" s="105">
        <v>1339</v>
      </c>
      <c r="B1340" s="105" t="s">
        <v>528</v>
      </c>
      <c r="C1340" s="105" t="s">
        <v>524</v>
      </c>
      <c r="D1340" s="106" t="s">
        <v>510</v>
      </c>
      <c r="E1340" s="105" t="s">
        <v>514</v>
      </c>
      <c r="F1340" s="105">
        <v>4</v>
      </c>
      <c r="G1340" s="106" t="s">
        <v>504</v>
      </c>
      <c r="H1340" s="105">
        <v>51897.599999999999</v>
      </c>
      <c r="I1340" s="105" t="s">
        <v>497</v>
      </c>
      <c r="J1340" s="105" t="s">
        <v>192</v>
      </c>
    </row>
    <row r="1341" spans="1:10">
      <c r="A1341" s="105">
        <v>1340</v>
      </c>
      <c r="B1341" s="105" t="s">
        <v>530</v>
      </c>
      <c r="C1341" s="105" t="s">
        <v>524</v>
      </c>
      <c r="D1341" s="106" t="s">
        <v>510</v>
      </c>
      <c r="E1341" s="105" t="s">
        <v>511</v>
      </c>
      <c r="F1341" s="105">
        <v>6</v>
      </c>
      <c r="G1341" s="106" t="s">
        <v>489</v>
      </c>
      <c r="H1341" s="105">
        <v>12997.199999999999</v>
      </c>
      <c r="I1341" s="105" t="s">
        <v>494</v>
      </c>
      <c r="J1341" s="105" t="s">
        <v>513</v>
      </c>
    </row>
    <row r="1342" spans="1:10">
      <c r="A1342" s="105">
        <v>1341</v>
      </c>
      <c r="B1342" s="105" t="s">
        <v>291</v>
      </c>
      <c r="C1342" s="105" t="s">
        <v>524</v>
      </c>
      <c r="D1342" s="106" t="s">
        <v>487</v>
      </c>
      <c r="E1342" s="105" t="s">
        <v>502</v>
      </c>
      <c r="F1342" s="105">
        <v>16</v>
      </c>
      <c r="G1342" s="106" t="s">
        <v>504</v>
      </c>
      <c r="H1342" s="105">
        <v>218661.6</v>
      </c>
      <c r="I1342" s="105" t="s">
        <v>494</v>
      </c>
      <c r="J1342" s="105" t="s">
        <v>201</v>
      </c>
    </row>
    <row r="1343" spans="1:10">
      <c r="A1343" s="105">
        <v>1342</v>
      </c>
      <c r="B1343" s="105" t="s">
        <v>527</v>
      </c>
      <c r="C1343" s="105" t="s">
        <v>524</v>
      </c>
      <c r="D1343" s="106" t="s">
        <v>499</v>
      </c>
      <c r="E1343" s="105" t="s">
        <v>508</v>
      </c>
      <c r="F1343" s="105">
        <v>6</v>
      </c>
      <c r="G1343" s="106" t="s">
        <v>16</v>
      </c>
      <c r="H1343" s="105">
        <v>59689.2</v>
      </c>
      <c r="I1343" s="105" t="s">
        <v>512</v>
      </c>
      <c r="J1343" s="105" t="s">
        <v>513</v>
      </c>
    </row>
    <row r="1344" spans="1:10">
      <c r="A1344" s="105">
        <v>1343</v>
      </c>
      <c r="B1344" s="105" t="s">
        <v>528</v>
      </c>
      <c r="C1344" s="105" t="s">
        <v>524</v>
      </c>
      <c r="D1344" s="106" t="s">
        <v>492</v>
      </c>
      <c r="E1344" s="105" t="s">
        <v>493</v>
      </c>
      <c r="F1344" s="105">
        <v>20</v>
      </c>
      <c r="G1344" s="106" t="s">
        <v>489</v>
      </c>
      <c r="H1344" s="105">
        <v>175956</v>
      </c>
      <c r="I1344" s="105" t="s">
        <v>501</v>
      </c>
      <c r="J1344" s="105" t="s">
        <v>192</v>
      </c>
    </row>
    <row r="1345" spans="1:10">
      <c r="A1345" s="105">
        <v>1344</v>
      </c>
      <c r="B1345" s="105" t="s">
        <v>525</v>
      </c>
      <c r="C1345" s="105" t="s">
        <v>524</v>
      </c>
      <c r="D1345" s="106" t="s">
        <v>492</v>
      </c>
      <c r="E1345" s="105" t="s">
        <v>506</v>
      </c>
      <c r="F1345" s="105">
        <v>4</v>
      </c>
      <c r="G1345" s="106" t="s">
        <v>489</v>
      </c>
      <c r="H1345" s="105">
        <v>590634</v>
      </c>
      <c r="I1345" s="105" t="s">
        <v>501</v>
      </c>
      <c r="J1345" s="105" t="s">
        <v>192</v>
      </c>
    </row>
    <row r="1346" spans="1:10">
      <c r="A1346" s="105">
        <v>1345</v>
      </c>
      <c r="B1346" s="105" t="s">
        <v>530</v>
      </c>
      <c r="C1346" s="105" t="s">
        <v>524</v>
      </c>
      <c r="D1346" s="106" t="s">
        <v>499</v>
      </c>
      <c r="E1346" s="105" t="s">
        <v>500</v>
      </c>
      <c r="F1346" s="105">
        <v>5</v>
      </c>
      <c r="G1346" s="106" t="s">
        <v>16</v>
      </c>
      <c r="H1346" s="105">
        <v>244969.19999999998</v>
      </c>
      <c r="I1346" s="105" t="s">
        <v>494</v>
      </c>
      <c r="J1346" s="105" t="s">
        <v>198</v>
      </c>
    </row>
    <row r="1347" spans="1:10">
      <c r="A1347" s="105">
        <v>1346</v>
      </c>
      <c r="B1347" s="105" t="s">
        <v>529</v>
      </c>
      <c r="C1347" s="105" t="s">
        <v>524</v>
      </c>
      <c r="D1347" s="106" t="s">
        <v>510</v>
      </c>
      <c r="E1347" s="105" t="s">
        <v>516</v>
      </c>
      <c r="F1347" s="105">
        <v>10</v>
      </c>
      <c r="G1347" s="106" t="s">
        <v>489</v>
      </c>
      <c r="H1347" s="105">
        <v>287442</v>
      </c>
      <c r="I1347" s="105" t="s">
        <v>494</v>
      </c>
      <c r="J1347" s="105" t="s">
        <v>214</v>
      </c>
    </row>
    <row r="1348" spans="1:10">
      <c r="A1348" s="105">
        <v>1347</v>
      </c>
      <c r="B1348" s="105" t="s">
        <v>532</v>
      </c>
      <c r="C1348" s="105" t="s">
        <v>524</v>
      </c>
      <c r="D1348" s="106" t="s">
        <v>487</v>
      </c>
      <c r="E1348" s="105" t="s">
        <v>502</v>
      </c>
      <c r="F1348" s="105">
        <v>9</v>
      </c>
      <c r="G1348" s="106" t="s">
        <v>489</v>
      </c>
      <c r="H1348" s="105">
        <v>98136</v>
      </c>
      <c r="I1348" s="105" t="s">
        <v>490</v>
      </c>
      <c r="J1348" s="105" t="s">
        <v>198</v>
      </c>
    </row>
    <row r="1349" spans="1:10">
      <c r="A1349" s="105">
        <v>1348</v>
      </c>
      <c r="B1349" s="105" t="s">
        <v>527</v>
      </c>
      <c r="C1349" s="105" t="s">
        <v>524</v>
      </c>
      <c r="D1349" s="106" t="s">
        <v>510</v>
      </c>
      <c r="E1349" s="105" t="s">
        <v>511</v>
      </c>
      <c r="F1349" s="105">
        <v>16</v>
      </c>
      <c r="G1349" s="106" t="s">
        <v>489</v>
      </c>
      <c r="H1349" s="105">
        <v>100587.59999999999</v>
      </c>
      <c r="I1349" s="105" t="s">
        <v>490</v>
      </c>
      <c r="J1349" s="105" t="s">
        <v>189</v>
      </c>
    </row>
    <row r="1350" spans="1:10">
      <c r="A1350" s="105">
        <v>1349</v>
      </c>
      <c r="B1350" s="105" t="s">
        <v>530</v>
      </c>
      <c r="C1350" s="105" t="s">
        <v>524</v>
      </c>
      <c r="D1350" s="106" t="s">
        <v>510</v>
      </c>
      <c r="E1350" s="105" t="s">
        <v>511</v>
      </c>
      <c r="F1350" s="105">
        <v>4</v>
      </c>
      <c r="G1350" s="106" t="s">
        <v>489</v>
      </c>
      <c r="H1350" s="105">
        <v>83906.4</v>
      </c>
      <c r="I1350" s="105" t="s">
        <v>496</v>
      </c>
      <c r="J1350" s="105" t="s">
        <v>513</v>
      </c>
    </row>
    <row r="1351" spans="1:10">
      <c r="A1351" s="105">
        <v>1350</v>
      </c>
      <c r="B1351" s="105" t="s">
        <v>532</v>
      </c>
      <c r="C1351" s="105" t="s">
        <v>524</v>
      </c>
      <c r="D1351" s="106" t="s">
        <v>487</v>
      </c>
      <c r="E1351" s="105" t="s">
        <v>502</v>
      </c>
      <c r="F1351" s="105">
        <v>4</v>
      </c>
      <c r="G1351" s="106" t="s">
        <v>489</v>
      </c>
      <c r="H1351" s="105">
        <v>55435.199999999997</v>
      </c>
      <c r="I1351" s="105" t="s">
        <v>496</v>
      </c>
      <c r="J1351" s="105" t="s">
        <v>192</v>
      </c>
    </row>
    <row r="1352" spans="1:10">
      <c r="A1352" s="105">
        <v>1351</v>
      </c>
      <c r="B1352" s="105" t="s">
        <v>532</v>
      </c>
      <c r="C1352" s="105" t="s">
        <v>524</v>
      </c>
      <c r="D1352" s="106" t="s">
        <v>492</v>
      </c>
      <c r="E1352" s="105" t="s">
        <v>493</v>
      </c>
      <c r="F1352" s="105">
        <v>22</v>
      </c>
      <c r="G1352" s="106" t="s">
        <v>16</v>
      </c>
      <c r="H1352" s="105">
        <v>581928</v>
      </c>
      <c r="I1352" s="105" t="s">
        <v>501</v>
      </c>
      <c r="J1352" s="105" t="s">
        <v>201</v>
      </c>
    </row>
    <row r="1353" spans="1:10">
      <c r="A1353" s="105">
        <v>1352</v>
      </c>
      <c r="B1353" s="105" t="s">
        <v>287</v>
      </c>
      <c r="C1353" s="105" t="s">
        <v>524</v>
      </c>
      <c r="D1353" s="106" t="s">
        <v>487</v>
      </c>
      <c r="E1353" s="105" t="s">
        <v>509</v>
      </c>
      <c r="F1353" s="105">
        <v>9</v>
      </c>
      <c r="G1353" s="106" t="s">
        <v>16</v>
      </c>
      <c r="H1353" s="105">
        <v>714405.6</v>
      </c>
      <c r="I1353" s="105" t="s">
        <v>496</v>
      </c>
      <c r="J1353" s="105" t="s">
        <v>189</v>
      </c>
    </row>
    <row r="1354" spans="1:10">
      <c r="A1354" s="105">
        <v>1353</v>
      </c>
      <c r="B1354" s="105" t="s">
        <v>527</v>
      </c>
      <c r="C1354" s="105" t="s">
        <v>524</v>
      </c>
      <c r="D1354" s="106" t="s">
        <v>487</v>
      </c>
      <c r="E1354" s="105" t="s">
        <v>502</v>
      </c>
      <c r="F1354" s="105">
        <v>15</v>
      </c>
      <c r="G1354" s="106" t="s">
        <v>489</v>
      </c>
      <c r="H1354" s="105">
        <v>118317.59999999999</v>
      </c>
      <c r="I1354" s="105" t="s">
        <v>496</v>
      </c>
      <c r="J1354" s="105" t="s">
        <v>198</v>
      </c>
    </row>
    <row r="1355" spans="1:10">
      <c r="A1355" s="105">
        <v>1354</v>
      </c>
      <c r="B1355" s="105" t="s">
        <v>527</v>
      </c>
      <c r="C1355" s="105" t="s">
        <v>524</v>
      </c>
      <c r="D1355" s="106" t="s">
        <v>487</v>
      </c>
      <c r="E1355" s="105" t="s">
        <v>488</v>
      </c>
      <c r="F1355" s="105">
        <v>14</v>
      </c>
      <c r="G1355" s="106" t="s">
        <v>16</v>
      </c>
      <c r="H1355" s="105">
        <v>7845.5999999999995</v>
      </c>
      <c r="I1355" s="105" t="s">
        <v>494</v>
      </c>
      <c r="J1355" s="105" t="s">
        <v>198</v>
      </c>
    </row>
    <row r="1356" spans="1:10">
      <c r="A1356" s="105">
        <v>1355</v>
      </c>
      <c r="B1356" s="105" t="s">
        <v>533</v>
      </c>
      <c r="C1356" s="105" t="s">
        <v>534</v>
      </c>
      <c r="D1356" s="106" t="s">
        <v>487</v>
      </c>
      <c r="E1356" s="105" t="s">
        <v>488</v>
      </c>
      <c r="F1356" s="105">
        <v>17</v>
      </c>
      <c r="G1356" s="106" t="s">
        <v>16</v>
      </c>
      <c r="H1356" s="107">
        <v>6915</v>
      </c>
      <c r="I1356" s="105" t="s">
        <v>494</v>
      </c>
      <c r="J1356" s="105" t="s">
        <v>192</v>
      </c>
    </row>
    <row r="1357" spans="1:10">
      <c r="A1357" s="105">
        <v>1356</v>
      </c>
      <c r="B1357" s="105" t="s">
        <v>535</v>
      </c>
      <c r="C1357" s="105" t="s">
        <v>534</v>
      </c>
      <c r="D1357" s="106" t="s">
        <v>492</v>
      </c>
      <c r="E1357" s="105" t="s">
        <v>506</v>
      </c>
      <c r="F1357" s="105">
        <v>23</v>
      </c>
      <c r="G1357" s="106" t="s">
        <v>16</v>
      </c>
      <c r="H1357" s="107">
        <v>291475</v>
      </c>
      <c r="I1357" s="105" t="s">
        <v>501</v>
      </c>
      <c r="J1357" s="105" t="s">
        <v>189</v>
      </c>
    </row>
    <row r="1358" spans="1:10">
      <c r="A1358" s="105">
        <v>1357</v>
      </c>
      <c r="B1358" s="105" t="s">
        <v>535</v>
      </c>
      <c r="C1358" s="105" t="s">
        <v>534</v>
      </c>
      <c r="D1358" s="106" t="s">
        <v>499</v>
      </c>
      <c r="E1358" s="105" t="s">
        <v>515</v>
      </c>
      <c r="F1358" s="105">
        <v>27</v>
      </c>
      <c r="G1358" s="106" t="s">
        <v>489</v>
      </c>
      <c r="H1358" s="107">
        <v>40486</v>
      </c>
      <c r="I1358" s="105" t="s">
        <v>496</v>
      </c>
      <c r="J1358" s="105" t="s">
        <v>214</v>
      </c>
    </row>
    <row r="1359" spans="1:10">
      <c r="A1359" s="105">
        <v>1358</v>
      </c>
      <c r="B1359" s="105" t="s">
        <v>536</v>
      </c>
      <c r="C1359" s="105" t="s">
        <v>534</v>
      </c>
      <c r="D1359" s="106" t="s">
        <v>492</v>
      </c>
      <c r="E1359" s="105" t="s">
        <v>495</v>
      </c>
      <c r="F1359" s="105">
        <v>28</v>
      </c>
      <c r="G1359" s="106" t="s">
        <v>489</v>
      </c>
      <c r="H1359" s="107">
        <v>437495</v>
      </c>
      <c r="I1359" s="105" t="s">
        <v>494</v>
      </c>
      <c r="J1359" s="105" t="s">
        <v>189</v>
      </c>
    </row>
    <row r="1360" spans="1:10">
      <c r="A1360" s="105">
        <v>1359</v>
      </c>
      <c r="B1360" s="105" t="s">
        <v>533</v>
      </c>
      <c r="C1360" s="105" t="s">
        <v>534</v>
      </c>
      <c r="D1360" s="106" t="s">
        <v>510</v>
      </c>
      <c r="E1360" s="105" t="s">
        <v>511</v>
      </c>
      <c r="F1360" s="105">
        <v>11</v>
      </c>
      <c r="G1360" s="106" t="s">
        <v>16</v>
      </c>
      <c r="H1360" s="107">
        <v>29292</v>
      </c>
      <c r="I1360" s="105" t="s">
        <v>494</v>
      </c>
      <c r="J1360" s="105" t="s">
        <v>198</v>
      </c>
    </row>
    <row r="1361" spans="1:10">
      <c r="A1361" s="105">
        <v>1360</v>
      </c>
      <c r="B1361" s="105" t="s">
        <v>535</v>
      </c>
      <c r="C1361" s="105" t="s">
        <v>534</v>
      </c>
      <c r="D1361" s="106" t="s">
        <v>510</v>
      </c>
      <c r="E1361" s="105" t="s">
        <v>516</v>
      </c>
      <c r="F1361" s="105">
        <v>11</v>
      </c>
      <c r="G1361" s="106" t="s">
        <v>489</v>
      </c>
      <c r="H1361" s="107">
        <v>194262</v>
      </c>
      <c r="I1361" s="105" t="s">
        <v>497</v>
      </c>
      <c r="J1361" s="105" t="s">
        <v>192</v>
      </c>
    </row>
    <row r="1362" spans="1:10">
      <c r="A1362" s="105">
        <v>1361</v>
      </c>
      <c r="B1362" s="105" t="s">
        <v>536</v>
      </c>
      <c r="C1362" s="105" t="s">
        <v>534</v>
      </c>
      <c r="D1362" s="106" t="s">
        <v>487</v>
      </c>
      <c r="E1362" s="105" t="s">
        <v>509</v>
      </c>
      <c r="F1362" s="105">
        <v>3</v>
      </c>
      <c r="G1362" s="106" t="s">
        <v>16</v>
      </c>
      <c r="H1362" s="107">
        <v>94464</v>
      </c>
      <c r="I1362" s="105" t="s">
        <v>494</v>
      </c>
      <c r="J1362" s="105" t="s">
        <v>189</v>
      </c>
    </row>
    <row r="1363" spans="1:10">
      <c r="A1363" s="105">
        <v>1362</v>
      </c>
      <c r="B1363" s="105" t="s">
        <v>535</v>
      </c>
      <c r="C1363" s="105" t="s">
        <v>534</v>
      </c>
      <c r="D1363" s="106" t="s">
        <v>487</v>
      </c>
      <c r="E1363" s="105" t="s">
        <v>502</v>
      </c>
      <c r="F1363" s="105">
        <v>13</v>
      </c>
      <c r="G1363" s="106" t="s">
        <v>16</v>
      </c>
      <c r="H1363" s="107">
        <v>41744</v>
      </c>
      <c r="I1363" s="105" t="s">
        <v>494</v>
      </c>
      <c r="J1363" s="105" t="s">
        <v>192</v>
      </c>
    </row>
    <row r="1364" spans="1:10">
      <c r="A1364" s="105">
        <v>1363</v>
      </c>
      <c r="B1364" s="105" t="s">
        <v>535</v>
      </c>
      <c r="C1364" s="105" t="s">
        <v>534</v>
      </c>
      <c r="D1364" s="106" t="s">
        <v>499</v>
      </c>
      <c r="E1364" s="105" t="s">
        <v>508</v>
      </c>
      <c r="F1364" s="105">
        <v>1</v>
      </c>
      <c r="G1364" s="106" t="s">
        <v>16</v>
      </c>
      <c r="H1364" s="107">
        <v>16409</v>
      </c>
      <c r="I1364" s="105" t="s">
        <v>497</v>
      </c>
      <c r="J1364" s="105" t="s">
        <v>189</v>
      </c>
    </row>
    <row r="1365" spans="1:10">
      <c r="A1365" s="105">
        <v>1364</v>
      </c>
      <c r="B1365" s="105" t="s">
        <v>535</v>
      </c>
      <c r="C1365" s="105" t="s">
        <v>534</v>
      </c>
      <c r="D1365" s="106" t="s">
        <v>510</v>
      </c>
      <c r="E1365" s="105" t="s">
        <v>516</v>
      </c>
      <c r="F1365" s="105">
        <v>8</v>
      </c>
      <c r="G1365" s="106" t="s">
        <v>489</v>
      </c>
      <c r="H1365" s="107">
        <v>99312</v>
      </c>
      <c r="I1365" s="105" t="s">
        <v>494</v>
      </c>
      <c r="J1365" s="105" t="s">
        <v>192</v>
      </c>
    </row>
    <row r="1366" spans="1:10">
      <c r="A1366" s="105">
        <v>1365</v>
      </c>
      <c r="B1366" s="105" t="s">
        <v>535</v>
      </c>
      <c r="C1366" s="105" t="s">
        <v>534</v>
      </c>
      <c r="D1366" s="106" t="s">
        <v>487</v>
      </c>
      <c r="E1366" s="105" t="s">
        <v>502</v>
      </c>
      <c r="F1366" s="105">
        <v>24</v>
      </c>
      <c r="G1366" s="106" t="s">
        <v>504</v>
      </c>
      <c r="H1366" s="107">
        <v>39224</v>
      </c>
      <c r="I1366" s="105" t="s">
        <v>496</v>
      </c>
      <c r="J1366" s="105" t="s">
        <v>201</v>
      </c>
    </row>
    <row r="1367" spans="1:10">
      <c r="A1367" s="105">
        <v>1366</v>
      </c>
      <c r="B1367" s="105" t="s">
        <v>535</v>
      </c>
      <c r="C1367" s="105" t="s">
        <v>534</v>
      </c>
      <c r="D1367" s="106" t="s">
        <v>492</v>
      </c>
      <c r="E1367" s="105" t="s">
        <v>506</v>
      </c>
      <c r="F1367" s="105">
        <v>27</v>
      </c>
      <c r="G1367" s="106" t="s">
        <v>16</v>
      </c>
      <c r="H1367" s="107">
        <v>249540</v>
      </c>
      <c r="I1367" s="105" t="s">
        <v>497</v>
      </c>
      <c r="J1367" s="105" t="s">
        <v>192</v>
      </c>
    </row>
    <row r="1368" spans="1:10">
      <c r="A1368" s="105">
        <v>1367</v>
      </c>
      <c r="B1368" s="105" t="s">
        <v>536</v>
      </c>
      <c r="C1368" s="105" t="s">
        <v>534</v>
      </c>
      <c r="D1368" s="106" t="s">
        <v>492</v>
      </c>
      <c r="E1368" s="105" t="s">
        <v>495</v>
      </c>
      <c r="F1368" s="105">
        <v>2</v>
      </c>
      <c r="G1368" s="106" t="s">
        <v>489</v>
      </c>
      <c r="H1368" s="107">
        <v>437725</v>
      </c>
      <c r="I1368" s="105" t="s">
        <v>496</v>
      </c>
      <c r="J1368" s="105" t="s">
        <v>201</v>
      </c>
    </row>
    <row r="1369" spans="1:10">
      <c r="A1369" s="105">
        <v>1368</v>
      </c>
      <c r="B1369" s="105" t="s">
        <v>536</v>
      </c>
      <c r="C1369" s="105" t="s">
        <v>534</v>
      </c>
      <c r="D1369" s="106" t="s">
        <v>487</v>
      </c>
      <c r="E1369" s="105" t="s">
        <v>488</v>
      </c>
      <c r="F1369" s="105">
        <v>30</v>
      </c>
      <c r="G1369" s="106" t="s">
        <v>489</v>
      </c>
      <c r="H1369" s="107">
        <v>12226</v>
      </c>
      <c r="I1369" s="105" t="s">
        <v>512</v>
      </c>
      <c r="J1369" s="105" t="s">
        <v>198</v>
      </c>
    </row>
    <row r="1370" spans="1:10">
      <c r="A1370" s="105">
        <v>1369</v>
      </c>
      <c r="B1370" s="105" t="s">
        <v>536</v>
      </c>
      <c r="C1370" s="105" t="s">
        <v>534</v>
      </c>
      <c r="D1370" s="106" t="s">
        <v>487</v>
      </c>
      <c r="E1370" s="105" t="s">
        <v>502</v>
      </c>
      <c r="F1370" s="105">
        <v>18</v>
      </c>
      <c r="G1370" s="106" t="s">
        <v>489</v>
      </c>
      <c r="H1370" s="107">
        <v>81090</v>
      </c>
      <c r="I1370" s="105" t="s">
        <v>494</v>
      </c>
      <c r="J1370" s="105" t="s">
        <v>195</v>
      </c>
    </row>
    <row r="1371" spans="1:10">
      <c r="A1371" s="105">
        <v>1370</v>
      </c>
      <c r="B1371" s="105" t="s">
        <v>533</v>
      </c>
      <c r="C1371" s="105" t="s">
        <v>534</v>
      </c>
      <c r="D1371" s="106" t="s">
        <v>510</v>
      </c>
      <c r="E1371" s="105" t="s">
        <v>511</v>
      </c>
      <c r="F1371" s="105">
        <v>22</v>
      </c>
      <c r="G1371" s="106" t="s">
        <v>16</v>
      </c>
      <c r="H1371" s="107">
        <v>78744</v>
      </c>
      <c r="I1371" s="105" t="s">
        <v>494</v>
      </c>
      <c r="J1371" s="105" t="s">
        <v>198</v>
      </c>
    </row>
    <row r="1372" spans="1:10">
      <c r="A1372" s="105">
        <v>1371</v>
      </c>
      <c r="B1372" s="105" t="s">
        <v>535</v>
      </c>
      <c r="C1372" s="105" t="s">
        <v>534</v>
      </c>
      <c r="D1372" s="106" t="s">
        <v>487</v>
      </c>
      <c r="E1372" s="105" t="s">
        <v>488</v>
      </c>
      <c r="F1372" s="105">
        <v>11</v>
      </c>
      <c r="G1372" s="106" t="s">
        <v>489</v>
      </c>
      <c r="H1372" s="107">
        <v>12024</v>
      </c>
      <c r="I1372" s="105" t="s">
        <v>490</v>
      </c>
      <c r="J1372" s="105" t="s">
        <v>195</v>
      </c>
    </row>
    <row r="1373" spans="1:10">
      <c r="A1373" s="105">
        <v>1372</v>
      </c>
      <c r="B1373" s="105" t="s">
        <v>533</v>
      </c>
      <c r="C1373" s="105" t="s">
        <v>534</v>
      </c>
      <c r="D1373" s="106" t="s">
        <v>487</v>
      </c>
      <c r="E1373" s="105" t="s">
        <v>488</v>
      </c>
      <c r="F1373" s="105">
        <v>19</v>
      </c>
      <c r="G1373" s="106" t="s">
        <v>16</v>
      </c>
      <c r="H1373" s="107">
        <v>95303</v>
      </c>
      <c r="I1373" s="105" t="s">
        <v>494</v>
      </c>
      <c r="J1373" s="105" t="s">
        <v>198</v>
      </c>
    </row>
    <row r="1374" spans="1:10">
      <c r="A1374" s="105">
        <v>1373</v>
      </c>
      <c r="B1374" s="105" t="s">
        <v>536</v>
      </c>
      <c r="C1374" s="105" t="s">
        <v>534</v>
      </c>
      <c r="D1374" s="106" t="s">
        <v>487</v>
      </c>
      <c r="E1374" s="105" t="s">
        <v>509</v>
      </c>
      <c r="F1374" s="105">
        <v>2</v>
      </c>
      <c r="G1374" s="106" t="s">
        <v>16</v>
      </c>
      <c r="H1374" s="107">
        <v>446844</v>
      </c>
      <c r="I1374" s="105" t="s">
        <v>497</v>
      </c>
      <c r="J1374" s="105" t="s">
        <v>192</v>
      </c>
    </row>
    <row r="1375" spans="1:10">
      <c r="A1375" s="105">
        <v>1374</v>
      </c>
      <c r="B1375" s="105" t="s">
        <v>535</v>
      </c>
      <c r="C1375" s="105" t="s">
        <v>534</v>
      </c>
      <c r="D1375" s="106" t="s">
        <v>487</v>
      </c>
      <c r="E1375" s="105" t="s">
        <v>502</v>
      </c>
      <c r="F1375" s="105">
        <v>14</v>
      </c>
      <c r="G1375" s="106" t="s">
        <v>489</v>
      </c>
      <c r="H1375" s="107">
        <v>125340</v>
      </c>
      <c r="I1375" s="105" t="s">
        <v>494</v>
      </c>
      <c r="J1375" s="105" t="s">
        <v>192</v>
      </c>
    </row>
    <row r="1376" spans="1:10">
      <c r="A1376" s="105">
        <v>1375</v>
      </c>
      <c r="B1376" s="105" t="s">
        <v>536</v>
      </c>
      <c r="C1376" s="105" t="s">
        <v>534</v>
      </c>
      <c r="D1376" s="106" t="s">
        <v>499</v>
      </c>
      <c r="E1376" s="105" t="s">
        <v>500</v>
      </c>
      <c r="F1376" s="105">
        <v>20</v>
      </c>
      <c r="G1376" s="106" t="s">
        <v>489</v>
      </c>
      <c r="H1376" s="107">
        <v>48857</v>
      </c>
      <c r="I1376" s="105" t="s">
        <v>494</v>
      </c>
      <c r="J1376" s="105" t="s">
        <v>192</v>
      </c>
    </row>
    <row r="1377" spans="1:10">
      <c r="A1377" s="105">
        <v>1376</v>
      </c>
      <c r="B1377" s="105" t="s">
        <v>533</v>
      </c>
      <c r="C1377" s="105" t="s">
        <v>534</v>
      </c>
      <c r="D1377" s="106" t="s">
        <v>510</v>
      </c>
      <c r="E1377" s="105" t="s">
        <v>511</v>
      </c>
      <c r="F1377" s="105">
        <v>8</v>
      </c>
      <c r="G1377" s="106" t="s">
        <v>489</v>
      </c>
      <c r="H1377" s="107">
        <v>225294</v>
      </c>
      <c r="I1377" s="105" t="s">
        <v>496</v>
      </c>
      <c r="J1377" s="105" t="s">
        <v>513</v>
      </c>
    </row>
    <row r="1378" spans="1:10">
      <c r="A1378" s="105">
        <v>1377</v>
      </c>
      <c r="B1378" s="105" t="s">
        <v>535</v>
      </c>
      <c r="C1378" s="105" t="s">
        <v>534</v>
      </c>
      <c r="D1378" s="106" t="s">
        <v>487</v>
      </c>
      <c r="E1378" s="105" t="s">
        <v>502</v>
      </c>
      <c r="F1378" s="105">
        <v>21</v>
      </c>
      <c r="G1378" s="106" t="s">
        <v>16</v>
      </c>
      <c r="H1378" s="107">
        <v>144916</v>
      </c>
      <c r="I1378" s="105" t="s">
        <v>501</v>
      </c>
      <c r="J1378" s="105" t="s">
        <v>201</v>
      </c>
    </row>
    <row r="1379" spans="1:10">
      <c r="A1379" s="105">
        <v>1378</v>
      </c>
      <c r="B1379" s="105" t="s">
        <v>533</v>
      </c>
      <c r="C1379" s="105" t="s">
        <v>534</v>
      </c>
      <c r="D1379" s="106" t="s">
        <v>492</v>
      </c>
      <c r="E1379" s="105" t="s">
        <v>506</v>
      </c>
      <c r="F1379" s="105">
        <v>25</v>
      </c>
      <c r="G1379" s="106" t="s">
        <v>16</v>
      </c>
      <c r="H1379" s="107">
        <v>264610</v>
      </c>
      <c r="I1379" s="105" t="s">
        <v>494</v>
      </c>
      <c r="J1379" s="105" t="s">
        <v>192</v>
      </c>
    </row>
    <row r="1380" spans="1:10">
      <c r="A1380" s="105">
        <v>1379</v>
      </c>
      <c r="B1380" s="105" t="s">
        <v>536</v>
      </c>
      <c r="C1380" s="105" t="s">
        <v>534</v>
      </c>
      <c r="D1380" s="106" t="s">
        <v>499</v>
      </c>
      <c r="E1380" s="105" t="s">
        <v>500</v>
      </c>
      <c r="F1380" s="105">
        <v>15</v>
      </c>
      <c r="G1380" s="106" t="s">
        <v>16</v>
      </c>
      <c r="H1380" s="107">
        <v>22047</v>
      </c>
      <c r="I1380" s="105" t="s">
        <v>497</v>
      </c>
      <c r="J1380" s="105" t="s">
        <v>189</v>
      </c>
    </row>
    <row r="1381" spans="1:10">
      <c r="A1381" s="105">
        <v>1380</v>
      </c>
      <c r="B1381" s="105" t="s">
        <v>535</v>
      </c>
      <c r="C1381" s="105" t="s">
        <v>534</v>
      </c>
      <c r="D1381" s="106" t="s">
        <v>499</v>
      </c>
      <c r="E1381" s="105" t="s">
        <v>515</v>
      </c>
      <c r="F1381" s="105">
        <v>9</v>
      </c>
      <c r="G1381" s="106" t="s">
        <v>16</v>
      </c>
      <c r="H1381" s="107">
        <v>18225</v>
      </c>
      <c r="I1381" s="105" t="s">
        <v>497</v>
      </c>
      <c r="J1381" s="105" t="s">
        <v>214</v>
      </c>
    </row>
    <row r="1382" spans="1:10">
      <c r="A1382" s="105">
        <v>1381</v>
      </c>
      <c r="B1382" s="105" t="s">
        <v>533</v>
      </c>
      <c r="C1382" s="105" t="s">
        <v>534</v>
      </c>
      <c r="D1382" s="106" t="s">
        <v>510</v>
      </c>
      <c r="E1382" s="105" t="s">
        <v>514</v>
      </c>
      <c r="F1382" s="105">
        <v>23</v>
      </c>
      <c r="G1382" s="106" t="s">
        <v>16</v>
      </c>
      <c r="H1382" s="107">
        <v>170517</v>
      </c>
      <c r="I1382" s="105" t="s">
        <v>494</v>
      </c>
      <c r="J1382" s="105" t="s">
        <v>192</v>
      </c>
    </row>
    <row r="1383" spans="1:10">
      <c r="A1383" s="105">
        <v>1382</v>
      </c>
      <c r="B1383" s="105" t="s">
        <v>536</v>
      </c>
      <c r="C1383" s="105" t="s">
        <v>534</v>
      </c>
      <c r="D1383" s="106" t="s">
        <v>510</v>
      </c>
      <c r="E1383" s="105" t="s">
        <v>511</v>
      </c>
      <c r="F1383" s="105">
        <v>2</v>
      </c>
      <c r="G1383" s="106" t="s">
        <v>16</v>
      </c>
      <c r="H1383" s="107">
        <v>83967</v>
      </c>
      <c r="I1383" s="105" t="s">
        <v>497</v>
      </c>
      <c r="J1383" s="105" t="s">
        <v>513</v>
      </c>
    </row>
    <row r="1384" spans="1:10">
      <c r="A1384" s="105">
        <v>1383</v>
      </c>
      <c r="B1384" s="105" t="s">
        <v>535</v>
      </c>
      <c r="C1384" s="105" t="s">
        <v>534</v>
      </c>
      <c r="D1384" s="106" t="s">
        <v>492</v>
      </c>
      <c r="E1384" s="105" t="s">
        <v>506</v>
      </c>
      <c r="F1384" s="105">
        <v>13</v>
      </c>
      <c r="G1384" s="106" t="s">
        <v>16</v>
      </c>
      <c r="H1384" s="107">
        <v>65300</v>
      </c>
      <c r="I1384" s="105" t="s">
        <v>494</v>
      </c>
      <c r="J1384" s="105" t="s">
        <v>189</v>
      </c>
    </row>
    <row r="1385" spans="1:10">
      <c r="A1385" s="105">
        <v>1384</v>
      </c>
      <c r="B1385" s="105" t="s">
        <v>533</v>
      </c>
      <c r="C1385" s="105" t="s">
        <v>534</v>
      </c>
      <c r="D1385" s="106" t="s">
        <v>487</v>
      </c>
      <c r="E1385" s="105" t="s">
        <v>502</v>
      </c>
      <c r="F1385" s="105">
        <v>7</v>
      </c>
      <c r="G1385" s="106" t="s">
        <v>16</v>
      </c>
      <c r="H1385" s="107">
        <v>151692</v>
      </c>
      <c r="I1385" s="105" t="s">
        <v>494</v>
      </c>
      <c r="J1385" s="105" t="s">
        <v>201</v>
      </c>
    </row>
    <row r="1386" spans="1:10">
      <c r="A1386" s="105">
        <v>1385</v>
      </c>
      <c r="B1386" s="105" t="s">
        <v>535</v>
      </c>
      <c r="C1386" s="105" t="s">
        <v>534</v>
      </c>
      <c r="D1386" s="106" t="s">
        <v>510</v>
      </c>
      <c r="E1386" s="105" t="s">
        <v>511</v>
      </c>
      <c r="F1386" s="105">
        <v>16</v>
      </c>
      <c r="G1386" s="106" t="s">
        <v>16</v>
      </c>
      <c r="H1386" s="107">
        <v>117945</v>
      </c>
      <c r="I1386" s="105" t="s">
        <v>494</v>
      </c>
      <c r="J1386" s="105" t="s">
        <v>189</v>
      </c>
    </row>
    <row r="1387" spans="1:10">
      <c r="A1387" s="105">
        <v>1386</v>
      </c>
      <c r="B1387" s="105" t="s">
        <v>536</v>
      </c>
      <c r="C1387" s="105" t="s">
        <v>534</v>
      </c>
      <c r="D1387" s="106" t="s">
        <v>499</v>
      </c>
      <c r="E1387" s="105" t="s">
        <v>500</v>
      </c>
      <c r="F1387" s="105">
        <v>26</v>
      </c>
      <c r="G1387" s="106" t="s">
        <v>16</v>
      </c>
      <c r="H1387" s="107">
        <v>75896</v>
      </c>
      <c r="I1387" s="105" t="s">
        <v>497</v>
      </c>
      <c r="J1387" s="105" t="s">
        <v>192</v>
      </c>
    </row>
    <row r="1388" spans="1:10">
      <c r="A1388" s="105">
        <v>1387</v>
      </c>
      <c r="B1388" s="105" t="s">
        <v>535</v>
      </c>
      <c r="C1388" s="105" t="s">
        <v>534</v>
      </c>
      <c r="D1388" s="106" t="s">
        <v>499</v>
      </c>
      <c r="E1388" s="105" t="s">
        <v>508</v>
      </c>
      <c r="F1388" s="105">
        <v>12</v>
      </c>
      <c r="G1388" s="106" t="s">
        <v>489</v>
      </c>
      <c r="H1388" s="107">
        <v>71515</v>
      </c>
      <c r="I1388" s="105" t="s">
        <v>494</v>
      </c>
      <c r="J1388" s="105" t="s">
        <v>189</v>
      </c>
    </row>
    <row r="1389" spans="1:10">
      <c r="A1389" s="105">
        <v>1388</v>
      </c>
      <c r="B1389" s="105" t="s">
        <v>536</v>
      </c>
      <c r="C1389" s="105" t="s">
        <v>534</v>
      </c>
      <c r="D1389" s="106" t="s">
        <v>499</v>
      </c>
      <c r="E1389" s="105" t="s">
        <v>515</v>
      </c>
      <c r="F1389" s="105">
        <v>26</v>
      </c>
      <c r="G1389" s="106" t="s">
        <v>504</v>
      </c>
      <c r="H1389" s="107">
        <v>27702</v>
      </c>
      <c r="I1389" s="105" t="s">
        <v>496</v>
      </c>
      <c r="J1389" s="105" t="s">
        <v>192</v>
      </c>
    </row>
    <row r="1390" spans="1:10">
      <c r="A1390" s="105">
        <v>1389</v>
      </c>
      <c r="B1390" s="105" t="s">
        <v>536</v>
      </c>
      <c r="C1390" s="105" t="s">
        <v>534</v>
      </c>
      <c r="D1390" s="106" t="s">
        <v>499</v>
      </c>
      <c r="E1390" s="105" t="s">
        <v>515</v>
      </c>
      <c r="F1390" s="105">
        <v>12</v>
      </c>
      <c r="G1390" s="106" t="s">
        <v>489</v>
      </c>
      <c r="H1390" s="107">
        <v>61034</v>
      </c>
      <c r="I1390" s="105" t="s">
        <v>496</v>
      </c>
      <c r="J1390" s="105" t="s">
        <v>214</v>
      </c>
    </row>
    <row r="1391" spans="1:10">
      <c r="A1391" s="105">
        <v>1390</v>
      </c>
      <c r="B1391" s="105" t="s">
        <v>535</v>
      </c>
      <c r="C1391" s="105" t="s">
        <v>534</v>
      </c>
      <c r="D1391" s="106" t="s">
        <v>487</v>
      </c>
      <c r="E1391" s="105" t="s">
        <v>502</v>
      </c>
      <c r="F1391" s="105">
        <v>1</v>
      </c>
      <c r="G1391" s="106" t="s">
        <v>16</v>
      </c>
      <c r="H1391" s="107">
        <v>22846</v>
      </c>
      <c r="I1391" s="105" t="s">
        <v>490</v>
      </c>
      <c r="J1391" s="105" t="s">
        <v>198</v>
      </c>
    </row>
    <row r="1392" spans="1:10">
      <c r="A1392" s="105">
        <v>1391</v>
      </c>
      <c r="B1392" s="105" t="s">
        <v>533</v>
      </c>
      <c r="C1392" s="105" t="s">
        <v>534</v>
      </c>
      <c r="D1392" s="106" t="s">
        <v>510</v>
      </c>
      <c r="E1392" s="105" t="s">
        <v>514</v>
      </c>
      <c r="F1392" s="105">
        <v>15</v>
      </c>
      <c r="G1392" s="106" t="s">
        <v>489</v>
      </c>
      <c r="H1392" s="107">
        <v>57015</v>
      </c>
      <c r="I1392" s="105" t="s">
        <v>494</v>
      </c>
      <c r="J1392" s="105" t="s">
        <v>214</v>
      </c>
    </row>
    <row r="1393" spans="1:10">
      <c r="A1393" s="105">
        <v>1392</v>
      </c>
      <c r="B1393" s="105" t="s">
        <v>533</v>
      </c>
      <c r="C1393" s="105" t="s">
        <v>534</v>
      </c>
      <c r="D1393" s="106" t="s">
        <v>510</v>
      </c>
      <c r="E1393" s="105" t="s">
        <v>511</v>
      </c>
      <c r="F1393" s="105">
        <v>20</v>
      </c>
      <c r="G1393" s="106" t="s">
        <v>16</v>
      </c>
      <c r="H1393" s="107">
        <v>58872</v>
      </c>
      <c r="I1393" s="105" t="s">
        <v>494</v>
      </c>
      <c r="J1393" s="105" t="s">
        <v>192</v>
      </c>
    </row>
    <row r="1394" spans="1:10">
      <c r="A1394" s="105">
        <v>1393</v>
      </c>
      <c r="B1394" s="105" t="s">
        <v>536</v>
      </c>
      <c r="C1394" s="105" t="s">
        <v>534</v>
      </c>
      <c r="D1394" s="106" t="s">
        <v>499</v>
      </c>
      <c r="E1394" s="105" t="s">
        <v>508</v>
      </c>
      <c r="F1394" s="105">
        <v>18</v>
      </c>
      <c r="G1394" s="106" t="s">
        <v>16</v>
      </c>
      <c r="H1394" s="107">
        <v>11822</v>
      </c>
      <c r="I1394" s="105" t="s">
        <v>497</v>
      </c>
      <c r="J1394" s="105" t="s">
        <v>192</v>
      </c>
    </row>
    <row r="1395" spans="1:10">
      <c r="A1395" s="105">
        <v>1394</v>
      </c>
      <c r="B1395" s="105" t="s">
        <v>536</v>
      </c>
      <c r="C1395" s="105" t="s">
        <v>534</v>
      </c>
      <c r="D1395" s="106" t="s">
        <v>487</v>
      </c>
      <c r="E1395" s="105" t="s">
        <v>488</v>
      </c>
      <c r="F1395" s="105">
        <v>8</v>
      </c>
      <c r="G1395" s="106" t="s">
        <v>489</v>
      </c>
      <c r="H1395" s="107">
        <v>65385</v>
      </c>
      <c r="I1395" s="105" t="s">
        <v>512</v>
      </c>
      <c r="J1395" s="105" t="s">
        <v>192</v>
      </c>
    </row>
    <row r="1396" spans="1:10">
      <c r="A1396" s="105">
        <v>1395</v>
      </c>
      <c r="B1396" s="105" t="s">
        <v>535</v>
      </c>
      <c r="C1396" s="105" t="s">
        <v>534</v>
      </c>
      <c r="D1396" s="106" t="s">
        <v>487</v>
      </c>
      <c r="E1396" s="105" t="s">
        <v>502</v>
      </c>
      <c r="F1396" s="105">
        <v>4</v>
      </c>
      <c r="G1396" s="106" t="s">
        <v>489</v>
      </c>
      <c r="H1396" s="107">
        <v>158202</v>
      </c>
      <c r="I1396" s="105" t="s">
        <v>501</v>
      </c>
      <c r="J1396" s="105" t="s">
        <v>192</v>
      </c>
    </row>
    <row r="1397" spans="1:10">
      <c r="A1397" s="105">
        <v>1396</v>
      </c>
      <c r="B1397" s="105" t="s">
        <v>533</v>
      </c>
      <c r="C1397" s="105" t="s">
        <v>534</v>
      </c>
      <c r="D1397" s="106" t="s">
        <v>487</v>
      </c>
      <c r="E1397" s="105" t="s">
        <v>502</v>
      </c>
      <c r="F1397" s="105">
        <v>21</v>
      </c>
      <c r="G1397" s="106" t="s">
        <v>16</v>
      </c>
      <c r="H1397" s="107">
        <v>13578</v>
      </c>
      <c r="I1397" s="105" t="s">
        <v>494</v>
      </c>
      <c r="J1397" s="105" t="s">
        <v>198</v>
      </c>
    </row>
    <row r="1398" spans="1:10">
      <c r="A1398" s="105">
        <v>1397</v>
      </c>
      <c r="B1398" s="105" t="s">
        <v>533</v>
      </c>
      <c r="C1398" s="105" t="s">
        <v>534</v>
      </c>
      <c r="D1398" s="106" t="s">
        <v>510</v>
      </c>
      <c r="E1398" s="105" t="s">
        <v>514</v>
      </c>
      <c r="F1398" s="105">
        <v>22</v>
      </c>
      <c r="G1398" s="106" t="s">
        <v>489</v>
      </c>
      <c r="H1398" s="107">
        <v>171207</v>
      </c>
      <c r="I1398" s="105" t="s">
        <v>512</v>
      </c>
      <c r="J1398" s="105" t="s">
        <v>192</v>
      </c>
    </row>
    <row r="1399" spans="1:10">
      <c r="A1399" s="105">
        <v>1398</v>
      </c>
      <c r="B1399" s="105" t="s">
        <v>535</v>
      </c>
      <c r="C1399" s="105" t="s">
        <v>534</v>
      </c>
      <c r="D1399" s="106" t="s">
        <v>492</v>
      </c>
      <c r="E1399" s="105" t="s">
        <v>506</v>
      </c>
      <c r="F1399" s="105">
        <v>7</v>
      </c>
      <c r="G1399" s="106" t="s">
        <v>16</v>
      </c>
      <c r="H1399" s="107">
        <v>238360</v>
      </c>
      <c r="I1399" s="105" t="s">
        <v>494</v>
      </c>
      <c r="J1399" s="105" t="s">
        <v>201</v>
      </c>
    </row>
    <row r="1400" spans="1:10">
      <c r="A1400" s="105">
        <v>1399</v>
      </c>
      <c r="B1400" s="105" t="s">
        <v>533</v>
      </c>
      <c r="C1400" s="105" t="s">
        <v>534</v>
      </c>
      <c r="D1400" s="106" t="s">
        <v>487</v>
      </c>
      <c r="E1400" s="105" t="s">
        <v>488</v>
      </c>
      <c r="F1400" s="105">
        <v>26</v>
      </c>
      <c r="G1400" s="106" t="s">
        <v>489</v>
      </c>
      <c r="H1400" s="107">
        <v>57288</v>
      </c>
      <c r="I1400" s="105" t="s">
        <v>497</v>
      </c>
      <c r="J1400" s="105" t="s">
        <v>195</v>
      </c>
    </row>
    <row r="1401" spans="1:10">
      <c r="A1401" s="105">
        <v>1400</v>
      </c>
      <c r="B1401" s="105" t="s">
        <v>535</v>
      </c>
      <c r="C1401" s="105" t="s">
        <v>534</v>
      </c>
      <c r="D1401" s="106" t="s">
        <v>492</v>
      </c>
      <c r="E1401" s="105" t="s">
        <v>493</v>
      </c>
      <c r="F1401" s="105">
        <v>22</v>
      </c>
      <c r="G1401" s="106" t="s">
        <v>489</v>
      </c>
      <c r="H1401" s="107">
        <v>221440</v>
      </c>
      <c r="I1401" s="105" t="s">
        <v>497</v>
      </c>
      <c r="J1401" s="105" t="s">
        <v>192</v>
      </c>
    </row>
    <row r="1402" spans="1:10">
      <c r="A1402" s="105">
        <v>1401</v>
      </c>
      <c r="B1402" s="105" t="s">
        <v>533</v>
      </c>
      <c r="C1402" s="105" t="s">
        <v>534</v>
      </c>
      <c r="D1402" s="106" t="s">
        <v>510</v>
      </c>
      <c r="E1402" s="105" t="s">
        <v>511</v>
      </c>
      <c r="F1402" s="105">
        <v>7</v>
      </c>
      <c r="G1402" s="106" t="s">
        <v>16</v>
      </c>
      <c r="H1402" s="107">
        <v>223716</v>
      </c>
      <c r="I1402" s="105" t="s">
        <v>497</v>
      </c>
      <c r="J1402" s="105" t="s">
        <v>192</v>
      </c>
    </row>
    <row r="1403" spans="1:10">
      <c r="A1403" s="105">
        <v>1402</v>
      </c>
      <c r="B1403" s="105" t="s">
        <v>536</v>
      </c>
      <c r="C1403" s="105" t="s">
        <v>534</v>
      </c>
      <c r="D1403" s="106" t="s">
        <v>487</v>
      </c>
      <c r="E1403" s="105" t="s">
        <v>488</v>
      </c>
      <c r="F1403" s="105">
        <v>2</v>
      </c>
      <c r="G1403" s="106" t="s">
        <v>489</v>
      </c>
      <c r="H1403" s="107">
        <v>58864</v>
      </c>
      <c r="I1403" s="105" t="s">
        <v>494</v>
      </c>
      <c r="J1403" s="105" t="s">
        <v>198</v>
      </c>
    </row>
    <row r="1404" spans="1:10">
      <c r="A1404" s="105">
        <v>1403</v>
      </c>
      <c r="B1404" s="105" t="s">
        <v>536</v>
      </c>
      <c r="C1404" s="105" t="s">
        <v>534</v>
      </c>
      <c r="D1404" s="106" t="s">
        <v>510</v>
      </c>
      <c r="E1404" s="105" t="s">
        <v>516</v>
      </c>
      <c r="F1404" s="105">
        <v>2</v>
      </c>
      <c r="G1404" s="106" t="s">
        <v>489</v>
      </c>
      <c r="H1404" s="107">
        <v>285060</v>
      </c>
      <c r="I1404" s="105" t="s">
        <v>496</v>
      </c>
      <c r="J1404" s="105" t="s">
        <v>192</v>
      </c>
    </row>
    <row r="1405" spans="1:10">
      <c r="A1405" s="105">
        <v>1404</v>
      </c>
      <c r="B1405" s="105" t="s">
        <v>535</v>
      </c>
      <c r="C1405" s="105" t="s">
        <v>534</v>
      </c>
      <c r="D1405" s="106" t="s">
        <v>492</v>
      </c>
      <c r="E1405" s="105" t="s">
        <v>495</v>
      </c>
      <c r="F1405" s="105">
        <v>6</v>
      </c>
      <c r="G1405" s="106" t="s">
        <v>16</v>
      </c>
      <c r="H1405" s="107">
        <v>480055</v>
      </c>
      <c r="I1405" s="105" t="s">
        <v>494</v>
      </c>
      <c r="J1405" s="105" t="s">
        <v>189</v>
      </c>
    </row>
    <row r="1406" spans="1:10">
      <c r="A1406" s="105">
        <v>1405</v>
      </c>
      <c r="B1406" s="105" t="s">
        <v>535</v>
      </c>
      <c r="C1406" s="105" t="s">
        <v>534</v>
      </c>
      <c r="D1406" s="106" t="s">
        <v>510</v>
      </c>
      <c r="E1406" s="105" t="s">
        <v>511</v>
      </c>
      <c r="F1406" s="105">
        <v>7</v>
      </c>
      <c r="G1406" s="106" t="s">
        <v>504</v>
      </c>
      <c r="H1406" s="107">
        <v>275460</v>
      </c>
      <c r="I1406" s="105" t="s">
        <v>512</v>
      </c>
      <c r="J1406" s="105" t="s">
        <v>210</v>
      </c>
    </row>
    <row r="1407" spans="1:10">
      <c r="A1407" s="105">
        <v>1406</v>
      </c>
      <c r="B1407" s="105" t="s">
        <v>533</v>
      </c>
      <c r="C1407" s="105" t="s">
        <v>534</v>
      </c>
      <c r="D1407" s="106" t="s">
        <v>510</v>
      </c>
      <c r="E1407" s="105" t="s">
        <v>511</v>
      </c>
      <c r="F1407" s="105">
        <v>12</v>
      </c>
      <c r="G1407" s="106" t="s">
        <v>16</v>
      </c>
      <c r="H1407" s="107">
        <v>19650</v>
      </c>
      <c r="I1407" s="105" t="s">
        <v>494</v>
      </c>
      <c r="J1407" s="105" t="s">
        <v>192</v>
      </c>
    </row>
    <row r="1408" spans="1:10">
      <c r="A1408" s="105">
        <v>1407</v>
      </c>
      <c r="B1408" s="105" t="s">
        <v>536</v>
      </c>
      <c r="C1408" s="105" t="s">
        <v>534</v>
      </c>
      <c r="D1408" s="106" t="s">
        <v>510</v>
      </c>
      <c r="E1408" s="105" t="s">
        <v>511</v>
      </c>
      <c r="F1408" s="105">
        <v>4</v>
      </c>
      <c r="G1408" s="106" t="s">
        <v>489</v>
      </c>
      <c r="H1408" s="107">
        <v>59143</v>
      </c>
      <c r="I1408" s="105" t="s">
        <v>497</v>
      </c>
      <c r="J1408" s="105" t="s">
        <v>189</v>
      </c>
    </row>
    <row r="1409" spans="1:10">
      <c r="A1409" s="105">
        <v>1408</v>
      </c>
      <c r="B1409" s="105" t="s">
        <v>535</v>
      </c>
      <c r="C1409" s="105" t="s">
        <v>534</v>
      </c>
      <c r="D1409" s="106" t="s">
        <v>492</v>
      </c>
      <c r="E1409" s="105" t="s">
        <v>495</v>
      </c>
      <c r="F1409" s="105">
        <v>1</v>
      </c>
      <c r="G1409" s="106" t="s">
        <v>489</v>
      </c>
      <c r="H1409" s="107">
        <v>400290</v>
      </c>
      <c r="I1409" s="105" t="s">
        <v>512</v>
      </c>
      <c r="J1409" s="105" t="s">
        <v>189</v>
      </c>
    </row>
    <row r="1410" spans="1:10">
      <c r="A1410" s="105">
        <v>1409</v>
      </c>
      <c r="B1410" s="105" t="s">
        <v>533</v>
      </c>
      <c r="C1410" s="105" t="s">
        <v>534</v>
      </c>
      <c r="D1410" s="106" t="s">
        <v>487</v>
      </c>
      <c r="E1410" s="105" t="s">
        <v>509</v>
      </c>
      <c r="F1410" s="105">
        <v>30</v>
      </c>
      <c r="G1410" s="106" t="s">
        <v>16</v>
      </c>
      <c r="H1410" s="107">
        <v>251751</v>
      </c>
      <c r="I1410" s="105" t="s">
        <v>497</v>
      </c>
      <c r="J1410" s="105" t="s">
        <v>198</v>
      </c>
    </row>
    <row r="1411" spans="1:10">
      <c r="A1411" s="105">
        <v>1410</v>
      </c>
      <c r="B1411" s="105" t="s">
        <v>533</v>
      </c>
      <c r="C1411" s="105" t="s">
        <v>534</v>
      </c>
      <c r="D1411" s="106" t="s">
        <v>510</v>
      </c>
      <c r="E1411" s="105" t="s">
        <v>511</v>
      </c>
      <c r="F1411" s="105">
        <v>14</v>
      </c>
      <c r="G1411" s="106" t="s">
        <v>504</v>
      </c>
      <c r="H1411" s="107">
        <v>201438</v>
      </c>
      <c r="I1411" s="105" t="s">
        <v>497</v>
      </c>
      <c r="J1411" s="105" t="s">
        <v>192</v>
      </c>
    </row>
    <row r="1412" spans="1:10">
      <c r="A1412" s="105">
        <v>1411</v>
      </c>
      <c r="B1412" s="105" t="s">
        <v>535</v>
      </c>
      <c r="C1412" s="105" t="s">
        <v>534</v>
      </c>
      <c r="D1412" s="106" t="s">
        <v>487</v>
      </c>
      <c r="E1412" s="105" t="s">
        <v>502</v>
      </c>
      <c r="F1412" s="105">
        <v>16</v>
      </c>
      <c r="G1412" s="106" t="s">
        <v>489</v>
      </c>
      <c r="H1412" s="107">
        <v>108268</v>
      </c>
      <c r="I1412" s="105" t="s">
        <v>497</v>
      </c>
      <c r="J1412" s="105" t="s">
        <v>198</v>
      </c>
    </row>
    <row r="1413" spans="1:10">
      <c r="A1413" s="105">
        <v>1412</v>
      </c>
      <c r="B1413" s="105" t="s">
        <v>536</v>
      </c>
      <c r="C1413" s="105" t="s">
        <v>534</v>
      </c>
      <c r="D1413" s="106" t="s">
        <v>499</v>
      </c>
      <c r="E1413" s="105" t="s">
        <v>500</v>
      </c>
      <c r="F1413" s="105">
        <v>20</v>
      </c>
      <c r="G1413" s="106" t="s">
        <v>489</v>
      </c>
      <c r="H1413" s="107">
        <v>82411</v>
      </c>
      <c r="I1413" s="105" t="s">
        <v>494</v>
      </c>
      <c r="J1413" s="105" t="s">
        <v>189</v>
      </c>
    </row>
    <row r="1414" spans="1:10">
      <c r="A1414" s="105">
        <v>1413</v>
      </c>
      <c r="B1414" s="105" t="s">
        <v>536</v>
      </c>
      <c r="C1414" s="105" t="s">
        <v>534</v>
      </c>
      <c r="D1414" s="106" t="s">
        <v>499</v>
      </c>
      <c r="E1414" s="105" t="s">
        <v>515</v>
      </c>
      <c r="F1414" s="105">
        <v>28</v>
      </c>
      <c r="G1414" s="106" t="s">
        <v>489</v>
      </c>
      <c r="H1414" s="107">
        <v>80908</v>
      </c>
      <c r="I1414" s="105" t="s">
        <v>496</v>
      </c>
      <c r="J1414" s="105" t="s">
        <v>192</v>
      </c>
    </row>
    <row r="1415" spans="1:10">
      <c r="A1415" s="105">
        <v>1414</v>
      </c>
      <c r="B1415" s="105" t="s">
        <v>536</v>
      </c>
      <c r="C1415" s="105" t="s">
        <v>534</v>
      </c>
      <c r="D1415" s="106" t="s">
        <v>487</v>
      </c>
      <c r="E1415" s="105" t="s">
        <v>502</v>
      </c>
      <c r="F1415" s="105">
        <v>14</v>
      </c>
      <c r="G1415" s="106" t="s">
        <v>504</v>
      </c>
      <c r="H1415" s="107">
        <v>132804</v>
      </c>
      <c r="I1415" s="105" t="s">
        <v>497</v>
      </c>
      <c r="J1415" s="105" t="s">
        <v>198</v>
      </c>
    </row>
    <row r="1416" spans="1:10">
      <c r="A1416" s="105">
        <v>1415</v>
      </c>
      <c r="B1416" s="105" t="s">
        <v>535</v>
      </c>
      <c r="C1416" s="105" t="s">
        <v>534</v>
      </c>
      <c r="D1416" s="106" t="s">
        <v>487</v>
      </c>
      <c r="E1416" s="105" t="s">
        <v>488</v>
      </c>
      <c r="F1416" s="105">
        <v>16</v>
      </c>
      <c r="G1416" s="106" t="s">
        <v>16</v>
      </c>
      <c r="H1416" s="107">
        <v>14753</v>
      </c>
      <c r="I1416" s="105" t="s">
        <v>512</v>
      </c>
      <c r="J1416" s="105" t="s">
        <v>195</v>
      </c>
    </row>
    <row r="1417" spans="1:10">
      <c r="A1417" s="105">
        <v>1416</v>
      </c>
      <c r="B1417" s="105" t="s">
        <v>535</v>
      </c>
      <c r="C1417" s="105" t="s">
        <v>534</v>
      </c>
      <c r="D1417" s="106" t="s">
        <v>499</v>
      </c>
      <c r="E1417" s="105" t="s">
        <v>508</v>
      </c>
      <c r="F1417" s="105">
        <v>21</v>
      </c>
      <c r="G1417" s="106" t="s">
        <v>489</v>
      </c>
      <c r="H1417" s="107">
        <v>388060</v>
      </c>
      <c r="I1417" s="105" t="s">
        <v>497</v>
      </c>
      <c r="J1417" s="105" t="s">
        <v>198</v>
      </c>
    </row>
    <row r="1418" spans="1:10">
      <c r="A1418" s="105">
        <v>1417</v>
      </c>
      <c r="B1418" s="105" t="s">
        <v>536</v>
      </c>
      <c r="C1418" s="105" t="s">
        <v>534</v>
      </c>
      <c r="D1418" s="106" t="s">
        <v>487</v>
      </c>
      <c r="E1418" s="105" t="s">
        <v>502</v>
      </c>
      <c r="F1418" s="105">
        <v>22</v>
      </c>
      <c r="G1418" s="106" t="s">
        <v>16</v>
      </c>
      <c r="H1418" s="107">
        <v>75266</v>
      </c>
      <c r="I1418" s="105" t="s">
        <v>497</v>
      </c>
      <c r="J1418" s="105" t="s">
        <v>189</v>
      </c>
    </row>
    <row r="1419" spans="1:10">
      <c r="A1419" s="105">
        <v>1418</v>
      </c>
      <c r="B1419" s="105" t="s">
        <v>535</v>
      </c>
      <c r="C1419" s="105" t="s">
        <v>534</v>
      </c>
      <c r="D1419" s="106" t="s">
        <v>487</v>
      </c>
      <c r="E1419" s="105" t="s">
        <v>502</v>
      </c>
      <c r="F1419" s="105">
        <v>14</v>
      </c>
      <c r="G1419" s="106" t="s">
        <v>489</v>
      </c>
      <c r="H1419" s="107">
        <v>163564</v>
      </c>
      <c r="I1419" s="105" t="s">
        <v>497</v>
      </c>
      <c r="J1419" s="105" t="s">
        <v>198</v>
      </c>
    </row>
    <row r="1420" spans="1:10">
      <c r="A1420" s="105">
        <v>1419</v>
      </c>
      <c r="B1420" s="105" t="s">
        <v>533</v>
      </c>
      <c r="C1420" s="105" t="s">
        <v>534</v>
      </c>
      <c r="D1420" s="106" t="s">
        <v>487</v>
      </c>
      <c r="E1420" s="105" t="s">
        <v>502</v>
      </c>
      <c r="F1420" s="105">
        <v>18</v>
      </c>
      <c r="G1420" s="106" t="s">
        <v>16</v>
      </c>
      <c r="H1420" s="107">
        <v>87224</v>
      </c>
      <c r="I1420" s="105" t="s">
        <v>496</v>
      </c>
      <c r="J1420" s="105" t="s">
        <v>192</v>
      </c>
    </row>
    <row r="1421" spans="1:10">
      <c r="A1421" s="105">
        <v>1420</v>
      </c>
      <c r="B1421" s="105" t="s">
        <v>533</v>
      </c>
      <c r="C1421" s="105" t="s">
        <v>534</v>
      </c>
      <c r="D1421" s="106" t="s">
        <v>492</v>
      </c>
      <c r="E1421" s="105" t="s">
        <v>493</v>
      </c>
      <c r="F1421" s="105">
        <v>23</v>
      </c>
      <c r="G1421" s="106" t="s">
        <v>16</v>
      </c>
      <c r="H1421" s="107">
        <v>356465</v>
      </c>
      <c r="I1421" s="105" t="s">
        <v>490</v>
      </c>
      <c r="J1421" s="105" t="s">
        <v>198</v>
      </c>
    </row>
    <row r="1422" spans="1:10">
      <c r="A1422" s="105">
        <v>1421</v>
      </c>
      <c r="B1422" s="105" t="s">
        <v>533</v>
      </c>
      <c r="C1422" s="105" t="s">
        <v>534</v>
      </c>
      <c r="D1422" s="106" t="s">
        <v>510</v>
      </c>
      <c r="E1422" s="105" t="s">
        <v>511</v>
      </c>
      <c r="F1422" s="105">
        <v>13</v>
      </c>
      <c r="G1422" s="106" t="s">
        <v>489</v>
      </c>
      <c r="H1422" s="107">
        <v>231606</v>
      </c>
      <c r="I1422" s="105" t="s">
        <v>497</v>
      </c>
      <c r="J1422" s="105" t="s">
        <v>198</v>
      </c>
    </row>
    <row r="1423" spans="1:10">
      <c r="A1423" s="105">
        <v>1422</v>
      </c>
      <c r="B1423" s="105" t="s">
        <v>536</v>
      </c>
      <c r="C1423" s="105" t="s">
        <v>534</v>
      </c>
      <c r="D1423" s="106" t="s">
        <v>487</v>
      </c>
      <c r="E1423" s="105" t="s">
        <v>502</v>
      </c>
      <c r="F1423" s="105">
        <v>1</v>
      </c>
      <c r="G1423" s="106" t="s">
        <v>489</v>
      </c>
      <c r="H1423" s="107">
        <v>28802</v>
      </c>
      <c r="I1423" s="105" t="s">
        <v>512</v>
      </c>
      <c r="J1423" s="105" t="s">
        <v>192</v>
      </c>
    </row>
    <row r="1424" spans="1:10">
      <c r="A1424" s="105">
        <v>1423</v>
      </c>
      <c r="B1424" s="105" t="s">
        <v>536</v>
      </c>
      <c r="C1424" s="105" t="s">
        <v>534</v>
      </c>
      <c r="D1424" s="106" t="s">
        <v>510</v>
      </c>
      <c r="E1424" s="105" t="s">
        <v>511</v>
      </c>
      <c r="F1424" s="105">
        <v>5</v>
      </c>
      <c r="G1424" s="106" t="s">
        <v>16</v>
      </c>
      <c r="H1424" s="107">
        <v>31589</v>
      </c>
      <c r="I1424" s="105" t="s">
        <v>497</v>
      </c>
      <c r="J1424" s="105" t="s">
        <v>513</v>
      </c>
    </row>
    <row r="1425" spans="1:10">
      <c r="A1425" s="105">
        <v>1424</v>
      </c>
      <c r="B1425" s="105" t="s">
        <v>536</v>
      </c>
      <c r="C1425" s="105" t="s">
        <v>534</v>
      </c>
      <c r="D1425" s="106" t="s">
        <v>510</v>
      </c>
      <c r="E1425" s="105" t="s">
        <v>511</v>
      </c>
      <c r="F1425" s="105">
        <v>24</v>
      </c>
      <c r="G1425" s="106" t="s">
        <v>504</v>
      </c>
      <c r="H1425" s="107">
        <v>262536</v>
      </c>
      <c r="I1425" s="105" t="s">
        <v>496</v>
      </c>
      <c r="J1425" s="105" t="s">
        <v>201</v>
      </c>
    </row>
    <row r="1426" spans="1:10">
      <c r="A1426" s="105">
        <v>1425</v>
      </c>
      <c r="B1426" s="105" t="s">
        <v>535</v>
      </c>
      <c r="C1426" s="105" t="s">
        <v>534</v>
      </c>
      <c r="D1426" s="106" t="s">
        <v>492</v>
      </c>
      <c r="E1426" s="105" t="s">
        <v>493</v>
      </c>
      <c r="F1426" s="105">
        <v>28</v>
      </c>
      <c r="G1426" s="106" t="s">
        <v>489</v>
      </c>
      <c r="H1426" s="107">
        <v>67815</v>
      </c>
      <c r="I1426" s="105" t="s">
        <v>497</v>
      </c>
      <c r="J1426" s="105" t="s">
        <v>189</v>
      </c>
    </row>
    <row r="1427" spans="1:10">
      <c r="A1427" s="105">
        <v>1426</v>
      </c>
      <c r="B1427" s="105" t="s">
        <v>535</v>
      </c>
      <c r="C1427" s="105" t="s">
        <v>534</v>
      </c>
      <c r="D1427" s="106" t="s">
        <v>499</v>
      </c>
      <c r="E1427" s="105" t="s">
        <v>508</v>
      </c>
      <c r="F1427" s="105">
        <v>18</v>
      </c>
      <c r="G1427" s="106" t="s">
        <v>16</v>
      </c>
      <c r="H1427" s="107">
        <v>23692</v>
      </c>
      <c r="I1427" s="105" t="s">
        <v>494</v>
      </c>
      <c r="J1427" s="105" t="s">
        <v>198</v>
      </c>
    </row>
    <row r="1428" spans="1:10">
      <c r="A1428" s="105">
        <v>1427</v>
      </c>
      <c r="B1428" s="105" t="s">
        <v>533</v>
      </c>
      <c r="C1428" s="105" t="s">
        <v>534</v>
      </c>
      <c r="D1428" s="106" t="s">
        <v>492</v>
      </c>
      <c r="E1428" s="105" t="s">
        <v>495</v>
      </c>
      <c r="F1428" s="105">
        <v>28</v>
      </c>
      <c r="G1428" s="106" t="s">
        <v>16</v>
      </c>
      <c r="H1428" s="107">
        <v>432380</v>
      </c>
      <c r="I1428" s="105" t="s">
        <v>494</v>
      </c>
      <c r="J1428" s="105" t="s">
        <v>189</v>
      </c>
    </row>
    <row r="1429" spans="1:10">
      <c r="A1429" s="105">
        <v>1428</v>
      </c>
      <c r="B1429" s="105" t="s">
        <v>533</v>
      </c>
      <c r="C1429" s="105" t="s">
        <v>534</v>
      </c>
      <c r="D1429" s="106" t="s">
        <v>499</v>
      </c>
      <c r="E1429" s="105" t="s">
        <v>508</v>
      </c>
      <c r="F1429" s="105">
        <v>6</v>
      </c>
      <c r="G1429" s="106" t="s">
        <v>16</v>
      </c>
      <c r="H1429" s="107">
        <v>18442</v>
      </c>
      <c r="I1429" s="105" t="s">
        <v>494</v>
      </c>
      <c r="J1429" s="105" t="s">
        <v>192</v>
      </c>
    </row>
    <row r="1430" spans="1:10">
      <c r="A1430" s="105">
        <v>1429</v>
      </c>
      <c r="B1430" s="105" t="s">
        <v>535</v>
      </c>
      <c r="C1430" s="105" t="s">
        <v>534</v>
      </c>
      <c r="D1430" s="106" t="s">
        <v>510</v>
      </c>
      <c r="E1430" s="105" t="s">
        <v>511</v>
      </c>
      <c r="F1430" s="105">
        <v>21</v>
      </c>
      <c r="G1430" s="106" t="s">
        <v>504</v>
      </c>
      <c r="H1430" s="107">
        <v>140718</v>
      </c>
      <c r="I1430" s="105" t="s">
        <v>494</v>
      </c>
      <c r="J1430" s="105" t="s">
        <v>198</v>
      </c>
    </row>
    <row r="1431" spans="1:10">
      <c r="A1431" s="105">
        <v>1430</v>
      </c>
      <c r="B1431" s="105" t="s">
        <v>533</v>
      </c>
      <c r="C1431" s="105" t="s">
        <v>534</v>
      </c>
      <c r="D1431" s="106" t="s">
        <v>510</v>
      </c>
      <c r="E1431" s="105" t="s">
        <v>516</v>
      </c>
      <c r="F1431" s="105">
        <v>28</v>
      </c>
      <c r="G1431" s="106" t="s">
        <v>16</v>
      </c>
      <c r="H1431" s="107">
        <v>18090</v>
      </c>
      <c r="I1431" s="105" t="s">
        <v>512</v>
      </c>
      <c r="J1431" s="105" t="s">
        <v>189</v>
      </c>
    </row>
    <row r="1432" spans="1:10">
      <c r="A1432" s="105">
        <v>1431</v>
      </c>
      <c r="B1432" s="105" t="s">
        <v>536</v>
      </c>
      <c r="C1432" s="105" t="s">
        <v>534</v>
      </c>
      <c r="D1432" s="106" t="s">
        <v>487</v>
      </c>
      <c r="E1432" s="105" t="s">
        <v>488</v>
      </c>
      <c r="F1432" s="105">
        <v>11</v>
      </c>
      <c r="G1432" s="106" t="s">
        <v>16</v>
      </c>
      <c r="H1432" s="107">
        <v>90348</v>
      </c>
      <c r="I1432" s="105" t="s">
        <v>512</v>
      </c>
      <c r="J1432" s="105" t="s">
        <v>195</v>
      </c>
    </row>
    <row r="1433" spans="1:10">
      <c r="A1433" s="105">
        <v>1432</v>
      </c>
      <c r="B1433" s="105" t="s">
        <v>533</v>
      </c>
      <c r="C1433" s="105" t="s">
        <v>534</v>
      </c>
      <c r="D1433" s="106" t="s">
        <v>492</v>
      </c>
      <c r="E1433" s="105" t="s">
        <v>493</v>
      </c>
      <c r="F1433" s="105">
        <v>8</v>
      </c>
      <c r="G1433" s="106" t="s">
        <v>489</v>
      </c>
      <c r="H1433" s="107">
        <v>62520</v>
      </c>
      <c r="I1433" s="105" t="s">
        <v>494</v>
      </c>
      <c r="J1433" s="105" t="s">
        <v>201</v>
      </c>
    </row>
    <row r="1434" spans="1:10">
      <c r="A1434" s="105">
        <v>1433</v>
      </c>
      <c r="B1434" s="105" t="s">
        <v>533</v>
      </c>
      <c r="C1434" s="105" t="s">
        <v>534</v>
      </c>
      <c r="D1434" s="106" t="s">
        <v>487</v>
      </c>
      <c r="E1434" s="105" t="s">
        <v>509</v>
      </c>
      <c r="F1434" s="105">
        <v>27</v>
      </c>
      <c r="G1434" s="106" t="s">
        <v>16</v>
      </c>
      <c r="H1434" s="107">
        <v>292521</v>
      </c>
      <c r="I1434" s="105" t="s">
        <v>496</v>
      </c>
      <c r="J1434" s="105" t="s">
        <v>198</v>
      </c>
    </row>
    <row r="1435" spans="1:10">
      <c r="A1435" s="105">
        <v>1434</v>
      </c>
      <c r="B1435" s="105" t="s">
        <v>536</v>
      </c>
      <c r="C1435" s="105" t="s">
        <v>534</v>
      </c>
      <c r="D1435" s="106" t="s">
        <v>510</v>
      </c>
      <c r="E1435" s="105" t="s">
        <v>511</v>
      </c>
      <c r="F1435" s="105">
        <v>1</v>
      </c>
      <c r="G1435" s="106" t="s">
        <v>489</v>
      </c>
      <c r="H1435" s="107">
        <v>72690</v>
      </c>
      <c r="I1435" s="105" t="s">
        <v>494</v>
      </c>
      <c r="J1435" s="105" t="s">
        <v>201</v>
      </c>
    </row>
    <row r="1436" spans="1:10">
      <c r="A1436" s="105">
        <v>1435</v>
      </c>
      <c r="B1436" s="105" t="s">
        <v>533</v>
      </c>
      <c r="C1436" s="105" t="s">
        <v>534</v>
      </c>
      <c r="D1436" s="106" t="s">
        <v>510</v>
      </c>
      <c r="E1436" s="105" t="s">
        <v>511</v>
      </c>
      <c r="F1436" s="105">
        <v>10</v>
      </c>
      <c r="G1436" s="106" t="s">
        <v>16</v>
      </c>
      <c r="H1436" s="107">
        <v>171723</v>
      </c>
      <c r="I1436" s="105" t="s">
        <v>494</v>
      </c>
      <c r="J1436" s="105" t="s">
        <v>513</v>
      </c>
    </row>
    <row r="1437" spans="1:10">
      <c r="A1437" s="105">
        <v>1436</v>
      </c>
      <c r="B1437" s="105" t="s">
        <v>533</v>
      </c>
      <c r="C1437" s="105" t="s">
        <v>534</v>
      </c>
      <c r="D1437" s="106" t="s">
        <v>492</v>
      </c>
      <c r="E1437" s="105" t="s">
        <v>506</v>
      </c>
      <c r="F1437" s="105">
        <v>11</v>
      </c>
      <c r="G1437" s="106" t="s">
        <v>16</v>
      </c>
      <c r="H1437" s="107">
        <v>117650</v>
      </c>
      <c r="I1437" s="105" t="s">
        <v>512</v>
      </c>
      <c r="J1437" s="105" t="s">
        <v>189</v>
      </c>
    </row>
    <row r="1438" spans="1:10">
      <c r="A1438" s="105">
        <v>1437</v>
      </c>
      <c r="B1438" s="105" t="s">
        <v>536</v>
      </c>
      <c r="C1438" s="105" t="s">
        <v>534</v>
      </c>
      <c r="D1438" s="106" t="s">
        <v>510</v>
      </c>
      <c r="E1438" s="105" t="s">
        <v>516</v>
      </c>
      <c r="F1438" s="105">
        <v>14</v>
      </c>
      <c r="G1438" s="106" t="s">
        <v>489</v>
      </c>
      <c r="H1438" s="107">
        <v>262428</v>
      </c>
      <c r="I1438" s="105" t="s">
        <v>497</v>
      </c>
      <c r="J1438" s="105" t="s">
        <v>201</v>
      </c>
    </row>
    <row r="1439" spans="1:10">
      <c r="A1439" s="105">
        <v>1438</v>
      </c>
      <c r="B1439" s="105" t="s">
        <v>535</v>
      </c>
      <c r="C1439" s="105" t="s">
        <v>534</v>
      </c>
      <c r="D1439" s="106" t="s">
        <v>510</v>
      </c>
      <c r="E1439" s="105" t="s">
        <v>516</v>
      </c>
      <c r="F1439" s="105">
        <v>29</v>
      </c>
      <c r="G1439" s="106" t="s">
        <v>16</v>
      </c>
      <c r="H1439" s="107">
        <v>258432</v>
      </c>
      <c r="I1439" s="105" t="s">
        <v>512</v>
      </c>
      <c r="J1439" s="105" t="s">
        <v>192</v>
      </c>
    </row>
    <row r="1440" spans="1:10">
      <c r="A1440" s="105">
        <v>1439</v>
      </c>
      <c r="B1440" s="105" t="s">
        <v>533</v>
      </c>
      <c r="C1440" s="105" t="s">
        <v>534</v>
      </c>
      <c r="D1440" s="106" t="s">
        <v>499</v>
      </c>
      <c r="E1440" s="105" t="s">
        <v>508</v>
      </c>
      <c r="F1440" s="105">
        <v>19</v>
      </c>
      <c r="G1440" s="106" t="s">
        <v>489</v>
      </c>
      <c r="H1440" s="107">
        <v>40809</v>
      </c>
      <c r="I1440" s="105" t="s">
        <v>494</v>
      </c>
      <c r="J1440" s="105" t="s">
        <v>189</v>
      </c>
    </row>
    <row r="1441" spans="1:10">
      <c r="A1441" s="105">
        <v>1440</v>
      </c>
      <c r="B1441" s="105" t="s">
        <v>536</v>
      </c>
      <c r="C1441" s="105" t="s">
        <v>534</v>
      </c>
      <c r="D1441" s="106" t="s">
        <v>487</v>
      </c>
      <c r="E1441" s="105" t="s">
        <v>502</v>
      </c>
      <c r="F1441" s="105">
        <v>24</v>
      </c>
      <c r="G1441" s="106" t="s">
        <v>16</v>
      </c>
      <c r="H1441" s="107">
        <v>146614</v>
      </c>
      <c r="I1441" s="105" t="s">
        <v>496</v>
      </c>
      <c r="J1441" s="105" t="s">
        <v>198</v>
      </c>
    </row>
    <row r="1442" spans="1:10">
      <c r="A1442" s="105">
        <v>1441</v>
      </c>
      <c r="B1442" s="105" t="s">
        <v>536</v>
      </c>
      <c r="C1442" s="105" t="s">
        <v>534</v>
      </c>
      <c r="D1442" s="106" t="s">
        <v>499</v>
      </c>
      <c r="E1442" s="105" t="s">
        <v>500</v>
      </c>
      <c r="F1442" s="105">
        <v>21</v>
      </c>
      <c r="G1442" s="106" t="s">
        <v>504</v>
      </c>
      <c r="H1442" s="107">
        <v>28146</v>
      </c>
      <c r="I1442" s="105" t="s">
        <v>496</v>
      </c>
      <c r="J1442" s="105" t="s">
        <v>198</v>
      </c>
    </row>
    <row r="1443" spans="1:10">
      <c r="A1443" s="105">
        <v>1442</v>
      </c>
      <c r="B1443" s="105" t="s">
        <v>533</v>
      </c>
      <c r="C1443" s="105" t="s">
        <v>534</v>
      </c>
      <c r="D1443" s="106" t="s">
        <v>510</v>
      </c>
      <c r="E1443" s="105" t="s">
        <v>514</v>
      </c>
      <c r="F1443" s="105">
        <v>7</v>
      </c>
      <c r="G1443" s="106" t="s">
        <v>489</v>
      </c>
      <c r="H1443" s="107">
        <v>114228</v>
      </c>
      <c r="I1443" s="105" t="s">
        <v>496</v>
      </c>
      <c r="J1443" s="105" t="s">
        <v>201</v>
      </c>
    </row>
    <row r="1444" spans="1:10">
      <c r="A1444" s="105">
        <v>1443</v>
      </c>
      <c r="B1444" s="105" t="s">
        <v>536</v>
      </c>
      <c r="C1444" s="105" t="s">
        <v>534</v>
      </c>
      <c r="D1444" s="106" t="s">
        <v>510</v>
      </c>
      <c r="E1444" s="105" t="s">
        <v>511</v>
      </c>
      <c r="F1444" s="105">
        <v>8</v>
      </c>
      <c r="G1444" s="106" t="s">
        <v>16</v>
      </c>
      <c r="H1444" s="107">
        <v>10680</v>
      </c>
      <c r="I1444" s="105" t="s">
        <v>494</v>
      </c>
      <c r="J1444" s="105" t="s">
        <v>192</v>
      </c>
    </row>
    <row r="1445" spans="1:10">
      <c r="A1445" s="105">
        <v>1444</v>
      </c>
      <c r="B1445" s="105" t="s">
        <v>535</v>
      </c>
      <c r="C1445" s="105" t="s">
        <v>534</v>
      </c>
      <c r="D1445" s="106" t="s">
        <v>487</v>
      </c>
      <c r="E1445" s="105" t="s">
        <v>502</v>
      </c>
      <c r="F1445" s="105">
        <v>14</v>
      </c>
      <c r="G1445" s="106" t="s">
        <v>16</v>
      </c>
      <c r="H1445" s="107">
        <v>52678</v>
      </c>
      <c r="I1445" s="105" t="s">
        <v>497</v>
      </c>
      <c r="J1445" s="105" t="s">
        <v>198</v>
      </c>
    </row>
    <row r="1446" spans="1:10">
      <c r="A1446" s="105">
        <v>1445</v>
      </c>
      <c r="B1446" s="105" t="s">
        <v>536</v>
      </c>
      <c r="C1446" s="105" t="s">
        <v>534</v>
      </c>
      <c r="D1446" s="106" t="s">
        <v>510</v>
      </c>
      <c r="E1446" s="105" t="s">
        <v>511</v>
      </c>
      <c r="F1446" s="105">
        <v>6</v>
      </c>
      <c r="G1446" s="106" t="s">
        <v>16</v>
      </c>
      <c r="H1446" s="107">
        <v>99110</v>
      </c>
      <c r="I1446" s="105" t="s">
        <v>494</v>
      </c>
      <c r="J1446" s="105" t="s">
        <v>210</v>
      </c>
    </row>
    <row r="1447" spans="1:10">
      <c r="A1447" s="105">
        <v>1446</v>
      </c>
      <c r="B1447" s="105" t="s">
        <v>533</v>
      </c>
      <c r="C1447" s="105" t="s">
        <v>534</v>
      </c>
      <c r="D1447" s="106" t="s">
        <v>510</v>
      </c>
      <c r="E1447" s="105" t="s">
        <v>516</v>
      </c>
      <c r="F1447" s="105">
        <v>5</v>
      </c>
      <c r="G1447" s="106" t="s">
        <v>489</v>
      </c>
      <c r="H1447" s="107">
        <v>162456</v>
      </c>
      <c r="I1447" s="105" t="s">
        <v>497</v>
      </c>
      <c r="J1447" s="105" t="s">
        <v>189</v>
      </c>
    </row>
    <row r="1448" spans="1:10">
      <c r="A1448" s="105">
        <v>1447</v>
      </c>
      <c r="B1448" s="105" t="s">
        <v>533</v>
      </c>
      <c r="C1448" s="105" t="s">
        <v>534</v>
      </c>
      <c r="D1448" s="106" t="s">
        <v>487</v>
      </c>
      <c r="E1448" s="105" t="s">
        <v>502</v>
      </c>
      <c r="F1448" s="105">
        <v>22</v>
      </c>
      <c r="G1448" s="106" t="s">
        <v>16</v>
      </c>
      <c r="H1448" s="107">
        <v>190546</v>
      </c>
      <c r="I1448" s="105" t="s">
        <v>496</v>
      </c>
      <c r="J1448" s="105" t="s">
        <v>201</v>
      </c>
    </row>
    <row r="1449" spans="1:10">
      <c r="A1449" s="105">
        <v>1448</v>
      </c>
      <c r="B1449" s="105" t="s">
        <v>535</v>
      </c>
      <c r="C1449" s="105" t="s">
        <v>534</v>
      </c>
      <c r="D1449" s="106" t="s">
        <v>499</v>
      </c>
      <c r="E1449" s="105" t="s">
        <v>515</v>
      </c>
      <c r="F1449" s="105">
        <v>27</v>
      </c>
      <c r="G1449" s="106" t="s">
        <v>489</v>
      </c>
      <c r="H1449" s="107">
        <v>40486</v>
      </c>
      <c r="I1449" s="105" t="s">
        <v>496</v>
      </c>
      <c r="J1449" s="105" t="s">
        <v>214</v>
      </c>
    </row>
    <row r="1450" spans="1:10">
      <c r="A1450" s="105">
        <v>1449</v>
      </c>
      <c r="B1450" s="105" t="s">
        <v>536</v>
      </c>
      <c r="C1450" s="105" t="s">
        <v>534</v>
      </c>
      <c r="D1450" s="106" t="s">
        <v>499</v>
      </c>
      <c r="E1450" s="105" t="s">
        <v>500</v>
      </c>
      <c r="F1450" s="105">
        <v>26</v>
      </c>
      <c r="G1450" s="106" t="s">
        <v>16</v>
      </c>
      <c r="H1450" s="107">
        <v>75896</v>
      </c>
      <c r="I1450" s="105" t="s">
        <v>497</v>
      </c>
      <c r="J1450" s="105" t="s">
        <v>192</v>
      </c>
    </row>
    <row r="1451" spans="1:10">
      <c r="A1451" s="105">
        <v>1450</v>
      </c>
      <c r="B1451" s="105" t="s">
        <v>533</v>
      </c>
      <c r="C1451" s="105" t="s">
        <v>534</v>
      </c>
      <c r="D1451" s="106" t="s">
        <v>499</v>
      </c>
      <c r="E1451" s="105" t="s">
        <v>508</v>
      </c>
      <c r="F1451" s="105">
        <v>6</v>
      </c>
      <c r="G1451" s="106" t="s">
        <v>16</v>
      </c>
      <c r="H1451" s="107">
        <v>18442</v>
      </c>
      <c r="I1451" s="105" t="s">
        <v>494</v>
      </c>
      <c r="J1451" s="105" t="s">
        <v>192</v>
      </c>
    </row>
    <row r="1452" spans="1:10">
      <c r="A1452" s="105">
        <v>1451</v>
      </c>
      <c r="B1452" s="105" t="s">
        <v>533</v>
      </c>
      <c r="C1452" s="105" t="s">
        <v>534</v>
      </c>
      <c r="D1452" s="106" t="s">
        <v>492</v>
      </c>
      <c r="E1452" s="105" t="s">
        <v>506</v>
      </c>
      <c r="F1452" s="105">
        <v>11</v>
      </c>
      <c r="G1452" s="106" t="s">
        <v>16</v>
      </c>
      <c r="H1452" s="107">
        <v>117650</v>
      </c>
      <c r="I1452" s="105" t="s">
        <v>512</v>
      </c>
      <c r="J1452" s="105" t="s">
        <v>189</v>
      </c>
    </row>
  </sheetData>
  <dataConsolidate/>
  <conditionalFormatting sqref="S3">
    <cfRule type="cellIs" dxfId="52" priority="1" operator="equal">
      <formula>"да"</formula>
    </cfRule>
    <cfRule type="cellIs" dxfId="51" priority="2" operator="equal">
      <formula>"нет"</formula>
    </cfRule>
  </conditionalFormatting>
  <dataValidations count="1">
    <dataValidation type="list" allowBlank="1" showInputMessage="1" showErrorMessage="1" sqref="S3" xr:uid="{00000000-0002-0000-1600-000000000000}">
      <formula1>"ДА,НЕТ"</formula1>
    </dataValidation>
  </dataValidations>
  <pageMargins left="0.75" right="0.75" top="1" bottom="1" header="0.5" footer="0.5"/>
  <pageSetup orientation="portrait" horizontalDpi="355" verticalDpi="355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5" tint="0.39997558519241921"/>
  </sheetPr>
  <dimension ref="B1:T35"/>
  <sheetViews>
    <sheetView showGridLines="0" workbookViewId="0">
      <selection activeCell="I8" sqref="I8"/>
    </sheetView>
  </sheetViews>
  <sheetFormatPr baseColWidth="10" defaultColWidth="9.1640625" defaultRowHeight="15"/>
  <cols>
    <col min="1" max="1" width="4.1640625" style="104" customWidth="1"/>
    <col min="2" max="2" width="15" bestFit="1" customWidth="1"/>
    <col min="3" max="11" width="8.83203125"/>
    <col min="12" max="12" width="15" bestFit="1" customWidth="1"/>
    <col min="13" max="13" width="10.33203125" bestFit="1" customWidth="1"/>
    <col min="14" max="14" width="8.33203125" bestFit="1" customWidth="1"/>
    <col min="15" max="15" width="9.5" bestFit="1" customWidth="1"/>
    <col min="16" max="16" width="5.6640625" bestFit="1" customWidth="1"/>
    <col min="17" max="17" width="7.6640625" bestFit="1" customWidth="1"/>
    <col min="18" max="18" width="9" bestFit="1" customWidth="1"/>
    <col min="19" max="19" width="11.5" bestFit="1" customWidth="1"/>
    <col min="20" max="20" width="12.83203125" bestFit="1" customWidth="1"/>
    <col min="21" max="16384" width="9.1640625" style="104"/>
  </cols>
  <sheetData>
    <row r="1" spans="2:18" ht="22.5" customHeight="1">
      <c r="B1" s="41" t="s">
        <v>34</v>
      </c>
      <c r="C1" s="8"/>
      <c r="D1" s="9" t="s">
        <v>35</v>
      </c>
      <c r="E1" s="8">
        <v>4</v>
      </c>
      <c r="H1" s="104"/>
      <c r="I1" s="104"/>
    </row>
    <row r="2" spans="2:18" ht="16">
      <c r="B2" s="10" t="s">
        <v>542</v>
      </c>
      <c r="C2" s="11"/>
      <c r="D2" s="11"/>
      <c r="E2" s="11"/>
      <c r="F2" s="12" t="s">
        <v>42</v>
      </c>
      <c r="G2" s="13" t="s">
        <v>43</v>
      </c>
      <c r="H2" s="104"/>
      <c r="I2" s="104"/>
    </row>
    <row r="3" spans="2:18">
      <c r="B3" s="28"/>
      <c r="C3" s="28"/>
      <c r="D3" s="28"/>
      <c r="H3" s="104"/>
      <c r="I3" s="104"/>
    </row>
    <row r="4" spans="2:18" ht="19">
      <c r="B4" s="85" t="s">
        <v>540</v>
      </c>
      <c r="C4" s="28"/>
      <c r="D4" s="28"/>
      <c r="H4" s="104"/>
      <c r="I4" s="104"/>
    </row>
    <row r="5" spans="2:18" ht="19">
      <c r="B5" s="85" t="s">
        <v>541</v>
      </c>
      <c r="C5" s="28"/>
      <c r="D5" s="28"/>
      <c r="H5" s="104"/>
      <c r="I5" s="104"/>
    </row>
    <row r="6" spans="2:18" ht="19">
      <c r="B6" s="85" t="s">
        <v>543</v>
      </c>
      <c r="C6" s="104"/>
      <c r="D6" s="104"/>
      <c r="E6" s="104"/>
      <c r="F6" s="104"/>
      <c r="G6" s="104"/>
      <c r="H6" s="104"/>
      <c r="I6" s="104"/>
    </row>
    <row r="7" spans="2:18" ht="19">
      <c r="B7" s="85" t="s">
        <v>544</v>
      </c>
    </row>
    <row r="8" spans="2:18">
      <c r="J8" s="104"/>
    </row>
    <row r="9" spans="2:18">
      <c r="J9" s="104"/>
    </row>
    <row r="10" spans="2:18">
      <c r="J10" s="104"/>
      <c r="K10" s="104"/>
      <c r="L10" s="104"/>
      <c r="M10" s="104"/>
      <c r="N10" s="104"/>
      <c r="O10" s="104"/>
      <c r="P10" s="104"/>
      <c r="Q10" s="104"/>
      <c r="R10" s="104"/>
    </row>
    <row r="11" spans="2:18">
      <c r="J11" s="104"/>
      <c r="K11" s="104"/>
      <c r="L11" s="104"/>
    </row>
    <row r="12" spans="2:18">
      <c r="J12" s="104"/>
      <c r="K12" s="104"/>
      <c r="L12" s="104"/>
      <c r="M12" s="52"/>
      <c r="N12" s="52"/>
      <c r="O12" s="52"/>
      <c r="P12" s="52"/>
      <c r="Q12" s="52"/>
      <c r="R12" s="52"/>
    </row>
    <row r="13" spans="2:18">
      <c r="J13" s="104"/>
      <c r="K13" s="104"/>
      <c r="L13" s="104"/>
      <c r="M13" s="52"/>
      <c r="N13" s="113"/>
      <c r="O13" s="113"/>
      <c r="P13" s="113"/>
      <c r="Q13" s="113"/>
      <c r="R13" s="113"/>
    </row>
    <row r="14" spans="2:18">
      <c r="J14" s="104"/>
      <c r="K14" s="104"/>
      <c r="L14" s="104"/>
      <c r="M14" s="52"/>
      <c r="N14" s="113"/>
      <c r="O14" s="114"/>
      <c r="P14" s="113"/>
      <c r="Q14" s="113"/>
      <c r="R14" s="113"/>
    </row>
    <row r="15" spans="2:18" ht="19">
      <c r="J15" s="104"/>
      <c r="K15" s="104"/>
      <c r="L15" s="85"/>
      <c r="M15" s="52"/>
      <c r="N15" s="113"/>
      <c r="O15" s="113"/>
      <c r="P15" s="113"/>
      <c r="Q15" s="113"/>
      <c r="R15" s="113"/>
    </row>
    <row r="16" spans="2:18" ht="19">
      <c r="J16" s="104"/>
      <c r="K16" s="104"/>
      <c r="L16" s="85"/>
      <c r="M16" s="52"/>
      <c r="N16" s="113"/>
      <c r="O16" s="113"/>
      <c r="P16" s="113"/>
      <c r="Q16" s="113"/>
      <c r="R16" s="113"/>
    </row>
    <row r="19" spans="2:9">
      <c r="B19" s="104"/>
      <c r="C19" s="104"/>
      <c r="D19" s="104"/>
      <c r="E19" s="104"/>
      <c r="F19" s="104"/>
      <c r="G19" s="104"/>
      <c r="H19" s="104"/>
      <c r="I19" s="104"/>
    </row>
    <row r="20" spans="2:9">
      <c r="B20" s="104"/>
      <c r="C20" s="104"/>
    </row>
    <row r="21" spans="2:9">
      <c r="B21" s="104"/>
      <c r="C21" s="104"/>
      <c r="D21" s="52"/>
      <c r="E21" s="52"/>
      <c r="F21" s="52"/>
      <c r="G21" s="52"/>
      <c r="H21" s="52"/>
      <c r="I21" s="52"/>
    </row>
    <row r="22" spans="2:9">
      <c r="B22" s="104"/>
      <c r="C22" s="104"/>
      <c r="D22" s="52"/>
      <c r="E22" s="113"/>
      <c r="F22" s="113"/>
      <c r="G22" s="113"/>
      <c r="H22" s="113"/>
      <c r="I22" s="113"/>
    </row>
    <row r="23" spans="2:9">
      <c r="B23" s="104"/>
      <c r="C23" s="104"/>
      <c r="D23" s="52"/>
      <c r="E23" s="113"/>
      <c r="F23" s="114"/>
      <c r="G23" s="113"/>
      <c r="H23" s="113"/>
      <c r="I23" s="113"/>
    </row>
    <row r="24" spans="2:9" ht="19">
      <c r="B24" s="104"/>
      <c r="C24" s="85"/>
      <c r="D24" s="52"/>
      <c r="E24" s="113"/>
      <c r="F24" s="113"/>
      <c r="G24" s="113"/>
      <c r="H24" s="113"/>
      <c r="I24" s="113"/>
    </row>
    <row r="25" spans="2:9" ht="19">
      <c r="B25" s="104"/>
      <c r="C25" s="85"/>
      <c r="D25" s="52"/>
      <c r="E25" s="113"/>
      <c r="F25" s="113"/>
      <c r="G25" s="113"/>
      <c r="H25" s="113"/>
      <c r="I25" s="113"/>
    </row>
    <row r="26" spans="2:9" ht="19">
      <c r="B26" s="104"/>
      <c r="C26" s="85"/>
      <c r="D26" s="52"/>
      <c r="E26" s="113"/>
      <c r="F26" s="113"/>
      <c r="G26" s="113"/>
      <c r="H26" s="113"/>
      <c r="I26" s="113"/>
    </row>
    <row r="27" spans="2:9" ht="19">
      <c r="B27" s="104"/>
      <c r="C27" s="85"/>
      <c r="D27" s="52"/>
      <c r="E27" s="113"/>
      <c r="F27" s="113"/>
      <c r="G27" s="113"/>
      <c r="H27" s="113"/>
      <c r="I27" s="113"/>
    </row>
    <row r="28" spans="2:9">
      <c r="B28" s="104"/>
      <c r="C28" s="104"/>
      <c r="D28" s="104"/>
      <c r="E28" s="104"/>
      <c r="F28" s="104"/>
      <c r="G28" s="104"/>
      <c r="H28" s="104"/>
      <c r="I28" s="113"/>
    </row>
    <row r="29" spans="2:9">
      <c r="B29" s="104"/>
      <c r="C29" s="104"/>
      <c r="D29" s="104"/>
      <c r="I29" s="113"/>
    </row>
    <row r="30" spans="2:9">
      <c r="B30" s="104"/>
      <c r="C30" s="104"/>
      <c r="D30" s="104"/>
      <c r="E30" s="52"/>
      <c r="F30" s="52"/>
      <c r="G30" s="52"/>
      <c r="H30" s="52"/>
    </row>
    <row r="31" spans="2:9">
      <c r="B31" s="104"/>
      <c r="C31" s="104"/>
      <c r="D31" s="104"/>
      <c r="E31" s="52"/>
      <c r="F31" s="113"/>
      <c r="G31" s="113"/>
      <c r="H31" s="113"/>
    </row>
    <row r="32" spans="2:9">
      <c r="B32" s="104"/>
      <c r="C32" s="104"/>
      <c r="D32" s="104"/>
      <c r="E32" s="52"/>
      <c r="F32" s="113"/>
      <c r="G32" s="114"/>
      <c r="H32" s="113"/>
    </row>
    <row r="33" spans="2:8" ht="19">
      <c r="B33" s="104"/>
      <c r="C33" s="104"/>
      <c r="D33" s="85"/>
      <c r="E33" s="52"/>
      <c r="F33" s="113"/>
      <c r="G33" s="113"/>
      <c r="H33" s="113"/>
    </row>
    <row r="34" spans="2:8" ht="19">
      <c r="B34" s="104"/>
      <c r="C34" s="104"/>
      <c r="D34" s="85"/>
      <c r="E34" s="52"/>
      <c r="F34" s="113"/>
      <c r="G34" s="113"/>
      <c r="H34" s="113"/>
    </row>
    <row r="35" spans="2:8" ht="19">
      <c r="B35" s="104"/>
      <c r="C35" s="104"/>
      <c r="D35" s="85"/>
      <c r="E35" s="52"/>
      <c r="F35" s="113"/>
      <c r="G35" s="113"/>
      <c r="H35" s="113"/>
    </row>
  </sheetData>
  <conditionalFormatting sqref="G2">
    <cfRule type="cellIs" dxfId="50" priority="1" operator="equal">
      <formula>"да"</formula>
    </cfRule>
    <cfRule type="cellIs" dxfId="49" priority="2" operator="equal">
      <formula>"нет"</formula>
    </cfRule>
  </conditionalFormatting>
  <dataValidations count="1">
    <dataValidation type="list" allowBlank="1" showInputMessage="1" showErrorMessage="1" sqref="G2" xr:uid="{00000000-0002-0000-1700-000000000000}">
      <formula1>"ДА,НЕТ"</formula1>
    </dataValidation>
  </dataValidations>
  <pageMargins left="0.75" right="0.75" top="1" bottom="1" header="0.5" footer="0.5"/>
  <pageSetup orientation="portrait" horizontalDpi="355" verticalDpi="355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0" tint="-0.249977111117893"/>
  </sheetPr>
  <dimension ref="A1:I1450"/>
  <sheetViews>
    <sheetView workbookViewId="0">
      <selection activeCell="G17" sqref="G17"/>
    </sheetView>
  </sheetViews>
  <sheetFormatPr baseColWidth="10" defaultColWidth="8.83203125" defaultRowHeight="15"/>
  <cols>
    <col min="1" max="1" width="15" style="104" bestFit="1" customWidth="1"/>
    <col min="2" max="2" width="10.33203125" style="104" bestFit="1" customWidth="1"/>
    <col min="3" max="3" width="8.33203125" style="108" bestFit="1" customWidth="1"/>
    <col min="4" max="4" width="9.5" style="104" bestFit="1" customWidth="1"/>
    <col min="5" max="5" width="5.6640625" style="104" bestFit="1" customWidth="1"/>
    <col min="6" max="6" width="7.6640625" style="108" bestFit="1" customWidth="1"/>
    <col min="7" max="7" width="9" style="115" bestFit="1" customWidth="1"/>
    <col min="8" max="8" width="11.5" style="104" bestFit="1" customWidth="1"/>
    <col min="9" max="9" width="12.83203125" style="104" bestFit="1" customWidth="1"/>
    <col min="12" max="12" width="15" bestFit="1" customWidth="1"/>
    <col min="13" max="13" width="10.33203125" bestFit="1" customWidth="1"/>
    <col min="14" max="14" width="8.33203125" bestFit="1" customWidth="1"/>
    <col min="15" max="15" width="8.83203125" bestFit="1" customWidth="1"/>
    <col min="16" max="16" width="5.6640625" bestFit="1" customWidth="1"/>
    <col min="17" max="17" width="7.6640625" bestFit="1" customWidth="1"/>
    <col min="18" max="18" width="7.83203125" bestFit="1" customWidth="1"/>
    <col min="19" max="19" width="11.5" bestFit="1" customWidth="1"/>
    <col min="20" max="20" width="12.83203125" bestFit="1" customWidth="1"/>
  </cols>
  <sheetData>
    <row r="1" spans="1:9">
      <c r="A1" s="102" t="s">
        <v>220</v>
      </c>
      <c r="B1" s="102" t="s">
        <v>480</v>
      </c>
      <c r="C1" s="102" t="s">
        <v>481</v>
      </c>
      <c r="D1" s="102" t="s">
        <v>482</v>
      </c>
      <c r="E1" s="102" t="s">
        <v>483</v>
      </c>
      <c r="F1" s="102" t="s">
        <v>8</v>
      </c>
      <c r="G1" s="103" t="s">
        <v>188</v>
      </c>
      <c r="H1" s="102" t="s">
        <v>187</v>
      </c>
      <c r="I1" s="102" t="s">
        <v>484</v>
      </c>
    </row>
    <row r="2" spans="1:9">
      <c r="A2" s="105" t="s">
        <v>485</v>
      </c>
      <c r="B2" s="105" t="s">
        <v>486</v>
      </c>
      <c r="C2" s="106" t="s">
        <v>487</v>
      </c>
      <c r="D2" s="105" t="s">
        <v>488</v>
      </c>
      <c r="E2" s="105">
        <v>11</v>
      </c>
      <c r="F2" s="106" t="s">
        <v>489</v>
      </c>
      <c r="G2" s="107">
        <v>8864</v>
      </c>
      <c r="H2" s="105" t="s">
        <v>490</v>
      </c>
      <c r="I2" s="105" t="s">
        <v>189</v>
      </c>
    </row>
    <row r="3" spans="1:9">
      <c r="A3" s="105" t="s">
        <v>491</v>
      </c>
      <c r="B3" s="105" t="s">
        <v>486</v>
      </c>
      <c r="C3" s="106" t="s">
        <v>492</v>
      </c>
      <c r="D3" s="105" t="s">
        <v>493</v>
      </c>
      <c r="E3" s="105">
        <v>20</v>
      </c>
      <c r="F3" s="106" t="s">
        <v>489</v>
      </c>
      <c r="G3" s="107">
        <v>86575</v>
      </c>
      <c r="H3" s="105" t="s">
        <v>494</v>
      </c>
      <c r="I3" s="105" t="s">
        <v>192</v>
      </c>
    </row>
    <row r="4" spans="1:9">
      <c r="A4" s="105" t="s">
        <v>485</v>
      </c>
      <c r="B4" s="105" t="s">
        <v>486</v>
      </c>
      <c r="C4" s="106" t="s">
        <v>492</v>
      </c>
      <c r="D4" s="105" t="s">
        <v>495</v>
      </c>
      <c r="E4" s="105">
        <v>8</v>
      </c>
      <c r="F4" s="106" t="s">
        <v>489</v>
      </c>
      <c r="G4" s="107">
        <v>54044.25</v>
      </c>
      <c r="H4" s="105" t="s">
        <v>496</v>
      </c>
      <c r="I4" s="105" t="s">
        <v>192</v>
      </c>
    </row>
    <row r="5" spans="1:9">
      <c r="A5" s="105" t="s">
        <v>485</v>
      </c>
      <c r="B5" s="105" t="s">
        <v>486</v>
      </c>
      <c r="C5" s="106" t="s">
        <v>487</v>
      </c>
      <c r="D5" s="105" t="s">
        <v>488</v>
      </c>
      <c r="E5" s="105">
        <v>20</v>
      </c>
      <c r="F5" s="106" t="s">
        <v>16</v>
      </c>
      <c r="G5" s="107">
        <v>96115</v>
      </c>
      <c r="H5" s="105" t="s">
        <v>497</v>
      </c>
      <c r="I5" s="105" t="s">
        <v>201</v>
      </c>
    </row>
    <row r="6" spans="1:9">
      <c r="A6" s="105" t="s">
        <v>485</v>
      </c>
      <c r="B6" s="105" t="s">
        <v>486</v>
      </c>
      <c r="C6" s="106" t="s">
        <v>487</v>
      </c>
      <c r="D6" s="105" t="s">
        <v>488</v>
      </c>
      <c r="E6" s="105">
        <v>16</v>
      </c>
      <c r="F6" s="106" t="s">
        <v>489</v>
      </c>
      <c r="G6" s="107">
        <v>99697</v>
      </c>
      <c r="H6" s="105" t="s">
        <v>496</v>
      </c>
      <c r="I6" s="105" t="s">
        <v>210</v>
      </c>
    </row>
    <row r="7" spans="1:9">
      <c r="A7" s="105" t="s">
        <v>485</v>
      </c>
      <c r="B7" s="105" t="s">
        <v>486</v>
      </c>
      <c r="C7" s="106" t="s">
        <v>487</v>
      </c>
      <c r="D7" s="105" t="s">
        <v>488</v>
      </c>
      <c r="E7" s="105">
        <v>22</v>
      </c>
      <c r="F7" s="106" t="s">
        <v>16</v>
      </c>
      <c r="G7" s="107">
        <v>86988</v>
      </c>
      <c r="H7" s="105" t="s">
        <v>494</v>
      </c>
      <c r="I7" s="105" t="s">
        <v>201</v>
      </c>
    </row>
    <row r="8" spans="1:9">
      <c r="A8" s="105" t="s">
        <v>498</v>
      </c>
      <c r="B8" s="105" t="s">
        <v>486</v>
      </c>
      <c r="C8" s="106" t="s">
        <v>499</v>
      </c>
      <c r="D8" s="105" t="s">
        <v>500</v>
      </c>
      <c r="E8" s="105">
        <v>29</v>
      </c>
      <c r="F8" s="106" t="s">
        <v>489</v>
      </c>
      <c r="G8" s="107">
        <v>30085</v>
      </c>
      <c r="H8" s="105" t="s">
        <v>501</v>
      </c>
      <c r="I8" s="105" t="s">
        <v>198</v>
      </c>
    </row>
    <row r="9" spans="1:9">
      <c r="A9" s="105" t="s">
        <v>485</v>
      </c>
      <c r="B9" s="105" t="s">
        <v>486</v>
      </c>
      <c r="C9" s="106" t="s">
        <v>487</v>
      </c>
      <c r="D9" s="105" t="s">
        <v>502</v>
      </c>
      <c r="E9" s="105">
        <v>8</v>
      </c>
      <c r="F9" s="106" t="s">
        <v>489</v>
      </c>
      <c r="G9" s="107">
        <v>35306</v>
      </c>
      <c r="H9" s="105" t="s">
        <v>496</v>
      </c>
      <c r="I9" s="105" t="s">
        <v>192</v>
      </c>
    </row>
    <row r="10" spans="1:9">
      <c r="A10" s="105" t="s">
        <v>503</v>
      </c>
      <c r="B10" s="105" t="s">
        <v>486</v>
      </c>
      <c r="C10" s="106" t="s">
        <v>492</v>
      </c>
      <c r="D10" s="105" t="s">
        <v>493</v>
      </c>
      <c r="E10" s="105">
        <v>3</v>
      </c>
      <c r="F10" s="106" t="s">
        <v>16</v>
      </c>
      <c r="G10" s="107">
        <v>432210</v>
      </c>
      <c r="H10" s="105" t="s">
        <v>494</v>
      </c>
      <c r="I10" s="105" t="s">
        <v>189</v>
      </c>
    </row>
    <row r="11" spans="1:9">
      <c r="A11" s="105" t="s">
        <v>485</v>
      </c>
      <c r="B11" s="105" t="s">
        <v>486</v>
      </c>
      <c r="C11" s="106" t="s">
        <v>487</v>
      </c>
      <c r="D11" s="105" t="s">
        <v>488</v>
      </c>
      <c r="E11" s="105">
        <v>9</v>
      </c>
      <c r="F11" s="106" t="s">
        <v>489</v>
      </c>
      <c r="G11" s="107">
        <v>92162</v>
      </c>
      <c r="H11" s="105" t="s">
        <v>490</v>
      </c>
      <c r="I11" s="105" t="s">
        <v>189</v>
      </c>
    </row>
    <row r="12" spans="1:9">
      <c r="A12" s="105" t="s">
        <v>498</v>
      </c>
      <c r="B12" s="105" t="s">
        <v>486</v>
      </c>
      <c r="C12" s="106" t="s">
        <v>492</v>
      </c>
      <c r="D12" s="105" t="s">
        <v>493</v>
      </c>
      <c r="E12" s="105">
        <v>18</v>
      </c>
      <c r="F12" s="106" t="s">
        <v>504</v>
      </c>
      <c r="G12" s="107">
        <v>447440</v>
      </c>
      <c r="H12" s="105" t="s">
        <v>494</v>
      </c>
      <c r="I12" s="105" t="s">
        <v>201</v>
      </c>
    </row>
    <row r="13" spans="1:9">
      <c r="A13" s="105" t="s">
        <v>491</v>
      </c>
      <c r="B13" s="105" t="s">
        <v>486</v>
      </c>
      <c r="C13" s="106" t="s">
        <v>487</v>
      </c>
      <c r="D13" s="105" t="s">
        <v>502</v>
      </c>
      <c r="E13" s="105">
        <v>18</v>
      </c>
      <c r="F13" s="106" t="s">
        <v>16</v>
      </c>
      <c r="G13" s="107">
        <v>194594</v>
      </c>
      <c r="H13" s="105" t="s">
        <v>494</v>
      </c>
      <c r="I13" s="105" t="s">
        <v>195</v>
      </c>
    </row>
    <row r="14" spans="1:9">
      <c r="A14" s="105" t="s">
        <v>503</v>
      </c>
      <c r="B14" s="105" t="s">
        <v>486</v>
      </c>
      <c r="C14" s="106" t="s">
        <v>492</v>
      </c>
      <c r="D14" s="105" t="s">
        <v>506</v>
      </c>
      <c r="E14" s="105">
        <v>7</v>
      </c>
      <c r="F14" s="106" t="s">
        <v>16</v>
      </c>
      <c r="G14" s="107">
        <v>135210</v>
      </c>
      <c r="H14" s="105" t="s">
        <v>494</v>
      </c>
      <c r="I14" s="105" t="s">
        <v>198</v>
      </c>
    </row>
    <row r="15" spans="1:9">
      <c r="A15" s="105" t="s">
        <v>491</v>
      </c>
      <c r="B15" s="105" t="s">
        <v>486</v>
      </c>
      <c r="C15" s="106" t="s">
        <v>499</v>
      </c>
      <c r="D15" s="105" t="s">
        <v>508</v>
      </c>
      <c r="E15" s="105">
        <v>11</v>
      </c>
      <c r="F15" s="106" t="s">
        <v>16</v>
      </c>
      <c r="G15" s="107">
        <v>85242</v>
      </c>
      <c r="H15" s="105" t="s">
        <v>490</v>
      </c>
      <c r="I15" s="105" t="s">
        <v>189</v>
      </c>
    </row>
    <row r="16" spans="1:9">
      <c r="A16" s="105" t="s">
        <v>485</v>
      </c>
      <c r="B16" s="105" t="s">
        <v>486</v>
      </c>
      <c r="C16" s="106" t="s">
        <v>499</v>
      </c>
      <c r="D16" s="105" t="s">
        <v>500</v>
      </c>
      <c r="E16" s="105">
        <v>29</v>
      </c>
      <c r="F16" s="106" t="s">
        <v>489</v>
      </c>
      <c r="G16" s="107">
        <v>73248</v>
      </c>
      <c r="H16" s="105" t="s">
        <v>497</v>
      </c>
      <c r="I16" s="105" t="s">
        <v>198</v>
      </c>
    </row>
    <row r="17" spans="1:9">
      <c r="A17" s="105" t="s">
        <v>485</v>
      </c>
      <c r="B17" s="105" t="s">
        <v>486</v>
      </c>
      <c r="C17" s="106" t="s">
        <v>487</v>
      </c>
      <c r="D17" s="105" t="s">
        <v>509</v>
      </c>
      <c r="E17" s="105">
        <v>13</v>
      </c>
      <c r="F17" s="106" t="s">
        <v>16</v>
      </c>
      <c r="G17" s="107">
        <v>86740</v>
      </c>
      <c r="H17" s="105" t="s">
        <v>497</v>
      </c>
      <c r="I17" s="105" t="s">
        <v>189</v>
      </c>
    </row>
    <row r="18" spans="1:9">
      <c r="A18" s="105" t="s">
        <v>498</v>
      </c>
      <c r="B18" s="105" t="s">
        <v>486</v>
      </c>
      <c r="C18" s="106" t="s">
        <v>510</v>
      </c>
      <c r="D18" s="105" t="s">
        <v>511</v>
      </c>
      <c r="E18" s="105">
        <v>12</v>
      </c>
      <c r="F18" s="106" t="s">
        <v>16</v>
      </c>
      <c r="G18" s="107">
        <v>195189</v>
      </c>
      <c r="H18" s="105" t="s">
        <v>512</v>
      </c>
      <c r="I18" s="105" t="s">
        <v>513</v>
      </c>
    </row>
    <row r="19" spans="1:9">
      <c r="A19" s="105" t="s">
        <v>491</v>
      </c>
      <c r="B19" s="105" t="s">
        <v>486</v>
      </c>
      <c r="C19" s="106" t="s">
        <v>499</v>
      </c>
      <c r="D19" s="105" t="s">
        <v>508</v>
      </c>
      <c r="E19" s="105">
        <v>21</v>
      </c>
      <c r="F19" s="106" t="s">
        <v>504</v>
      </c>
      <c r="G19" s="107">
        <v>232185</v>
      </c>
      <c r="H19" s="105" t="s">
        <v>497</v>
      </c>
      <c r="I19" s="105" t="s">
        <v>189</v>
      </c>
    </row>
    <row r="20" spans="1:9">
      <c r="A20" s="105" t="s">
        <v>503</v>
      </c>
      <c r="B20" s="105" t="s">
        <v>486</v>
      </c>
      <c r="C20" s="106" t="s">
        <v>492</v>
      </c>
      <c r="D20" s="105" t="s">
        <v>495</v>
      </c>
      <c r="E20" s="105">
        <v>19</v>
      </c>
      <c r="F20" s="106" t="s">
        <v>16</v>
      </c>
      <c r="G20" s="107">
        <v>26224.5</v>
      </c>
      <c r="H20" s="105" t="s">
        <v>494</v>
      </c>
      <c r="I20" s="105" t="s">
        <v>198</v>
      </c>
    </row>
    <row r="21" spans="1:9">
      <c r="A21" s="105" t="s">
        <v>498</v>
      </c>
      <c r="B21" s="105" t="s">
        <v>486</v>
      </c>
      <c r="C21" s="106" t="s">
        <v>499</v>
      </c>
      <c r="D21" s="105" t="s">
        <v>508</v>
      </c>
      <c r="E21" s="105">
        <v>30</v>
      </c>
      <c r="F21" s="106" t="s">
        <v>504</v>
      </c>
      <c r="G21" s="107">
        <v>148155</v>
      </c>
      <c r="H21" s="105" t="s">
        <v>497</v>
      </c>
      <c r="I21" s="105" t="s">
        <v>198</v>
      </c>
    </row>
    <row r="22" spans="1:9">
      <c r="A22" s="105" t="s">
        <v>485</v>
      </c>
      <c r="B22" s="105" t="s">
        <v>486</v>
      </c>
      <c r="C22" s="106" t="s">
        <v>510</v>
      </c>
      <c r="D22" s="105" t="s">
        <v>511</v>
      </c>
      <c r="E22" s="105">
        <v>10</v>
      </c>
      <c r="F22" s="106" t="s">
        <v>504</v>
      </c>
      <c r="G22" s="107">
        <v>130623</v>
      </c>
      <c r="H22" s="105" t="s">
        <v>494</v>
      </c>
      <c r="I22" s="105" t="s">
        <v>513</v>
      </c>
    </row>
    <row r="23" spans="1:9">
      <c r="A23" s="105" t="s">
        <v>491</v>
      </c>
      <c r="B23" s="105" t="s">
        <v>486</v>
      </c>
      <c r="C23" s="106" t="s">
        <v>510</v>
      </c>
      <c r="D23" s="105" t="s">
        <v>514</v>
      </c>
      <c r="E23" s="105">
        <v>12</v>
      </c>
      <c r="F23" s="106" t="s">
        <v>489</v>
      </c>
      <c r="G23" s="107">
        <v>141951</v>
      </c>
      <c r="H23" s="105" t="s">
        <v>490</v>
      </c>
      <c r="I23" s="105" t="s">
        <v>192</v>
      </c>
    </row>
    <row r="24" spans="1:9">
      <c r="A24" s="105" t="s">
        <v>503</v>
      </c>
      <c r="B24" s="105" t="s">
        <v>486</v>
      </c>
      <c r="C24" s="106" t="s">
        <v>492</v>
      </c>
      <c r="D24" s="105" t="s">
        <v>495</v>
      </c>
      <c r="E24" s="105">
        <v>16</v>
      </c>
      <c r="F24" s="106" t="s">
        <v>489</v>
      </c>
      <c r="G24" s="107">
        <v>53785.5</v>
      </c>
      <c r="H24" s="105" t="s">
        <v>496</v>
      </c>
      <c r="I24" s="105" t="s">
        <v>189</v>
      </c>
    </row>
    <row r="25" spans="1:9">
      <c r="A25" s="105" t="s">
        <v>485</v>
      </c>
      <c r="B25" s="105" t="s">
        <v>486</v>
      </c>
      <c r="C25" s="106" t="s">
        <v>487</v>
      </c>
      <c r="D25" s="105" t="s">
        <v>488</v>
      </c>
      <c r="E25" s="105">
        <v>26</v>
      </c>
      <c r="F25" s="106" t="s">
        <v>489</v>
      </c>
      <c r="G25" s="107">
        <v>65921</v>
      </c>
      <c r="H25" s="105" t="s">
        <v>490</v>
      </c>
      <c r="I25" s="105" t="s">
        <v>513</v>
      </c>
    </row>
    <row r="26" spans="1:9">
      <c r="A26" s="105" t="s">
        <v>503</v>
      </c>
      <c r="B26" s="105" t="s">
        <v>486</v>
      </c>
      <c r="C26" s="106" t="s">
        <v>492</v>
      </c>
      <c r="D26" s="105" t="s">
        <v>506</v>
      </c>
      <c r="E26" s="105">
        <v>1</v>
      </c>
      <c r="F26" s="106" t="s">
        <v>16</v>
      </c>
      <c r="G26" s="107">
        <v>103665</v>
      </c>
      <c r="H26" s="105" t="s">
        <v>494</v>
      </c>
      <c r="I26" s="105" t="s">
        <v>198</v>
      </c>
    </row>
    <row r="27" spans="1:9">
      <c r="A27" s="105" t="s">
        <v>485</v>
      </c>
      <c r="B27" s="105" t="s">
        <v>486</v>
      </c>
      <c r="C27" s="106" t="s">
        <v>487</v>
      </c>
      <c r="D27" s="105" t="s">
        <v>488</v>
      </c>
      <c r="E27" s="105">
        <v>6</v>
      </c>
      <c r="F27" s="106" t="s">
        <v>489</v>
      </c>
      <c r="G27" s="107">
        <v>62829</v>
      </c>
      <c r="H27" s="105" t="s">
        <v>497</v>
      </c>
      <c r="I27" s="105" t="s">
        <v>198</v>
      </c>
    </row>
    <row r="28" spans="1:9">
      <c r="A28" s="105" t="s">
        <v>491</v>
      </c>
      <c r="B28" s="105" t="s">
        <v>486</v>
      </c>
      <c r="C28" s="106" t="s">
        <v>492</v>
      </c>
      <c r="D28" s="105" t="s">
        <v>495</v>
      </c>
      <c r="E28" s="105">
        <v>16</v>
      </c>
      <c r="F28" s="106" t="s">
        <v>16</v>
      </c>
      <c r="G28" s="107">
        <v>11781.75</v>
      </c>
      <c r="H28" s="105" t="s">
        <v>494</v>
      </c>
      <c r="I28" s="105" t="s">
        <v>189</v>
      </c>
    </row>
    <row r="29" spans="1:9">
      <c r="A29" s="105" t="s">
        <v>491</v>
      </c>
      <c r="B29" s="105" t="s">
        <v>486</v>
      </c>
      <c r="C29" s="106" t="s">
        <v>499</v>
      </c>
      <c r="D29" s="105" t="s">
        <v>500</v>
      </c>
      <c r="E29" s="105">
        <v>16</v>
      </c>
      <c r="F29" s="106" t="s">
        <v>489</v>
      </c>
      <c r="G29" s="107">
        <v>62432</v>
      </c>
      <c r="H29" s="105" t="s">
        <v>496</v>
      </c>
      <c r="I29" s="105" t="s">
        <v>189</v>
      </c>
    </row>
    <row r="30" spans="1:9">
      <c r="A30" s="105" t="s">
        <v>498</v>
      </c>
      <c r="B30" s="105" t="s">
        <v>486</v>
      </c>
      <c r="C30" s="106" t="s">
        <v>487</v>
      </c>
      <c r="D30" s="105" t="s">
        <v>488</v>
      </c>
      <c r="E30" s="105">
        <v>20</v>
      </c>
      <c r="F30" s="106" t="s">
        <v>16</v>
      </c>
      <c r="G30" s="107">
        <v>5058</v>
      </c>
      <c r="H30" s="105" t="s">
        <v>496</v>
      </c>
      <c r="I30" s="105" t="s">
        <v>210</v>
      </c>
    </row>
    <row r="31" spans="1:9">
      <c r="A31" s="105" t="s">
        <v>485</v>
      </c>
      <c r="B31" s="105" t="s">
        <v>486</v>
      </c>
      <c r="C31" s="106" t="s">
        <v>487</v>
      </c>
      <c r="D31" s="105" t="s">
        <v>509</v>
      </c>
      <c r="E31" s="105">
        <v>21</v>
      </c>
      <c r="F31" s="106" t="s">
        <v>489</v>
      </c>
      <c r="G31" s="107">
        <v>68670</v>
      </c>
      <c r="H31" s="105" t="s">
        <v>494</v>
      </c>
      <c r="I31" s="105" t="s">
        <v>189</v>
      </c>
    </row>
    <row r="32" spans="1:9">
      <c r="A32" s="105" t="s">
        <v>485</v>
      </c>
      <c r="B32" s="105" t="s">
        <v>486</v>
      </c>
      <c r="C32" s="106" t="s">
        <v>510</v>
      </c>
      <c r="D32" s="105" t="s">
        <v>511</v>
      </c>
      <c r="E32" s="105">
        <v>28</v>
      </c>
      <c r="F32" s="106" t="s">
        <v>16</v>
      </c>
      <c r="G32" s="107">
        <v>263367</v>
      </c>
      <c r="H32" s="105" t="s">
        <v>496</v>
      </c>
      <c r="I32" s="105" t="s">
        <v>189</v>
      </c>
    </row>
    <row r="33" spans="1:9">
      <c r="A33" s="105" t="s">
        <v>498</v>
      </c>
      <c r="B33" s="105" t="s">
        <v>486</v>
      </c>
      <c r="C33" s="106" t="s">
        <v>499</v>
      </c>
      <c r="D33" s="105" t="s">
        <v>515</v>
      </c>
      <c r="E33" s="105">
        <v>20</v>
      </c>
      <c r="F33" s="106" t="s">
        <v>489</v>
      </c>
      <c r="G33" s="107">
        <v>54333</v>
      </c>
      <c r="H33" s="105" t="s">
        <v>501</v>
      </c>
      <c r="I33" s="105" t="s">
        <v>201</v>
      </c>
    </row>
    <row r="34" spans="1:9">
      <c r="A34" s="105" t="s">
        <v>485</v>
      </c>
      <c r="B34" s="105" t="s">
        <v>486</v>
      </c>
      <c r="C34" s="106" t="s">
        <v>510</v>
      </c>
      <c r="D34" s="105" t="s">
        <v>516</v>
      </c>
      <c r="E34" s="105">
        <v>2</v>
      </c>
      <c r="F34" s="106" t="s">
        <v>16</v>
      </c>
      <c r="G34" s="107">
        <v>270387</v>
      </c>
      <c r="H34" s="105" t="s">
        <v>512</v>
      </c>
      <c r="I34" s="105" t="s">
        <v>192</v>
      </c>
    </row>
    <row r="35" spans="1:9">
      <c r="A35" s="105" t="s">
        <v>498</v>
      </c>
      <c r="B35" s="105" t="s">
        <v>486</v>
      </c>
      <c r="C35" s="106" t="s">
        <v>499</v>
      </c>
      <c r="D35" s="105" t="s">
        <v>515</v>
      </c>
      <c r="E35" s="105">
        <v>4</v>
      </c>
      <c r="F35" s="106" t="s">
        <v>489</v>
      </c>
      <c r="G35" s="107">
        <v>55060</v>
      </c>
      <c r="H35" s="105" t="s">
        <v>496</v>
      </c>
      <c r="I35" s="105" t="s">
        <v>192</v>
      </c>
    </row>
    <row r="36" spans="1:9">
      <c r="A36" s="105" t="s">
        <v>485</v>
      </c>
      <c r="B36" s="105" t="s">
        <v>486</v>
      </c>
      <c r="C36" s="106" t="s">
        <v>510</v>
      </c>
      <c r="D36" s="105" t="s">
        <v>514</v>
      </c>
      <c r="E36" s="105">
        <v>24</v>
      </c>
      <c r="F36" s="106" t="s">
        <v>16</v>
      </c>
      <c r="G36" s="107">
        <v>287406</v>
      </c>
      <c r="H36" s="105" t="s">
        <v>512</v>
      </c>
      <c r="I36" s="105" t="s">
        <v>201</v>
      </c>
    </row>
    <row r="37" spans="1:9">
      <c r="A37" s="105" t="s">
        <v>485</v>
      </c>
      <c r="B37" s="105" t="s">
        <v>486</v>
      </c>
      <c r="C37" s="106" t="s">
        <v>499</v>
      </c>
      <c r="D37" s="105" t="s">
        <v>515</v>
      </c>
      <c r="E37" s="105">
        <v>13</v>
      </c>
      <c r="F37" s="106" t="s">
        <v>489</v>
      </c>
      <c r="G37" s="107">
        <v>41651</v>
      </c>
      <c r="H37" s="105" t="s">
        <v>496</v>
      </c>
      <c r="I37" s="105" t="s">
        <v>192</v>
      </c>
    </row>
    <row r="38" spans="1:9">
      <c r="A38" s="105" t="s">
        <v>498</v>
      </c>
      <c r="B38" s="105" t="s">
        <v>486</v>
      </c>
      <c r="C38" s="106" t="s">
        <v>499</v>
      </c>
      <c r="D38" s="105" t="s">
        <v>500</v>
      </c>
      <c r="E38" s="105">
        <v>19</v>
      </c>
      <c r="F38" s="106" t="s">
        <v>504</v>
      </c>
      <c r="G38" s="107">
        <v>9799</v>
      </c>
      <c r="H38" s="105" t="s">
        <v>494</v>
      </c>
      <c r="I38" s="105" t="s">
        <v>192</v>
      </c>
    </row>
    <row r="39" spans="1:9">
      <c r="A39" s="105" t="s">
        <v>503</v>
      </c>
      <c r="B39" s="105" t="s">
        <v>486</v>
      </c>
      <c r="C39" s="106" t="s">
        <v>487</v>
      </c>
      <c r="D39" s="105" t="s">
        <v>488</v>
      </c>
      <c r="E39" s="105">
        <v>18</v>
      </c>
      <c r="F39" s="106" t="s">
        <v>489</v>
      </c>
      <c r="G39" s="107">
        <v>18964</v>
      </c>
      <c r="H39" s="105" t="s">
        <v>496</v>
      </c>
      <c r="I39" s="105" t="s">
        <v>201</v>
      </c>
    </row>
    <row r="40" spans="1:9">
      <c r="A40" s="105" t="s">
        <v>491</v>
      </c>
      <c r="B40" s="105" t="s">
        <v>486</v>
      </c>
      <c r="C40" s="106" t="s">
        <v>492</v>
      </c>
      <c r="D40" s="105" t="s">
        <v>506</v>
      </c>
      <c r="E40" s="105">
        <v>6</v>
      </c>
      <c r="F40" s="106" t="s">
        <v>489</v>
      </c>
      <c r="G40" s="107">
        <v>177455</v>
      </c>
      <c r="H40" s="105" t="s">
        <v>497</v>
      </c>
      <c r="I40" s="105" t="s">
        <v>513</v>
      </c>
    </row>
    <row r="41" spans="1:9">
      <c r="A41" s="105" t="s">
        <v>503</v>
      </c>
      <c r="B41" s="105" t="s">
        <v>486</v>
      </c>
      <c r="C41" s="106" t="s">
        <v>487</v>
      </c>
      <c r="D41" s="105" t="s">
        <v>502</v>
      </c>
      <c r="E41" s="105">
        <v>21</v>
      </c>
      <c r="F41" s="106" t="s">
        <v>489</v>
      </c>
      <c r="G41" s="107">
        <v>75804</v>
      </c>
      <c r="H41" s="105" t="s">
        <v>494</v>
      </c>
      <c r="I41" s="105" t="s">
        <v>201</v>
      </c>
    </row>
    <row r="42" spans="1:9">
      <c r="A42" s="105" t="s">
        <v>491</v>
      </c>
      <c r="B42" s="105" t="s">
        <v>486</v>
      </c>
      <c r="C42" s="106" t="s">
        <v>487</v>
      </c>
      <c r="D42" s="105" t="s">
        <v>488</v>
      </c>
      <c r="E42" s="105">
        <v>23</v>
      </c>
      <c r="F42" s="106" t="s">
        <v>489</v>
      </c>
      <c r="G42" s="107">
        <v>52459</v>
      </c>
      <c r="H42" s="105" t="s">
        <v>494</v>
      </c>
      <c r="I42" s="105" t="s">
        <v>192</v>
      </c>
    </row>
    <row r="43" spans="1:9">
      <c r="A43" s="105" t="s">
        <v>485</v>
      </c>
      <c r="B43" s="105" t="s">
        <v>486</v>
      </c>
      <c r="C43" s="106" t="s">
        <v>510</v>
      </c>
      <c r="D43" s="105" t="s">
        <v>511</v>
      </c>
      <c r="E43" s="105">
        <v>2</v>
      </c>
      <c r="F43" s="106" t="s">
        <v>16</v>
      </c>
      <c r="G43" s="107">
        <v>94792</v>
      </c>
      <c r="H43" s="105" t="s">
        <v>494</v>
      </c>
      <c r="I43" s="105" t="s">
        <v>201</v>
      </c>
    </row>
    <row r="44" spans="1:9">
      <c r="A44" s="105" t="s">
        <v>498</v>
      </c>
      <c r="B44" s="105" t="s">
        <v>486</v>
      </c>
      <c r="C44" s="106" t="s">
        <v>487</v>
      </c>
      <c r="D44" s="105" t="s">
        <v>488</v>
      </c>
      <c r="E44" s="105">
        <v>12</v>
      </c>
      <c r="F44" s="106" t="s">
        <v>16</v>
      </c>
      <c r="G44" s="107">
        <v>99838</v>
      </c>
      <c r="H44" s="105" t="s">
        <v>494</v>
      </c>
      <c r="I44" s="105" t="s">
        <v>201</v>
      </c>
    </row>
    <row r="45" spans="1:9">
      <c r="A45" s="105" t="s">
        <v>491</v>
      </c>
      <c r="B45" s="105" t="s">
        <v>486</v>
      </c>
      <c r="C45" s="106" t="s">
        <v>487</v>
      </c>
      <c r="D45" s="105" t="s">
        <v>502</v>
      </c>
      <c r="E45" s="105">
        <v>20</v>
      </c>
      <c r="F45" s="106" t="s">
        <v>489</v>
      </c>
      <c r="G45" s="107">
        <v>134062</v>
      </c>
      <c r="H45" s="105" t="s">
        <v>496</v>
      </c>
      <c r="I45" s="105" t="s">
        <v>201</v>
      </c>
    </row>
    <row r="46" spans="1:9">
      <c r="A46" s="105" t="s">
        <v>485</v>
      </c>
      <c r="B46" s="105" t="s">
        <v>486</v>
      </c>
      <c r="C46" s="106" t="s">
        <v>487</v>
      </c>
      <c r="D46" s="105" t="s">
        <v>509</v>
      </c>
      <c r="E46" s="105">
        <v>6</v>
      </c>
      <c r="F46" s="106" t="s">
        <v>16</v>
      </c>
      <c r="G46" s="107">
        <v>207306</v>
      </c>
      <c r="H46" s="105" t="s">
        <v>497</v>
      </c>
      <c r="I46" s="105" t="s">
        <v>192</v>
      </c>
    </row>
    <row r="47" spans="1:9">
      <c r="A47" s="105" t="s">
        <v>491</v>
      </c>
      <c r="B47" s="105" t="s">
        <v>486</v>
      </c>
      <c r="C47" s="106" t="s">
        <v>492</v>
      </c>
      <c r="D47" s="105" t="s">
        <v>506</v>
      </c>
      <c r="E47" s="105">
        <v>21</v>
      </c>
      <c r="F47" s="106" t="s">
        <v>489</v>
      </c>
      <c r="G47" s="107">
        <v>280025</v>
      </c>
      <c r="H47" s="105" t="s">
        <v>496</v>
      </c>
      <c r="I47" s="105" t="s">
        <v>198</v>
      </c>
    </row>
    <row r="48" spans="1:9">
      <c r="A48" s="105" t="s">
        <v>485</v>
      </c>
      <c r="B48" s="105" t="s">
        <v>486</v>
      </c>
      <c r="C48" s="106" t="s">
        <v>499</v>
      </c>
      <c r="D48" s="105" t="s">
        <v>515</v>
      </c>
      <c r="E48" s="105">
        <v>7</v>
      </c>
      <c r="F48" s="106" t="s">
        <v>489</v>
      </c>
      <c r="G48" s="107">
        <v>36617</v>
      </c>
      <c r="H48" s="105" t="s">
        <v>494</v>
      </c>
      <c r="I48" s="105" t="s">
        <v>192</v>
      </c>
    </row>
    <row r="49" spans="1:9">
      <c r="A49" s="105" t="s">
        <v>491</v>
      </c>
      <c r="B49" s="105" t="s">
        <v>486</v>
      </c>
      <c r="C49" s="106" t="s">
        <v>487</v>
      </c>
      <c r="D49" s="105" t="s">
        <v>488</v>
      </c>
      <c r="E49" s="105">
        <v>2</v>
      </c>
      <c r="F49" s="106" t="s">
        <v>489</v>
      </c>
      <c r="G49" s="107">
        <v>49137</v>
      </c>
      <c r="H49" s="105" t="s">
        <v>497</v>
      </c>
      <c r="I49" s="105" t="s">
        <v>198</v>
      </c>
    </row>
    <row r="50" spans="1:9">
      <c r="A50" s="105" t="s">
        <v>503</v>
      </c>
      <c r="B50" s="105" t="s">
        <v>486</v>
      </c>
      <c r="C50" s="106" t="s">
        <v>510</v>
      </c>
      <c r="D50" s="105" t="s">
        <v>516</v>
      </c>
      <c r="E50" s="105">
        <v>12</v>
      </c>
      <c r="F50" s="106" t="s">
        <v>16</v>
      </c>
      <c r="G50" s="107">
        <v>144273</v>
      </c>
      <c r="H50" s="105" t="s">
        <v>496</v>
      </c>
      <c r="I50" s="105" t="s">
        <v>214</v>
      </c>
    </row>
    <row r="51" spans="1:9">
      <c r="A51" s="105" t="s">
        <v>491</v>
      </c>
      <c r="B51" s="105" t="s">
        <v>486</v>
      </c>
      <c r="C51" s="106" t="s">
        <v>492</v>
      </c>
      <c r="D51" s="105" t="s">
        <v>506</v>
      </c>
      <c r="E51" s="105">
        <v>9</v>
      </c>
      <c r="F51" s="106" t="s">
        <v>16</v>
      </c>
      <c r="G51" s="107">
        <v>153865</v>
      </c>
      <c r="H51" s="105" t="s">
        <v>496</v>
      </c>
      <c r="I51" s="105" t="s">
        <v>189</v>
      </c>
    </row>
    <row r="52" spans="1:9">
      <c r="A52" s="105" t="s">
        <v>498</v>
      </c>
      <c r="B52" s="105" t="s">
        <v>486</v>
      </c>
      <c r="C52" s="106" t="s">
        <v>487</v>
      </c>
      <c r="D52" s="105" t="s">
        <v>502</v>
      </c>
      <c r="E52" s="105">
        <v>9</v>
      </c>
      <c r="F52" s="106" t="s">
        <v>489</v>
      </c>
      <c r="G52" s="107">
        <v>30514</v>
      </c>
      <c r="H52" s="105" t="s">
        <v>497</v>
      </c>
      <c r="I52" s="105" t="s">
        <v>192</v>
      </c>
    </row>
    <row r="53" spans="1:9">
      <c r="A53" s="105" t="s">
        <v>485</v>
      </c>
      <c r="B53" s="105" t="s">
        <v>486</v>
      </c>
      <c r="C53" s="106" t="s">
        <v>487</v>
      </c>
      <c r="D53" s="105" t="s">
        <v>502</v>
      </c>
      <c r="E53" s="105">
        <v>23</v>
      </c>
      <c r="F53" s="106" t="s">
        <v>504</v>
      </c>
      <c r="G53" s="107">
        <v>112612</v>
      </c>
      <c r="H53" s="105" t="s">
        <v>501</v>
      </c>
      <c r="I53" s="105" t="s">
        <v>195</v>
      </c>
    </row>
    <row r="54" spans="1:9">
      <c r="A54" s="105" t="s">
        <v>503</v>
      </c>
      <c r="B54" s="105" t="s">
        <v>486</v>
      </c>
      <c r="C54" s="106" t="s">
        <v>487</v>
      </c>
      <c r="D54" s="105" t="s">
        <v>509</v>
      </c>
      <c r="E54" s="105">
        <v>27</v>
      </c>
      <c r="F54" s="106" t="s">
        <v>489</v>
      </c>
      <c r="G54" s="107">
        <v>62451</v>
      </c>
      <c r="H54" s="105" t="s">
        <v>494</v>
      </c>
      <c r="I54" s="105" t="s">
        <v>198</v>
      </c>
    </row>
    <row r="55" spans="1:9">
      <c r="A55" s="105" t="s">
        <v>491</v>
      </c>
      <c r="B55" s="105" t="s">
        <v>486</v>
      </c>
      <c r="C55" s="106" t="s">
        <v>499</v>
      </c>
      <c r="D55" s="105" t="s">
        <v>500</v>
      </c>
      <c r="E55" s="105">
        <v>19</v>
      </c>
      <c r="F55" s="106" t="s">
        <v>16</v>
      </c>
      <c r="G55" s="107">
        <v>42657</v>
      </c>
      <c r="H55" s="105" t="s">
        <v>494</v>
      </c>
      <c r="I55" s="105" t="s">
        <v>192</v>
      </c>
    </row>
    <row r="56" spans="1:9">
      <c r="A56" s="105" t="s">
        <v>485</v>
      </c>
      <c r="B56" s="105" t="s">
        <v>486</v>
      </c>
      <c r="C56" s="106" t="s">
        <v>487</v>
      </c>
      <c r="D56" s="105" t="s">
        <v>509</v>
      </c>
      <c r="E56" s="105">
        <v>12</v>
      </c>
      <c r="F56" s="106" t="s">
        <v>489</v>
      </c>
      <c r="G56" s="107">
        <v>177128</v>
      </c>
      <c r="H56" s="105" t="s">
        <v>501</v>
      </c>
      <c r="I56" s="105" t="s">
        <v>189</v>
      </c>
    </row>
    <row r="57" spans="1:9">
      <c r="A57" s="105" t="s">
        <v>503</v>
      </c>
      <c r="B57" s="105" t="s">
        <v>486</v>
      </c>
      <c r="C57" s="106" t="s">
        <v>487</v>
      </c>
      <c r="D57" s="105" t="s">
        <v>502</v>
      </c>
      <c r="E57" s="105">
        <v>22</v>
      </c>
      <c r="F57" s="106" t="s">
        <v>16</v>
      </c>
      <c r="G57" s="107">
        <v>103158</v>
      </c>
      <c r="H57" s="105" t="s">
        <v>512</v>
      </c>
      <c r="I57" s="105" t="s">
        <v>192</v>
      </c>
    </row>
    <row r="58" spans="1:9">
      <c r="A58" s="105" t="s">
        <v>498</v>
      </c>
      <c r="B58" s="105" t="s">
        <v>486</v>
      </c>
      <c r="C58" s="106" t="s">
        <v>499</v>
      </c>
      <c r="D58" s="105" t="s">
        <v>515</v>
      </c>
      <c r="E58" s="105">
        <v>30</v>
      </c>
      <c r="F58" s="106" t="s">
        <v>489</v>
      </c>
      <c r="G58" s="107">
        <v>20240</v>
      </c>
      <c r="H58" s="105" t="s">
        <v>494</v>
      </c>
      <c r="I58" s="105" t="s">
        <v>210</v>
      </c>
    </row>
    <row r="59" spans="1:9">
      <c r="A59" s="105" t="s">
        <v>503</v>
      </c>
      <c r="B59" s="105" t="s">
        <v>486</v>
      </c>
      <c r="C59" s="106" t="s">
        <v>492</v>
      </c>
      <c r="D59" s="105" t="s">
        <v>493</v>
      </c>
      <c r="E59" s="105">
        <v>12</v>
      </c>
      <c r="F59" s="106" t="s">
        <v>16</v>
      </c>
      <c r="G59" s="107">
        <v>158335</v>
      </c>
      <c r="H59" s="105" t="s">
        <v>497</v>
      </c>
      <c r="I59" s="105" t="s">
        <v>214</v>
      </c>
    </row>
    <row r="60" spans="1:9">
      <c r="A60" s="105" t="s">
        <v>485</v>
      </c>
      <c r="B60" s="105" t="s">
        <v>486</v>
      </c>
      <c r="C60" s="106" t="s">
        <v>510</v>
      </c>
      <c r="D60" s="105" t="s">
        <v>511</v>
      </c>
      <c r="E60" s="105">
        <v>8</v>
      </c>
      <c r="F60" s="106" t="s">
        <v>16</v>
      </c>
      <c r="G60" s="107">
        <v>143085</v>
      </c>
      <c r="H60" s="105" t="s">
        <v>497</v>
      </c>
      <c r="I60" s="105" t="s">
        <v>513</v>
      </c>
    </row>
    <row r="61" spans="1:9">
      <c r="A61" s="105" t="s">
        <v>485</v>
      </c>
      <c r="B61" s="105" t="s">
        <v>486</v>
      </c>
      <c r="C61" s="106" t="s">
        <v>487</v>
      </c>
      <c r="D61" s="105" t="s">
        <v>502</v>
      </c>
      <c r="E61" s="105">
        <v>15</v>
      </c>
      <c r="F61" s="106" t="s">
        <v>504</v>
      </c>
      <c r="G61" s="107">
        <v>160392</v>
      </c>
      <c r="H61" s="105" t="s">
        <v>494</v>
      </c>
      <c r="I61" s="105" t="s">
        <v>192</v>
      </c>
    </row>
    <row r="62" spans="1:9">
      <c r="A62" s="105" t="s">
        <v>485</v>
      </c>
      <c r="B62" s="105" t="s">
        <v>486</v>
      </c>
      <c r="C62" s="106" t="s">
        <v>510</v>
      </c>
      <c r="D62" s="105" t="s">
        <v>514</v>
      </c>
      <c r="E62" s="105">
        <v>22</v>
      </c>
      <c r="F62" s="106" t="s">
        <v>504</v>
      </c>
      <c r="G62" s="107">
        <v>164709</v>
      </c>
      <c r="H62" s="105" t="s">
        <v>494</v>
      </c>
      <c r="I62" s="105" t="s">
        <v>189</v>
      </c>
    </row>
    <row r="63" spans="1:9">
      <c r="A63" s="105" t="s">
        <v>498</v>
      </c>
      <c r="B63" s="105" t="s">
        <v>486</v>
      </c>
      <c r="C63" s="106" t="s">
        <v>492</v>
      </c>
      <c r="D63" s="105" t="s">
        <v>495</v>
      </c>
      <c r="E63" s="105">
        <v>19</v>
      </c>
      <c r="F63" s="106" t="s">
        <v>16</v>
      </c>
      <c r="G63" s="107">
        <v>31507.5</v>
      </c>
      <c r="H63" s="105" t="s">
        <v>494</v>
      </c>
      <c r="I63" s="105" t="s">
        <v>189</v>
      </c>
    </row>
    <row r="64" spans="1:9">
      <c r="A64" s="105" t="s">
        <v>503</v>
      </c>
      <c r="B64" s="105" t="s">
        <v>486</v>
      </c>
      <c r="C64" s="106" t="s">
        <v>492</v>
      </c>
      <c r="D64" s="105" t="s">
        <v>493</v>
      </c>
      <c r="E64" s="105">
        <v>3</v>
      </c>
      <c r="F64" s="106" t="s">
        <v>489</v>
      </c>
      <c r="G64" s="107">
        <v>119465</v>
      </c>
      <c r="H64" s="105" t="s">
        <v>496</v>
      </c>
      <c r="I64" s="105" t="s">
        <v>198</v>
      </c>
    </row>
    <row r="65" spans="1:9">
      <c r="A65" s="105" t="s">
        <v>503</v>
      </c>
      <c r="B65" s="105" t="s">
        <v>486</v>
      </c>
      <c r="C65" s="106" t="s">
        <v>510</v>
      </c>
      <c r="D65" s="105" t="s">
        <v>511</v>
      </c>
      <c r="E65" s="105">
        <v>6</v>
      </c>
      <c r="F65" s="106" t="s">
        <v>16</v>
      </c>
      <c r="G65" s="107">
        <v>48010</v>
      </c>
      <c r="H65" s="105" t="s">
        <v>494</v>
      </c>
      <c r="I65" s="105" t="s">
        <v>198</v>
      </c>
    </row>
    <row r="66" spans="1:9">
      <c r="A66" s="105" t="s">
        <v>485</v>
      </c>
      <c r="B66" s="105" t="s">
        <v>486</v>
      </c>
      <c r="C66" s="106" t="s">
        <v>487</v>
      </c>
      <c r="D66" s="105" t="s">
        <v>488</v>
      </c>
      <c r="E66" s="105">
        <v>1</v>
      </c>
      <c r="F66" s="106" t="s">
        <v>489</v>
      </c>
      <c r="G66" s="107">
        <v>69758</v>
      </c>
      <c r="H66" s="105" t="s">
        <v>501</v>
      </c>
      <c r="I66" s="105" t="s">
        <v>201</v>
      </c>
    </row>
    <row r="67" spans="1:9">
      <c r="A67" s="105" t="s">
        <v>485</v>
      </c>
      <c r="B67" s="105" t="s">
        <v>486</v>
      </c>
      <c r="C67" s="106" t="s">
        <v>499</v>
      </c>
      <c r="D67" s="105" t="s">
        <v>500</v>
      </c>
      <c r="E67" s="105">
        <v>14</v>
      </c>
      <c r="F67" s="106" t="s">
        <v>489</v>
      </c>
      <c r="G67" s="107">
        <v>14217</v>
      </c>
      <c r="H67" s="105" t="s">
        <v>490</v>
      </c>
      <c r="I67" s="105" t="s">
        <v>189</v>
      </c>
    </row>
    <row r="68" spans="1:9">
      <c r="A68" s="105" t="s">
        <v>485</v>
      </c>
      <c r="B68" s="105" t="s">
        <v>486</v>
      </c>
      <c r="C68" s="106" t="s">
        <v>487</v>
      </c>
      <c r="D68" s="105" t="s">
        <v>509</v>
      </c>
      <c r="E68" s="105">
        <v>13</v>
      </c>
      <c r="F68" s="106" t="s">
        <v>16</v>
      </c>
      <c r="G68" s="107">
        <v>40434</v>
      </c>
      <c r="H68" s="105" t="s">
        <v>496</v>
      </c>
      <c r="I68" s="105" t="s">
        <v>513</v>
      </c>
    </row>
    <row r="69" spans="1:9">
      <c r="A69" s="105" t="s">
        <v>491</v>
      </c>
      <c r="B69" s="105" t="s">
        <v>486</v>
      </c>
      <c r="C69" s="106" t="s">
        <v>510</v>
      </c>
      <c r="D69" s="105" t="s">
        <v>511</v>
      </c>
      <c r="E69" s="105">
        <v>24</v>
      </c>
      <c r="F69" s="106" t="s">
        <v>489</v>
      </c>
      <c r="G69" s="107">
        <v>64680</v>
      </c>
      <c r="H69" s="105" t="s">
        <v>494</v>
      </c>
      <c r="I69" s="105" t="s">
        <v>513</v>
      </c>
    </row>
    <row r="70" spans="1:9">
      <c r="A70" s="105" t="s">
        <v>503</v>
      </c>
      <c r="B70" s="105" t="s">
        <v>486</v>
      </c>
      <c r="C70" s="106" t="s">
        <v>499</v>
      </c>
      <c r="D70" s="105" t="s">
        <v>500</v>
      </c>
      <c r="E70" s="105">
        <v>28</v>
      </c>
      <c r="F70" s="106" t="s">
        <v>489</v>
      </c>
      <c r="G70" s="107">
        <v>26977</v>
      </c>
      <c r="H70" s="105" t="s">
        <v>494</v>
      </c>
      <c r="I70" s="105" t="s">
        <v>214</v>
      </c>
    </row>
    <row r="71" spans="1:9">
      <c r="A71" s="105" t="s">
        <v>498</v>
      </c>
      <c r="B71" s="105" t="s">
        <v>486</v>
      </c>
      <c r="C71" s="106" t="s">
        <v>487</v>
      </c>
      <c r="D71" s="105" t="s">
        <v>488</v>
      </c>
      <c r="E71" s="105">
        <v>23</v>
      </c>
      <c r="F71" s="106" t="s">
        <v>504</v>
      </c>
      <c r="G71" s="107">
        <v>88466</v>
      </c>
      <c r="H71" s="105" t="s">
        <v>496</v>
      </c>
      <c r="I71" s="105" t="s">
        <v>189</v>
      </c>
    </row>
    <row r="72" spans="1:9">
      <c r="A72" s="105" t="s">
        <v>485</v>
      </c>
      <c r="B72" s="105" t="s">
        <v>486</v>
      </c>
      <c r="C72" s="106" t="s">
        <v>487</v>
      </c>
      <c r="D72" s="105" t="s">
        <v>488</v>
      </c>
      <c r="E72" s="105">
        <v>9</v>
      </c>
      <c r="F72" s="106" t="s">
        <v>489</v>
      </c>
      <c r="G72" s="107">
        <v>69321</v>
      </c>
      <c r="H72" s="105" t="s">
        <v>497</v>
      </c>
      <c r="I72" s="105" t="s">
        <v>192</v>
      </c>
    </row>
    <row r="73" spans="1:9">
      <c r="A73" s="105" t="s">
        <v>503</v>
      </c>
      <c r="B73" s="105" t="s">
        <v>486</v>
      </c>
      <c r="C73" s="106" t="s">
        <v>510</v>
      </c>
      <c r="D73" s="105" t="s">
        <v>511</v>
      </c>
      <c r="E73" s="105">
        <v>23</v>
      </c>
      <c r="F73" s="106" t="s">
        <v>16</v>
      </c>
      <c r="G73" s="107">
        <v>114486</v>
      </c>
      <c r="H73" s="105" t="s">
        <v>496</v>
      </c>
      <c r="I73" s="105" t="s">
        <v>198</v>
      </c>
    </row>
    <row r="74" spans="1:9">
      <c r="A74" s="105" t="s">
        <v>485</v>
      </c>
      <c r="B74" s="105" t="s">
        <v>486</v>
      </c>
      <c r="C74" s="106" t="s">
        <v>487</v>
      </c>
      <c r="D74" s="105" t="s">
        <v>488</v>
      </c>
      <c r="E74" s="105">
        <v>11</v>
      </c>
      <c r="F74" s="106" t="s">
        <v>489</v>
      </c>
      <c r="G74" s="107">
        <v>89100</v>
      </c>
      <c r="H74" s="105" t="s">
        <v>494</v>
      </c>
      <c r="I74" s="105" t="s">
        <v>189</v>
      </c>
    </row>
    <row r="75" spans="1:9">
      <c r="A75" s="105" t="s">
        <v>503</v>
      </c>
      <c r="B75" s="105" t="s">
        <v>486</v>
      </c>
      <c r="C75" s="106" t="s">
        <v>492</v>
      </c>
      <c r="D75" s="105" t="s">
        <v>506</v>
      </c>
      <c r="E75" s="105">
        <v>23</v>
      </c>
      <c r="F75" s="106" t="s">
        <v>504</v>
      </c>
      <c r="G75" s="107">
        <v>344810</v>
      </c>
      <c r="H75" s="105" t="s">
        <v>494</v>
      </c>
      <c r="I75" s="105" t="s">
        <v>192</v>
      </c>
    </row>
    <row r="76" spans="1:9">
      <c r="A76" s="105" t="s">
        <v>485</v>
      </c>
      <c r="B76" s="105" t="s">
        <v>486</v>
      </c>
      <c r="C76" s="106" t="s">
        <v>487</v>
      </c>
      <c r="D76" s="105" t="s">
        <v>502</v>
      </c>
      <c r="E76" s="105">
        <v>18</v>
      </c>
      <c r="F76" s="106" t="s">
        <v>16</v>
      </c>
      <c r="G76" s="107">
        <v>187048</v>
      </c>
      <c r="H76" s="105" t="s">
        <v>490</v>
      </c>
      <c r="I76" s="105" t="s">
        <v>189</v>
      </c>
    </row>
    <row r="77" spans="1:9">
      <c r="A77" s="105" t="s">
        <v>485</v>
      </c>
      <c r="B77" s="105" t="s">
        <v>486</v>
      </c>
      <c r="C77" s="106" t="s">
        <v>510</v>
      </c>
      <c r="D77" s="105" t="s">
        <v>511</v>
      </c>
      <c r="E77" s="105">
        <v>17</v>
      </c>
      <c r="F77" s="106" t="s">
        <v>489</v>
      </c>
      <c r="G77" s="107">
        <v>162555</v>
      </c>
      <c r="H77" s="105" t="s">
        <v>497</v>
      </c>
      <c r="I77" s="105" t="s">
        <v>214</v>
      </c>
    </row>
    <row r="78" spans="1:9">
      <c r="A78" s="105" t="s">
        <v>485</v>
      </c>
      <c r="B78" s="105" t="s">
        <v>486</v>
      </c>
      <c r="C78" s="106" t="s">
        <v>499</v>
      </c>
      <c r="D78" s="105" t="s">
        <v>515</v>
      </c>
      <c r="E78" s="105">
        <v>26</v>
      </c>
      <c r="F78" s="106" t="s">
        <v>504</v>
      </c>
      <c r="G78" s="107">
        <v>69764</v>
      </c>
      <c r="H78" s="105" t="s">
        <v>494</v>
      </c>
      <c r="I78" s="105" t="s">
        <v>192</v>
      </c>
    </row>
    <row r="79" spans="1:9">
      <c r="A79" s="105" t="s">
        <v>485</v>
      </c>
      <c r="B79" s="105" t="s">
        <v>486</v>
      </c>
      <c r="C79" s="106" t="s">
        <v>499</v>
      </c>
      <c r="D79" s="105" t="s">
        <v>515</v>
      </c>
      <c r="E79" s="105">
        <v>6</v>
      </c>
      <c r="F79" s="106" t="s">
        <v>16</v>
      </c>
      <c r="G79" s="107">
        <v>98508</v>
      </c>
      <c r="H79" s="105" t="s">
        <v>497</v>
      </c>
      <c r="I79" s="105" t="s">
        <v>192</v>
      </c>
    </row>
    <row r="80" spans="1:9">
      <c r="A80" s="105" t="s">
        <v>491</v>
      </c>
      <c r="B80" s="105" t="s">
        <v>486</v>
      </c>
      <c r="C80" s="106" t="s">
        <v>510</v>
      </c>
      <c r="D80" s="105" t="s">
        <v>511</v>
      </c>
      <c r="E80" s="105">
        <v>18</v>
      </c>
      <c r="F80" s="106" t="s">
        <v>16</v>
      </c>
      <c r="G80" s="107">
        <v>119427</v>
      </c>
      <c r="H80" s="105" t="s">
        <v>494</v>
      </c>
      <c r="I80" s="105" t="s">
        <v>201</v>
      </c>
    </row>
    <row r="81" spans="1:9">
      <c r="A81" s="105" t="s">
        <v>498</v>
      </c>
      <c r="B81" s="105" t="s">
        <v>486</v>
      </c>
      <c r="C81" s="106" t="s">
        <v>487</v>
      </c>
      <c r="D81" s="105" t="s">
        <v>509</v>
      </c>
      <c r="E81" s="105">
        <v>14</v>
      </c>
      <c r="F81" s="106" t="s">
        <v>489</v>
      </c>
      <c r="G81" s="107">
        <v>190958</v>
      </c>
      <c r="H81" s="105" t="s">
        <v>497</v>
      </c>
      <c r="I81" s="105" t="s">
        <v>189</v>
      </c>
    </row>
    <row r="82" spans="1:9">
      <c r="A82" s="105" t="s">
        <v>503</v>
      </c>
      <c r="B82" s="105" t="s">
        <v>486</v>
      </c>
      <c r="C82" s="106" t="s">
        <v>487</v>
      </c>
      <c r="D82" s="105" t="s">
        <v>502</v>
      </c>
      <c r="E82" s="105">
        <v>8</v>
      </c>
      <c r="F82" s="106" t="s">
        <v>16</v>
      </c>
      <c r="G82" s="107">
        <v>159628</v>
      </c>
      <c r="H82" s="105" t="s">
        <v>512</v>
      </c>
      <c r="I82" s="105" t="s">
        <v>192</v>
      </c>
    </row>
    <row r="83" spans="1:9">
      <c r="A83" s="105" t="s">
        <v>498</v>
      </c>
      <c r="B83" s="105" t="s">
        <v>486</v>
      </c>
      <c r="C83" s="106" t="s">
        <v>487</v>
      </c>
      <c r="D83" s="105" t="s">
        <v>502</v>
      </c>
      <c r="E83" s="105">
        <v>4</v>
      </c>
      <c r="F83" s="106" t="s">
        <v>489</v>
      </c>
      <c r="G83" s="107">
        <v>17220</v>
      </c>
      <c r="H83" s="105" t="s">
        <v>501</v>
      </c>
      <c r="I83" s="105" t="s">
        <v>189</v>
      </c>
    </row>
    <row r="84" spans="1:9">
      <c r="A84" s="105" t="s">
        <v>485</v>
      </c>
      <c r="B84" s="105" t="s">
        <v>486</v>
      </c>
      <c r="C84" s="106" t="s">
        <v>487</v>
      </c>
      <c r="D84" s="105" t="s">
        <v>488</v>
      </c>
      <c r="E84" s="105">
        <v>7</v>
      </c>
      <c r="F84" s="106" t="s">
        <v>504</v>
      </c>
      <c r="G84" s="107">
        <v>98071</v>
      </c>
      <c r="H84" s="105" t="s">
        <v>501</v>
      </c>
      <c r="I84" s="105" t="s">
        <v>513</v>
      </c>
    </row>
    <row r="85" spans="1:9">
      <c r="A85" s="105" t="s">
        <v>485</v>
      </c>
      <c r="B85" s="105" t="s">
        <v>486</v>
      </c>
      <c r="C85" s="106" t="s">
        <v>492</v>
      </c>
      <c r="D85" s="105" t="s">
        <v>495</v>
      </c>
      <c r="E85" s="105">
        <v>22</v>
      </c>
      <c r="F85" s="106" t="s">
        <v>16</v>
      </c>
      <c r="G85" s="107">
        <v>26835</v>
      </c>
      <c r="H85" s="105" t="s">
        <v>497</v>
      </c>
      <c r="I85" s="105" t="s">
        <v>189</v>
      </c>
    </row>
    <row r="86" spans="1:9">
      <c r="A86" s="105" t="s">
        <v>498</v>
      </c>
      <c r="B86" s="105" t="s">
        <v>486</v>
      </c>
      <c r="C86" s="106" t="s">
        <v>487</v>
      </c>
      <c r="D86" s="105" t="s">
        <v>488</v>
      </c>
      <c r="E86" s="105">
        <v>19</v>
      </c>
      <c r="F86" s="106" t="s">
        <v>489</v>
      </c>
      <c r="G86" s="107">
        <v>65854</v>
      </c>
      <c r="H86" s="105" t="s">
        <v>497</v>
      </c>
      <c r="I86" s="105" t="s">
        <v>198</v>
      </c>
    </row>
    <row r="87" spans="1:9">
      <c r="A87" s="105" t="s">
        <v>503</v>
      </c>
      <c r="B87" s="105" t="s">
        <v>486</v>
      </c>
      <c r="C87" s="106" t="s">
        <v>487</v>
      </c>
      <c r="D87" s="105" t="s">
        <v>488</v>
      </c>
      <c r="E87" s="105">
        <v>15</v>
      </c>
      <c r="F87" s="106" t="s">
        <v>504</v>
      </c>
      <c r="G87" s="107">
        <v>78551</v>
      </c>
      <c r="H87" s="105" t="s">
        <v>496</v>
      </c>
      <c r="I87" s="105" t="s">
        <v>189</v>
      </c>
    </row>
    <row r="88" spans="1:9">
      <c r="A88" s="105" t="s">
        <v>485</v>
      </c>
      <c r="B88" s="105" t="s">
        <v>486</v>
      </c>
      <c r="C88" s="106" t="s">
        <v>487</v>
      </c>
      <c r="D88" s="105" t="s">
        <v>502</v>
      </c>
      <c r="E88" s="105">
        <v>27</v>
      </c>
      <c r="F88" s="106" t="s">
        <v>504</v>
      </c>
      <c r="G88" s="107">
        <v>69150</v>
      </c>
      <c r="H88" s="105" t="s">
        <v>497</v>
      </c>
      <c r="I88" s="105" t="s">
        <v>198</v>
      </c>
    </row>
    <row r="89" spans="1:9">
      <c r="A89" s="105" t="s">
        <v>485</v>
      </c>
      <c r="B89" s="105" t="s">
        <v>486</v>
      </c>
      <c r="C89" s="106" t="s">
        <v>487</v>
      </c>
      <c r="D89" s="105" t="s">
        <v>509</v>
      </c>
      <c r="E89" s="105">
        <v>15</v>
      </c>
      <c r="F89" s="106" t="s">
        <v>16</v>
      </c>
      <c r="G89" s="107">
        <v>22382</v>
      </c>
      <c r="H89" s="105" t="s">
        <v>496</v>
      </c>
      <c r="I89" s="105" t="s">
        <v>214</v>
      </c>
    </row>
    <row r="90" spans="1:9">
      <c r="A90" s="105" t="s">
        <v>491</v>
      </c>
      <c r="B90" s="105" t="s">
        <v>486</v>
      </c>
      <c r="C90" s="106" t="s">
        <v>487</v>
      </c>
      <c r="D90" s="105" t="s">
        <v>488</v>
      </c>
      <c r="E90" s="105">
        <v>2</v>
      </c>
      <c r="F90" s="106" t="s">
        <v>16</v>
      </c>
      <c r="G90" s="107">
        <v>34911</v>
      </c>
      <c r="H90" s="105" t="s">
        <v>497</v>
      </c>
      <c r="I90" s="105" t="s">
        <v>513</v>
      </c>
    </row>
    <row r="91" spans="1:9">
      <c r="A91" s="105" t="s">
        <v>491</v>
      </c>
      <c r="B91" s="105" t="s">
        <v>486</v>
      </c>
      <c r="C91" s="106" t="s">
        <v>510</v>
      </c>
      <c r="D91" s="105" t="s">
        <v>511</v>
      </c>
      <c r="E91" s="105">
        <v>19</v>
      </c>
      <c r="F91" s="106" t="s">
        <v>16</v>
      </c>
      <c r="G91" s="107">
        <v>57585</v>
      </c>
      <c r="H91" s="105" t="s">
        <v>494</v>
      </c>
      <c r="I91" s="105" t="s">
        <v>214</v>
      </c>
    </row>
    <row r="92" spans="1:9">
      <c r="A92" s="105" t="s">
        <v>485</v>
      </c>
      <c r="B92" s="105" t="s">
        <v>486</v>
      </c>
      <c r="C92" s="106" t="s">
        <v>492</v>
      </c>
      <c r="D92" s="105" t="s">
        <v>495</v>
      </c>
      <c r="E92" s="105">
        <v>13</v>
      </c>
      <c r="F92" s="106" t="s">
        <v>504</v>
      </c>
      <c r="G92" s="107">
        <v>7332.75</v>
      </c>
      <c r="H92" s="105" t="s">
        <v>497</v>
      </c>
      <c r="I92" s="105" t="s">
        <v>189</v>
      </c>
    </row>
    <row r="93" spans="1:9">
      <c r="A93" s="105" t="s">
        <v>503</v>
      </c>
      <c r="B93" s="105" t="s">
        <v>486</v>
      </c>
      <c r="C93" s="106" t="s">
        <v>492</v>
      </c>
      <c r="D93" s="105" t="s">
        <v>495</v>
      </c>
      <c r="E93" s="105">
        <v>18</v>
      </c>
      <c r="F93" s="106" t="s">
        <v>16</v>
      </c>
      <c r="G93" s="107">
        <v>54543</v>
      </c>
      <c r="H93" s="105" t="s">
        <v>496</v>
      </c>
      <c r="I93" s="105" t="s">
        <v>201</v>
      </c>
    </row>
    <row r="94" spans="1:9">
      <c r="A94" s="105" t="s">
        <v>491</v>
      </c>
      <c r="B94" s="105" t="s">
        <v>486</v>
      </c>
      <c r="C94" s="106" t="s">
        <v>510</v>
      </c>
      <c r="D94" s="105" t="s">
        <v>514</v>
      </c>
      <c r="E94" s="105">
        <v>17</v>
      </c>
      <c r="F94" s="106" t="s">
        <v>504</v>
      </c>
      <c r="G94" s="107">
        <v>46137</v>
      </c>
      <c r="H94" s="105" t="s">
        <v>501</v>
      </c>
      <c r="I94" s="105" t="s">
        <v>198</v>
      </c>
    </row>
    <row r="95" spans="1:9">
      <c r="A95" s="105" t="s">
        <v>485</v>
      </c>
      <c r="B95" s="105" t="s">
        <v>486</v>
      </c>
      <c r="C95" s="106" t="s">
        <v>510</v>
      </c>
      <c r="D95" s="105" t="s">
        <v>511</v>
      </c>
      <c r="E95" s="105">
        <v>14</v>
      </c>
      <c r="F95" s="106" t="s">
        <v>16</v>
      </c>
      <c r="G95" s="107">
        <v>27969</v>
      </c>
      <c r="H95" s="105" t="s">
        <v>497</v>
      </c>
      <c r="I95" s="105" t="s">
        <v>192</v>
      </c>
    </row>
    <row r="96" spans="1:9">
      <c r="A96" s="105" t="s">
        <v>485</v>
      </c>
      <c r="B96" s="105" t="s">
        <v>486</v>
      </c>
      <c r="C96" s="106" t="s">
        <v>492</v>
      </c>
      <c r="D96" s="105" t="s">
        <v>493</v>
      </c>
      <c r="E96" s="105">
        <v>11</v>
      </c>
      <c r="F96" s="106" t="s">
        <v>16</v>
      </c>
      <c r="G96" s="107">
        <v>486645</v>
      </c>
      <c r="H96" s="105" t="s">
        <v>497</v>
      </c>
      <c r="I96" s="105" t="s">
        <v>192</v>
      </c>
    </row>
    <row r="97" spans="1:9">
      <c r="A97" s="105" t="s">
        <v>498</v>
      </c>
      <c r="B97" s="105" t="s">
        <v>486</v>
      </c>
      <c r="C97" s="106" t="s">
        <v>487</v>
      </c>
      <c r="D97" s="105" t="s">
        <v>509</v>
      </c>
      <c r="E97" s="105">
        <v>14</v>
      </c>
      <c r="F97" s="106" t="s">
        <v>489</v>
      </c>
      <c r="G97" s="107">
        <v>150614</v>
      </c>
      <c r="H97" s="105" t="s">
        <v>490</v>
      </c>
      <c r="I97" s="105" t="s">
        <v>189</v>
      </c>
    </row>
    <row r="98" spans="1:9">
      <c r="A98" s="105" t="s">
        <v>503</v>
      </c>
      <c r="B98" s="105" t="s">
        <v>486</v>
      </c>
      <c r="C98" s="106" t="s">
        <v>487</v>
      </c>
      <c r="D98" s="105" t="s">
        <v>488</v>
      </c>
      <c r="E98" s="105">
        <v>24</v>
      </c>
      <c r="F98" s="106" t="s">
        <v>504</v>
      </c>
      <c r="G98" s="107">
        <v>17674</v>
      </c>
      <c r="H98" s="105" t="s">
        <v>494</v>
      </c>
      <c r="I98" s="105" t="s">
        <v>201</v>
      </c>
    </row>
    <row r="99" spans="1:9">
      <c r="A99" s="105" t="s">
        <v>485</v>
      </c>
      <c r="B99" s="105" t="s">
        <v>486</v>
      </c>
      <c r="C99" s="106" t="s">
        <v>510</v>
      </c>
      <c r="D99" s="105" t="s">
        <v>511</v>
      </c>
      <c r="E99" s="105">
        <v>19</v>
      </c>
      <c r="F99" s="106" t="s">
        <v>504</v>
      </c>
      <c r="G99" s="107">
        <v>213648</v>
      </c>
      <c r="H99" s="105" t="s">
        <v>494</v>
      </c>
      <c r="I99" s="105" t="s">
        <v>214</v>
      </c>
    </row>
    <row r="100" spans="1:9">
      <c r="A100" s="105" t="s">
        <v>485</v>
      </c>
      <c r="B100" s="105" t="s">
        <v>486</v>
      </c>
      <c r="C100" s="106" t="s">
        <v>499</v>
      </c>
      <c r="D100" s="105" t="s">
        <v>500</v>
      </c>
      <c r="E100" s="105">
        <v>21</v>
      </c>
      <c r="F100" s="106" t="s">
        <v>16</v>
      </c>
      <c r="G100" s="107">
        <v>95904</v>
      </c>
      <c r="H100" s="105" t="s">
        <v>497</v>
      </c>
      <c r="I100" s="105" t="s">
        <v>513</v>
      </c>
    </row>
    <row r="101" spans="1:9">
      <c r="A101" s="105" t="s">
        <v>491</v>
      </c>
      <c r="B101" s="105" t="s">
        <v>486</v>
      </c>
      <c r="C101" s="106" t="s">
        <v>487</v>
      </c>
      <c r="D101" s="105" t="s">
        <v>509</v>
      </c>
      <c r="E101" s="105">
        <v>23</v>
      </c>
      <c r="F101" s="106" t="s">
        <v>489</v>
      </c>
      <c r="G101" s="107">
        <v>98892</v>
      </c>
      <c r="H101" s="105" t="s">
        <v>494</v>
      </c>
      <c r="I101" s="105" t="s">
        <v>198</v>
      </c>
    </row>
    <row r="102" spans="1:9">
      <c r="A102" s="105" t="s">
        <v>491</v>
      </c>
      <c r="B102" s="105" t="s">
        <v>486</v>
      </c>
      <c r="C102" s="106" t="s">
        <v>510</v>
      </c>
      <c r="D102" s="105" t="s">
        <v>511</v>
      </c>
      <c r="E102" s="105">
        <v>20</v>
      </c>
      <c r="F102" s="106" t="s">
        <v>16</v>
      </c>
      <c r="G102" s="107">
        <v>43692</v>
      </c>
      <c r="H102" s="105" t="s">
        <v>494</v>
      </c>
      <c r="I102" s="105" t="s">
        <v>198</v>
      </c>
    </row>
    <row r="103" spans="1:9">
      <c r="A103" s="105" t="s">
        <v>491</v>
      </c>
      <c r="B103" s="105" t="s">
        <v>486</v>
      </c>
      <c r="C103" s="106" t="s">
        <v>499</v>
      </c>
      <c r="D103" s="105" t="s">
        <v>508</v>
      </c>
      <c r="E103" s="105">
        <v>11</v>
      </c>
      <c r="F103" s="106" t="s">
        <v>489</v>
      </c>
      <c r="G103" s="107">
        <v>66400</v>
      </c>
      <c r="H103" s="105" t="s">
        <v>494</v>
      </c>
      <c r="I103" s="105" t="s">
        <v>189</v>
      </c>
    </row>
    <row r="104" spans="1:9">
      <c r="A104" s="105" t="s">
        <v>485</v>
      </c>
      <c r="B104" s="105" t="s">
        <v>486</v>
      </c>
      <c r="C104" s="106" t="s">
        <v>487</v>
      </c>
      <c r="D104" s="105" t="s">
        <v>509</v>
      </c>
      <c r="E104" s="105">
        <v>13</v>
      </c>
      <c r="F104" s="106" t="s">
        <v>504</v>
      </c>
      <c r="G104" s="107">
        <v>74290</v>
      </c>
      <c r="H104" s="105" t="s">
        <v>497</v>
      </c>
      <c r="I104" s="105" t="s">
        <v>189</v>
      </c>
    </row>
    <row r="105" spans="1:9">
      <c r="A105" s="105" t="s">
        <v>485</v>
      </c>
      <c r="B105" s="105" t="s">
        <v>486</v>
      </c>
      <c r="C105" s="106" t="s">
        <v>487</v>
      </c>
      <c r="D105" s="105" t="s">
        <v>488</v>
      </c>
      <c r="E105" s="105">
        <v>21</v>
      </c>
      <c r="F105" s="106" t="s">
        <v>504</v>
      </c>
      <c r="G105" s="107">
        <v>58678</v>
      </c>
      <c r="H105" s="105" t="s">
        <v>497</v>
      </c>
      <c r="I105" s="105" t="s">
        <v>210</v>
      </c>
    </row>
    <row r="106" spans="1:9">
      <c r="A106" s="105" t="s">
        <v>491</v>
      </c>
      <c r="B106" s="105" t="s">
        <v>486</v>
      </c>
      <c r="C106" s="106" t="s">
        <v>492</v>
      </c>
      <c r="D106" s="105" t="s">
        <v>495</v>
      </c>
      <c r="E106" s="105">
        <v>13</v>
      </c>
      <c r="F106" s="106" t="s">
        <v>504</v>
      </c>
      <c r="G106" s="107">
        <v>46285.5</v>
      </c>
      <c r="H106" s="105" t="s">
        <v>497</v>
      </c>
      <c r="I106" s="105" t="s">
        <v>189</v>
      </c>
    </row>
    <row r="107" spans="1:9">
      <c r="A107" s="105" t="s">
        <v>485</v>
      </c>
      <c r="B107" s="105" t="s">
        <v>486</v>
      </c>
      <c r="C107" s="106" t="s">
        <v>487</v>
      </c>
      <c r="D107" s="105" t="s">
        <v>488</v>
      </c>
      <c r="E107" s="105">
        <v>7</v>
      </c>
      <c r="F107" s="106" t="s">
        <v>504</v>
      </c>
      <c r="G107" s="107">
        <v>4739</v>
      </c>
      <c r="H107" s="105" t="s">
        <v>494</v>
      </c>
      <c r="I107" s="105" t="s">
        <v>513</v>
      </c>
    </row>
    <row r="108" spans="1:9">
      <c r="A108" s="105" t="s">
        <v>503</v>
      </c>
      <c r="B108" s="105" t="s">
        <v>486</v>
      </c>
      <c r="C108" s="106" t="s">
        <v>510</v>
      </c>
      <c r="D108" s="105" t="s">
        <v>516</v>
      </c>
      <c r="E108" s="105">
        <v>24</v>
      </c>
      <c r="F108" s="106" t="s">
        <v>504</v>
      </c>
      <c r="G108" s="107">
        <v>193995</v>
      </c>
      <c r="H108" s="105" t="s">
        <v>496</v>
      </c>
      <c r="I108" s="105" t="s">
        <v>192</v>
      </c>
    </row>
    <row r="109" spans="1:9">
      <c r="A109" s="105" t="s">
        <v>491</v>
      </c>
      <c r="B109" s="105" t="s">
        <v>486</v>
      </c>
      <c r="C109" s="106" t="s">
        <v>492</v>
      </c>
      <c r="D109" s="105" t="s">
        <v>493</v>
      </c>
      <c r="E109" s="105">
        <v>30</v>
      </c>
      <c r="F109" s="106" t="s">
        <v>16</v>
      </c>
      <c r="G109" s="107">
        <v>15833</v>
      </c>
      <c r="H109" s="105" t="s">
        <v>497</v>
      </c>
      <c r="I109" s="105" t="s">
        <v>192</v>
      </c>
    </row>
    <row r="110" spans="1:9">
      <c r="A110" s="105" t="s">
        <v>485</v>
      </c>
      <c r="B110" s="105" t="s">
        <v>486</v>
      </c>
      <c r="C110" s="106" t="s">
        <v>510</v>
      </c>
      <c r="D110" s="105" t="s">
        <v>514</v>
      </c>
      <c r="E110" s="105">
        <v>22</v>
      </c>
      <c r="F110" s="106" t="s">
        <v>489</v>
      </c>
      <c r="G110" s="107">
        <v>156549</v>
      </c>
      <c r="H110" s="105" t="s">
        <v>497</v>
      </c>
      <c r="I110" s="105" t="s">
        <v>189</v>
      </c>
    </row>
    <row r="111" spans="1:9">
      <c r="A111" s="105" t="s">
        <v>498</v>
      </c>
      <c r="B111" s="105" t="s">
        <v>486</v>
      </c>
      <c r="C111" s="106" t="s">
        <v>492</v>
      </c>
      <c r="D111" s="105" t="s">
        <v>506</v>
      </c>
      <c r="E111" s="105">
        <v>12</v>
      </c>
      <c r="F111" s="106" t="s">
        <v>489</v>
      </c>
      <c r="G111" s="107">
        <v>489540</v>
      </c>
      <c r="H111" s="105" t="s">
        <v>496</v>
      </c>
      <c r="I111" s="105" t="s">
        <v>192</v>
      </c>
    </row>
    <row r="112" spans="1:9">
      <c r="A112" s="105" t="s">
        <v>491</v>
      </c>
      <c r="B112" s="105" t="s">
        <v>486</v>
      </c>
      <c r="C112" s="106" t="s">
        <v>510</v>
      </c>
      <c r="D112" s="105" t="s">
        <v>511</v>
      </c>
      <c r="E112" s="105">
        <v>11</v>
      </c>
      <c r="F112" s="106" t="s">
        <v>16</v>
      </c>
      <c r="G112" s="107">
        <v>16035</v>
      </c>
      <c r="H112" s="105" t="s">
        <v>494</v>
      </c>
      <c r="I112" s="105" t="s">
        <v>198</v>
      </c>
    </row>
    <row r="113" spans="1:9">
      <c r="A113" s="105" t="s">
        <v>503</v>
      </c>
      <c r="B113" s="105" t="s">
        <v>486</v>
      </c>
      <c r="C113" s="106" t="s">
        <v>492</v>
      </c>
      <c r="D113" s="105" t="s">
        <v>493</v>
      </c>
      <c r="E113" s="105">
        <v>21</v>
      </c>
      <c r="F113" s="106" t="s">
        <v>504</v>
      </c>
      <c r="G113" s="107">
        <v>450640</v>
      </c>
      <c r="H113" s="105" t="s">
        <v>496</v>
      </c>
      <c r="I113" s="105" t="s">
        <v>214</v>
      </c>
    </row>
    <row r="114" spans="1:9">
      <c r="A114" s="105" t="s">
        <v>498</v>
      </c>
      <c r="B114" s="105" t="s">
        <v>486</v>
      </c>
      <c r="C114" s="106" t="s">
        <v>499</v>
      </c>
      <c r="D114" s="105" t="s">
        <v>508</v>
      </c>
      <c r="E114" s="105">
        <v>20</v>
      </c>
      <c r="F114" s="106" t="s">
        <v>16</v>
      </c>
      <c r="G114" s="107">
        <v>131380</v>
      </c>
      <c r="H114" s="105" t="s">
        <v>501</v>
      </c>
      <c r="I114" s="105" t="s">
        <v>189</v>
      </c>
    </row>
    <row r="115" spans="1:9">
      <c r="A115" s="105" t="s">
        <v>498</v>
      </c>
      <c r="B115" s="105" t="s">
        <v>486</v>
      </c>
      <c r="C115" s="106" t="s">
        <v>510</v>
      </c>
      <c r="D115" s="105" t="s">
        <v>511</v>
      </c>
      <c r="E115" s="105">
        <v>17</v>
      </c>
      <c r="F115" s="106" t="s">
        <v>16</v>
      </c>
      <c r="G115" s="107">
        <v>183885</v>
      </c>
      <c r="H115" s="105" t="s">
        <v>501</v>
      </c>
      <c r="I115" s="105" t="s">
        <v>210</v>
      </c>
    </row>
    <row r="116" spans="1:9">
      <c r="A116" s="105" t="s">
        <v>491</v>
      </c>
      <c r="B116" s="105" t="s">
        <v>486</v>
      </c>
      <c r="C116" s="106" t="s">
        <v>492</v>
      </c>
      <c r="D116" s="105" t="s">
        <v>493</v>
      </c>
      <c r="E116" s="105">
        <v>16</v>
      </c>
      <c r="F116" s="106" t="s">
        <v>16</v>
      </c>
      <c r="G116" s="107">
        <v>65665</v>
      </c>
      <c r="H116" s="105" t="s">
        <v>497</v>
      </c>
      <c r="I116" s="105" t="s">
        <v>192</v>
      </c>
    </row>
    <row r="117" spans="1:9">
      <c r="A117" s="105" t="s">
        <v>485</v>
      </c>
      <c r="B117" s="105" t="s">
        <v>486</v>
      </c>
      <c r="C117" s="106" t="s">
        <v>487</v>
      </c>
      <c r="D117" s="105" t="s">
        <v>488</v>
      </c>
      <c r="E117" s="105">
        <v>23</v>
      </c>
      <c r="F117" s="106" t="s">
        <v>16</v>
      </c>
      <c r="G117" s="107">
        <v>26107</v>
      </c>
      <c r="H117" s="105" t="s">
        <v>494</v>
      </c>
      <c r="I117" s="105" t="s">
        <v>195</v>
      </c>
    </row>
    <row r="118" spans="1:9">
      <c r="A118" s="105" t="s">
        <v>485</v>
      </c>
      <c r="B118" s="105" t="s">
        <v>486</v>
      </c>
      <c r="C118" s="106" t="s">
        <v>510</v>
      </c>
      <c r="D118" s="105" t="s">
        <v>511</v>
      </c>
      <c r="E118" s="105">
        <v>24</v>
      </c>
      <c r="F118" s="106" t="s">
        <v>489</v>
      </c>
      <c r="G118" s="107">
        <v>57036</v>
      </c>
      <c r="H118" s="105" t="s">
        <v>494</v>
      </c>
      <c r="I118" s="105" t="s">
        <v>513</v>
      </c>
    </row>
    <row r="119" spans="1:9">
      <c r="A119" s="105" t="s">
        <v>498</v>
      </c>
      <c r="B119" s="105" t="s">
        <v>486</v>
      </c>
      <c r="C119" s="106" t="s">
        <v>487</v>
      </c>
      <c r="D119" s="105" t="s">
        <v>502</v>
      </c>
      <c r="E119" s="105">
        <v>2</v>
      </c>
      <c r="F119" s="106" t="s">
        <v>16</v>
      </c>
      <c r="G119" s="107">
        <v>17136</v>
      </c>
      <c r="H119" s="105" t="s">
        <v>494</v>
      </c>
      <c r="I119" s="105" t="s">
        <v>513</v>
      </c>
    </row>
    <row r="120" spans="1:9">
      <c r="A120" s="105" t="s">
        <v>485</v>
      </c>
      <c r="B120" s="105" t="s">
        <v>486</v>
      </c>
      <c r="C120" s="106" t="s">
        <v>487</v>
      </c>
      <c r="D120" s="105" t="s">
        <v>502</v>
      </c>
      <c r="E120" s="105">
        <v>4</v>
      </c>
      <c r="F120" s="106" t="s">
        <v>489</v>
      </c>
      <c r="G120" s="107">
        <v>108498</v>
      </c>
      <c r="H120" s="105" t="s">
        <v>496</v>
      </c>
      <c r="I120" s="105" t="s">
        <v>192</v>
      </c>
    </row>
    <row r="121" spans="1:9">
      <c r="A121" s="105" t="s">
        <v>498</v>
      </c>
      <c r="B121" s="105" t="s">
        <v>486</v>
      </c>
      <c r="C121" s="106" t="s">
        <v>487</v>
      </c>
      <c r="D121" s="105" t="s">
        <v>502</v>
      </c>
      <c r="E121" s="105">
        <v>17</v>
      </c>
      <c r="F121" s="106" t="s">
        <v>16</v>
      </c>
      <c r="G121" s="107">
        <v>130814</v>
      </c>
      <c r="H121" s="105" t="s">
        <v>494</v>
      </c>
      <c r="I121" s="105" t="s">
        <v>192</v>
      </c>
    </row>
    <row r="122" spans="1:9">
      <c r="A122" s="105" t="s">
        <v>485</v>
      </c>
      <c r="B122" s="105" t="s">
        <v>486</v>
      </c>
      <c r="C122" s="106" t="s">
        <v>510</v>
      </c>
      <c r="D122" s="105" t="s">
        <v>514</v>
      </c>
      <c r="E122" s="105">
        <v>12</v>
      </c>
      <c r="F122" s="106" t="s">
        <v>16</v>
      </c>
      <c r="G122" s="107">
        <v>150078</v>
      </c>
      <c r="H122" s="105" t="s">
        <v>496</v>
      </c>
      <c r="I122" s="105" t="s">
        <v>189</v>
      </c>
    </row>
    <row r="123" spans="1:9">
      <c r="A123" s="105" t="s">
        <v>498</v>
      </c>
      <c r="B123" s="105" t="s">
        <v>486</v>
      </c>
      <c r="C123" s="106" t="s">
        <v>499</v>
      </c>
      <c r="D123" s="105" t="s">
        <v>500</v>
      </c>
      <c r="E123" s="105">
        <v>25</v>
      </c>
      <c r="F123" s="106" t="s">
        <v>16</v>
      </c>
      <c r="G123" s="107">
        <v>73185</v>
      </c>
      <c r="H123" s="105" t="s">
        <v>494</v>
      </c>
      <c r="I123" s="105" t="s">
        <v>192</v>
      </c>
    </row>
    <row r="124" spans="1:9">
      <c r="A124" s="105" t="s">
        <v>498</v>
      </c>
      <c r="B124" s="105" t="s">
        <v>486</v>
      </c>
      <c r="C124" s="106" t="s">
        <v>499</v>
      </c>
      <c r="D124" s="105" t="s">
        <v>500</v>
      </c>
      <c r="E124" s="105">
        <v>17</v>
      </c>
      <c r="F124" s="106" t="s">
        <v>16</v>
      </c>
      <c r="G124" s="107">
        <v>47940</v>
      </c>
      <c r="H124" s="105" t="s">
        <v>497</v>
      </c>
      <c r="I124" s="105" t="s">
        <v>189</v>
      </c>
    </row>
    <row r="125" spans="1:9">
      <c r="A125" s="105" t="s">
        <v>498</v>
      </c>
      <c r="B125" s="105" t="s">
        <v>486</v>
      </c>
      <c r="C125" s="106" t="s">
        <v>487</v>
      </c>
      <c r="D125" s="105" t="s">
        <v>502</v>
      </c>
      <c r="E125" s="105">
        <v>21</v>
      </c>
      <c r="F125" s="106" t="s">
        <v>489</v>
      </c>
      <c r="G125" s="107">
        <v>8694</v>
      </c>
      <c r="H125" s="105" t="s">
        <v>494</v>
      </c>
      <c r="I125" s="105" t="s">
        <v>513</v>
      </c>
    </row>
    <row r="126" spans="1:9">
      <c r="A126" s="105" t="s">
        <v>485</v>
      </c>
      <c r="B126" s="105" t="s">
        <v>486</v>
      </c>
      <c r="C126" s="106" t="s">
        <v>487</v>
      </c>
      <c r="D126" s="105" t="s">
        <v>502</v>
      </c>
      <c r="E126" s="105">
        <v>22</v>
      </c>
      <c r="F126" s="106" t="s">
        <v>16</v>
      </c>
      <c r="G126" s="107">
        <v>163448</v>
      </c>
      <c r="H126" s="105" t="s">
        <v>497</v>
      </c>
      <c r="I126" s="105" t="s">
        <v>198</v>
      </c>
    </row>
    <row r="127" spans="1:9">
      <c r="A127" s="105" t="s">
        <v>485</v>
      </c>
      <c r="B127" s="105" t="s">
        <v>486</v>
      </c>
      <c r="C127" s="106" t="s">
        <v>499</v>
      </c>
      <c r="D127" s="105" t="s">
        <v>500</v>
      </c>
      <c r="E127" s="105">
        <v>25</v>
      </c>
      <c r="F127" s="106" t="s">
        <v>16</v>
      </c>
      <c r="G127" s="107">
        <v>96424</v>
      </c>
      <c r="H127" s="105" t="s">
        <v>497</v>
      </c>
      <c r="I127" s="105" t="s">
        <v>214</v>
      </c>
    </row>
    <row r="128" spans="1:9">
      <c r="A128" s="105" t="s">
        <v>498</v>
      </c>
      <c r="B128" s="105" t="s">
        <v>486</v>
      </c>
      <c r="C128" s="106" t="s">
        <v>510</v>
      </c>
      <c r="D128" s="105" t="s">
        <v>511</v>
      </c>
      <c r="E128" s="105">
        <v>3</v>
      </c>
      <c r="F128" s="106" t="s">
        <v>489</v>
      </c>
      <c r="G128" s="107">
        <v>57503</v>
      </c>
      <c r="H128" s="105" t="s">
        <v>496</v>
      </c>
      <c r="I128" s="105" t="s">
        <v>513</v>
      </c>
    </row>
    <row r="129" spans="1:9">
      <c r="A129" s="105" t="s">
        <v>485</v>
      </c>
      <c r="B129" s="105" t="s">
        <v>486</v>
      </c>
      <c r="C129" s="106" t="s">
        <v>487</v>
      </c>
      <c r="D129" s="105" t="s">
        <v>488</v>
      </c>
      <c r="E129" s="105">
        <v>20</v>
      </c>
      <c r="F129" s="106" t="s">
        <v>16</v>
      </c>
      <c r="G129" s="107">
        <v>75311</v>
      </c>
      <c r="H129" s="105" t="s">
        <v>497</v>
      </c>
      <c r="I129" s="105" t="s">
        <v>192</v>
      </c>
    </row>
    <row r="130" spans="1:9">
      <c r="A130" s="105" t="s">
        <v>503</v>
      </c>
      <c r="B130" s="105" t="s">
        <v>486</v>
      </c>
      <c r="C130" s="106" t="s">
        <v>499</v>
      </c>
      <c r="D130" s="105" t="s">
        <v>515</v>
      </c>
      <c r="E130" s="105">
        <v>3</v>
      </c>
      <c r="F130" s="106" t="s">
        <v>16</v>
      </c>
      <c r="G130" s="107">
        <v>90419</v>
      </c>
      <c r="H130" s="105" t="s">
        <v>494</v>
      </c>
      <c r="I130" s="105" t="s">
        <v>210</v>
      </c>
    </row>
    <row r="131" spans="1:9">
      <c r="A131" s="105" t="s">
        <v>491</v>
      </c>
      <c r="B131" s="105" t="s">
        <v>486</v>
      </c>
      <c r="C131" s="106" t="s">
        <v>499</v>
      </c>
      <c r="D131" s="105" t="s">
        <v>515</v>
      </c>
      <c r="E131" s="105">
        <v>18</v>
      </c>
      <c r="F131" s="106" t="s">
        <v>489</v>
      </c>
      <c r="G131" s="107">
        <v>73266</v>
      </c>
      <c r="H131" s="105" t="s">
        <v>497</v>
      </c>
      <c r="I131" s="105" t="s">
        <v>192</v>
      </c>
    </row>
    <row r="132" spans="1:9">
      <c r="A132" s="105" t="s">
        <v>485</v>
      </c>
      <c r="B132" s="105" t="s">
        <v>486</v>
      </c>
      <c r="C132" s="106" t="s">
        <v>487</v>
      </c>
      <c r="D132" s="105" t="s">
        <v>488</v>
      </c>
      <c r="E132" s="105">
        <v>12</v>
      </c>
      <c r="F132" s="106" t="s">
        <v>16</v>
      </c>
      <c r="G132" s="107">
        <v>59107</v>
      </c>
      <c r="H132" s="105" t="s">
        <v>497</v>
      </c>
      <c r="I132" s="105" t="s">
        <v>198</v>
      </c>
    </row>
    <row r="133" spans="1:9">
      <c r="A133" s="105" t="s">
        <v>503</v>
      </c>
      <c r="B133" s="105" t="s">
        <v>486</v>
      </c>
      <c r="C133" s="106" t="s">
        <v>492</v>
      </c>
      <c r="D133" s="105" t="s">
        <v>506</v>
      </c>
      <c r="E133" s="105">
        <v>16</v>
      </c>
      <c r="F133" s="106" t="s">
        <v>489</v>
      </c>
      <c r="G133" s="107">
        <v>23985</v>
      </c>
      <c r="H133" s="105" t="s">
        <v>494</v>
      </c>
      <c r="I133" s="105" t="s">
        <v>198</v>
      </c>
    </row>
    <row r="134" spans="1:9">
      <c r="A134" s="105" t="s">
        <v>485</v>
      </c>
      <c r="B134" s="105" t="s">
        <v>486</v>
      </c>
      <c r="C134" s="106" t="s">
        <v>487</v>
      </c>
      <c r="D134" s="105" t="s">
        <v>509</v>
      </c>
      <c r="E134" s="105">
        <v>5</v>
      </c>
      <c r="F134" s="106" t="s">
        <v>16</v>
      </c>
      <c r="G134" s="107">
        <v>517800</v>
      </c>
      <c r="H134" s="105" t="s">
        <v>497</v>
      </c>
      <c r="I134" s="105" t="s">
        <v>198</v>
      </c>
    </row>
    <row r="135" spans="1:9">
      <c r="A135" s="105" t="s">
        <v>485</v>
      </c>
      <c r="B135" s="105" t="s">
        <v>486</v>
      </c>
      <c r="C135" s="106" t="s">
        <v>510</v>
      </c>
      <c r="D135" s="105" t="s">
        <v>511</v>
      </c>
      <c r="E135" s="105">
        <v>16</v>
      </c>
      <c r="F135" s="106" t="s">
        <v>16</v>
      </c>
      <c r="G135" s="107">
        <v>63630</v>
      </c>
      <c r="H135" s="105" t="s">
        <v>497</v>
      </c>
      <c r="I135" s="105" t="s">
        <v>210</v>
      </c>
    </row>
    <row r="136" spans="1:9">
      <c r="A136" s="105" t="s">
        <v>503</v>
      </c>
      <c r="B136" s="105" t="s">
        <v>486</v>
      </c>
      <c r="C136" s="106" t="s">
        <v>499</v>
      </c>
      <c r="D136" s="105" t="s">
        <v>508</v>
      </c>
      <c r="E136" s="105">
        <v>26</v>
      </c>
      <c r="F136" s="106" t="s">
        <v>489</v>
      </c>
      <c r="G136" s="107">
        <v>400640</v>
      </c>
      <c r="H136" s="105" t="s">
        <v>494</v>
      </c>
      <c r="I136" s="105" t="s">
        <v>192</v>
      </c>
    </row>
    <row r="137" spans="1:9">
      <c r="A137" s="105" t="s">
        <v>485</v>
      </c>
      <c r="B137" s="105" t="s">
        <v>486</v>
      </c>
      <c r="C137" s="106" t="s">
        <v>487</v>
      </c>
      <c r="D137" s="105" t="s">
        <v>509</v>
      </c>
      <c r="E137" s="105">
        <v>21</v>
      </c>
      <c r="F137" s="106" t="s">
        <v>489</v>
      </c>
      <c r="G137" s="107">
        <v>174780</v>
      </c>
      <c r="H137" s="105" t="s">
        <v>494</v>
      </c>
      <c r="I137" s="105" t="s">
        <v>198</v>
      </c>
    </row>
    <row r="138" spans="1:9">
      <c r="A138" s="105" t="s">
        <v>485</v>
      </c>
      <c r="B138" s="105" t="s">
        <v>486</v>
      </c>
      <c r="C138" s="106" t="s">
        <v>487</v>
      </c>
      <c r="D138" s="105" t="s">
        <v>502</v>
      </c>
      <c r="E138" s="105">
        <v>21</v>
      </c>
      <c r="F138" s="106" t="s">
        <v>16</v>
      </c>
      <c r="G138" s="107">
        <v>72702</v>
      </c>
      <c r="H138" s="105" t="s">
        <v>497</v>
      </c>
      <c r="I138" s="105" t="s">
        <v>513</v>
      </c>
    </row>
    <row r="139" spans="1:9">
      <c r="A139" s="105" t="s">
        <v>485</v>
      </c>
      <c r="B139" s="105" t="s">
        <v>486</v>
      </c>
      <c r="C139" s="106" t="s">
        <v>499</v>
      </c>
      <c r="D139" s="105" t="s">
        <v>500</v>
      </c>
      <c r="E139" s="105">
        <v>23</v>
      </c>
      <c r="F139" s="106" t="s">
        <v>16</v>
      </c>
      <c r="G139" s="107">
        <v>43866</v>
      </c>
      <c r="H139" s="105" t="s">
        <v>512</v>
      </c>
      <c r="I139" s="105" t="s">
        <v>192</v>
      </c>
    </row>
    <row r="140" spans="1:9">
      <c r="A140" s="105" t="s">
        <v>485</v>
      </c>
      <c r="B140" s="105" t="s">
        <v>486</v>
      </c>
      <c r="C140" s="106" t="s">
        <v>492</v>
      </c>
      <c r="D140" s="105" t="s">
        <v>495</v>
      </c>
      <c r="E140" s="105">
        <v>28</v>
      </c>
      <c r="F140" s="106" t="s">
        <v>16</v>
      </c>
      <c r="G140" s="107">
        <v>158645</v>
      </c>
      <c r="H140" s="105" t="s">
        <v>494</v>
      </c>
      <c r="I140" s="105" t="s">
        <v>189</v>
      </c>
    </row>
    <row r="141" spans="1:9">
      <c r="A141" s="105" t="s">
        <v>498</v>
      </c>
      <c r="B141" s="105" t="s">
        <v>486</v>
      </c>
      <c r="C141" s="106" t="s">
        <v>510</v>
      </c>
      <c r="D141" s="105" t="s">
        <v>511</v>
      </c>
      <c r="E141" s="105">
        <v>1</v>
      </c>
      <c r="F141" s="106" t="s">
        <v>489</v>
      </c>
      <c r="G141" s="107">
        <v>42291</v>
      </c>
      <c r="H141" s="105" t="s">
        <v>494</v>
      </c>
      <c r="I141" s="105" t="s">
        <v>201</v>
      </c>
    </row>
    <row r="142" spans="1:9">
      <c r="A142" s="105" t="s">
        <v>485</v>
      </c>
      <c r="B142" s="105" t="s">
        <v>486</v>
      </c>
      <c r="C142" s="106" t="s">
        <v>510</v>
      </c>
      <c r="D142" s="105" t="s">
        <v>514</v>
      </c>
      <c r="E142" s="105">
        <v>15</v>
      </c>
      <c r="F142" s="106" t="s">
        <v>16</v>
      </c>
      <c r="G142" s="107">
        <v>135855</v>
      </c>
      <c r="H142" s="105" t="s">
        <v>494</v>
      </c>
      <c r="I142" s="105" t="s">
        <v>192</v>
      </c>
    </row>
    <row r="143" spans="1:9">
      <c r="A143" s="105" t="s">
        <v>498</v>
      </c>
      <c r="B143" s="105" t="s">
        <v>486</v>
      </c>
      <c r="C143" s="106" t="s">
        <v>487</v>
      </c>
      <c r="D143" s="105" t="s">
        <v>488</v>
      </c>
      <c r="E143" s="105">
        <v>20</v>
      </c>
      <c r="F143" s="106" t="s">
        <v>16</v>
      </c>
      <c r="G143" s="107">
        <v>47931</v>
      </c>
      <c r="H143" s="105" t="s">
        <v>496</v>
      </c>
      <c r="I143" s="105" t="s">
        <v>195</v>
      </c>
    </row>
    <row r="144" spans="1:9">
      <c r="A144" s="105" t="s">
        <v>503</v>
      </c>
      <c r="B144" s="105" t="s">
        <v>486</v>
      </c>
      <c r="C144" s="106" t="s">
        <v>510</v>
      </c>
      <c r="D144" s="105" t="s">
        <v>511</v>
      </c>
      <c r="E144" s="105">
        <v>13</v>
      </c>
      <c r="F144" s="106" t="s">
        <v>16</v>
      </c>
      <c r="G144" s="107">
        <v>14565</v>
      </c>
      <c r="H144" s="105" t="s">
        <v>494</v>
      </c>
      <c r="I144" s="105" t="s">
        <v>513</v>
      </c>
    </row>
    <row r="145" spans="1:9">
      <c r="A145" s="105" t="s">
        <v>498</v>
      </c>
      <c r="B145" s="105" t="s">
        <v>486</v>
      </c>
      <c r="C145" s="106" t="s">
        <v>487</v>
      </c>
      <c r="D145" s="105" t="s">
        <v>502</v>
      </c>
      <c r="E145" s="105">
        <v>11</v>
      </c>
      <c r="F145" s="106" t="s">
        <v>504</v>
      </c>
      <c r="G145" s="107">
        <v>37946</v>
      </c>
      <c r="H145" s="105" t="s">
        <v>497</v>
      </c>
      <c r="I145" s="105" t="s">
        <v>189</v>
      </c>
    </row>
    <row r="146" spans="1:9">
      <c r="A146" s="105" t="s">
        <v>485</v>
      </c>
      <c r="B146" s="105" t="s">
        <v>486</v>
      </c>
      <c r="C146" s="106" t="s">
        <v>510</v>
      </c>
      <c r="D146" s="105" t="s">
        <v>511</v>
      </c>
      <c r="E146" s="105">
        <v>5</v>
      </c>
      <c r="F146" s="106" t="s">
        <v>489</v>
      </c>
      <c r="G146" s="107">
        <v>47792</v>
      </c>
      <c r="H146" s="105" t="s">
        <v>494</v>
      </c>
      <c r="I146" s="105" t="s">
        <v>210</v>
      </c>
    </row>
    <row r="147" spans="1:9">
      <c r="A147" s="105" t="s">
        <v>491</v>
      </c>
      <c r="B147" s="105" t="s">
        <v>486</v>
      </c>
      <c r="C147" s="106" t="s">
        <v>487</v>
      </c>
      <c r="D147" s="105" t="s">
        <v>488</v>
      </c>
      <c r="E147" s="105">
        <v>19</v>
      </c>
      <c r="F147" s="106" t="s">
        <v>16</v>
      </c>
      <c r="G147" s="107">
        <v>68394</v>
      </c>
      <c r="H147" s="105" t="s">
        <v>494</v>
      </c>
      <c r="I147" s="105" t="s">
        <v>195</v>
      </c>
    </row>
    <row r="148" spans="1:9">
      <c r="A148" s="105" t="s">
        <v>498</v>
      </c>
      <c r="B148" s="105" t="s">
        <v>486</v>
      </c>
      <c r="C148" s="106" t="s">
        <v>492</v>
      </c>
      <c r="D148" s="105" t="s">
        <v>495</v>
      </c>
      <c r="E148" s="105">
        <v>5</v>
      </c>
      <c r="F148" s="106" t="s">
        <v>489</v>
      </c>
      <c r="G148" s="107">
        <v>139775</v>
      </c>
      <c r="H148" s="105" t="s">
        <v>496</v>
      </c>
      <c r="I148" s="105" t="s">
        <v>513</v>
      </c>
    </row>
    <row r="149" spans="1:9">
      <c r="A149" s="105" t="s">
        <v>485</v>
      </c>
      <c r="B149" s="105" t="s">
        <v>486</v>
      </c>
      <c r="C149" s="106" t="s">
        <v>492</v>
      </c>
      <c r="D149" s="105" t="s">
        <v>495</v>
      </c>
      <c r="E149" s="105">
        <v>18</v>
      </c>
      <c r="F149" s="106" t="s">
        <v>16</v>
      </c>
      <c r="G149" s="107">
        <v>138799.5</v>
      </c>
      <c r="H149" s="105" t="s">
        <v>494</v>
      </c>
      <c r="I149" s="105" t="s">
        <v>201</v>
      </c>
    </row>
    <row r="150" spans="1:9">
      <c r="A150" s="105" t="s">
        <v>485</v>
      </c>
      <c r="B150" s="105" t="s">
        <v>486</v>
      </c>
      <c r="C150" s="106" t="s">
        <v>510</v>
      </c>
      <c r="D150" s="105" t="s">
        <v>514</v>
      </c>
      <c r="E150" s="105">
        <v>16</v>
      </c>
      <c r="F150" s="106" t="s">
        <v>489</v>
      </c>
      <c r="G150" s="107">
        <v>231492</v>
      </c>
      <c r="H150" s="105" t="s">
        <v>497</v>
      </c>
      <c r="I150" s="105" t="s">
        <v>201</v>
      </c>
    </row>
    <row r="151" spans="1:9">
      <c r="A151" s="105" t="s">
        <v>485</v>
      </c>
      <c r="B151" s="105" t="s">
        <v>486</v>
      </c>
      <c r="C151" s="106" t="s">
        <v>510</v>
      </c>
      <c r="D151" s="105" t="s">
        <v>511</v>
      </c>
      <c r="E151" s="105">
        <v>11</v>
      </c>
      <c r="F151" s="106" t="s">
        <v>489</v>
      </c>
      <c r="G151" s="107">
        <v>226083</v>
      </c>
      <c r="H151" s="105" t="s">
        <v>494</v>
      </c>
      <c r="I151" s="105" t="s">
        <v>192</v>
      </c>
    </row>
    <row r="152" spans="1:9">
      <c r="A152" s="105" t="s">
        <v>491</v>
      </c>
      <c r="B152" s="105" t="s">
        <v>486</v>
      </c>
      <c r="C152" s="106" t="s">
        <v>499</v>
      </c>
      <c r="D152" s="105" t="s">
        <v>500</v>
      </c>
      <c r="E152" s="105">
        <v>17</v>
      </c>
      <c r="F152" s="106" t="s">
        <v>489</v>
      </c>
      <c r="G152" s="107">
        <v>59962</v>
      </c>
      <c r="H152" s="105" t="s">
        <v>494</v>
      </c>
      <c r="I152" s="105" t="s">
        <v>513</v>
      </c>
    </row>
    <row r="153" spans="1:9">
      <c r="A153" s="105" t="s">
        <v>503</v>
      </c>
      <c r="B153" s="105" t="s">
        <v>486</v>
      </c>
      <c r="C153" s="106" t="s">
        <v>492</v>
      </c>
      <c r="D153" s="105" t="s">
        <v>493</v>
      </c>
      <c r="E153" s="105">
        <v>17</v>
      </c>
      <c r="F153" s="106" t="s">
        <v>489</v>
      </c>
      <c r="G153" s="107">
        <v>48130</v>
      </c>
      <c r="H153" s="105" t="s">
        <v>496</v>
      </c>
      <c r="I153" s="105" t="s">
        <v>201</v>
      </c>
    </row>
    <row r="154" spans="1:9">
      <c r="A154" s="105" t="s">
        <v>485</v>
      </c>
      <c r="B154" s="105" t="s">
        <v>486</v>
      </c>
      <c r="C154" s="106" t="s">
        <v>487</v>
      </c>
      <c r="D154" s="105" t="s">
        <v>509</v>
      </c>
      <c r="E154" s="105">
        <v>18</v>
      </c>
      <c r="F154" s="106" t="s">
        <v>489</v>
      </c>
      <c r="G154" s="107">
        <v>140916</v>
      </c>
      <c r="H154" s="105" t="s">
        <v>494</v>
      </c>
      <c r="I154" s="105" t="s">
        <v>192</v>
      </c>
    </row>
    <row r="155" spans="1:9">
      <c r="A155" s="105" t="s">
        <v>503</v>
      </c>
      <c r="B155" s="105" t="s">
        <v>486</v>
      </c>
      <c r="C155" s="106" t="s">
        <v>499</v>
      </c>
      <c r="D155" s="105" t="s">
        <v>508</v>
      </c>
      <c r="E155" s="105">
        <v>8</v>
      </c>
      <c r="F155" s="106" t="s">
        <v>16</v>
      </c>
      <c r="G155" s="107">
        <v>33767</v>
      </c>
      <c r="H155" s="105" t="s">
        <v>496</v>
      </c>
      <c r="I155" s="105" t="s">
        <v>513</v>
      </c>
    </row>
    <row r="156" spans="1:9">
      <c r="A156" s="105" t="s">
        <v>503</v>
      </c>
      <c r="B156" s="105" t="s">
        <v>486</v>
      </c>
      <c r="C156" s="106" t="s">
        <v>510</v>
      </c>
      <c r="D156" s="105" t="s">
        <v>514</v>
      </c>
      <c r="E156" s="105">
        <v>21</v>
      </c>
      <c r="F156" s="106" t="s">
        <v>16</v>
      </c>
      <c r="G156" s="107">
        <v>21540</v>
      </c>
      <c r="H156" s="105" t="s">
        <v>494</v>
      </c>
      <c r="I156" s="105" t="s">
        <v>201</v>
      </c>
    </row>
    <row r="157" spans="1:9">
      <c r="A157" s="105" t="s">
        <v>485</v>
      </c>
      <c r="B157" s="105" t="s">
        <v>486</v>
      </c>
      <c r="C157" s="106" t="s">
        <v>487</v>
      </c>
      <c r="D157" s="105" t="s">
        <v>502</v>
      </c>
      <c r="E157" s="105">
        <v>26</v>
      </c>
      <c r="F157" s="106" t="s">
        <v>489</v>
      </c>
      <c r="G157" s="107">
        <v>52648</v>
      </c>
      <c r="H157" s="105" t="s">
        <v>497</v>
      </c>
      <c r="I157" s="105" t="s">
        <v>189</v>
      </c>
    </row>
    <row r="158" spans="1:9">
      <c r="A158" s="105" t="s">
        <v>485</v>
      </c>
      <c r="B158" s="105" t="s">
        <v>486</v>
      </c>
      <c r="C158" s="106" t="s">
        <v>492</v>
      </c>
      <c r="D158" s="105" t="s">
        <v>493</v>
      </c>
      <c r="E158" s="105">
        <v>16</v>
      </c>
      <c r="F158" s="106" t="s">
        <v>489</v>
      </c>
      <c r="G158" s="107">
        <v>423445</v>
      </c>
      <c r="H158" s="105" t="s">
        <v>494</v>
      </c>
      <c r="I158" s="105" t="s">
        <v>192</v>
      </c>
    </row>
    <row r="159" spans="1:9">
      <c r="A159" s="105" t="s">
        <v>485</v>
      </c>
      <c r="B159" s="105" t="s">
        <v>486</v>
      </c>
      <c r="C159" s="106" t="s">
        <v>499</v>
      </c>
      <c r="D159" s="105" t="s">
        <v>500</v>
      </c>
      <c r="E159" s="105">
        <v>3</v>
      </c>
      <c r="F159" s="106" t="s">
        <v>16</v>
      </c>
      <c r="G159" s="107">
        <v>42882</v>
      </c>
      <c r="H159" s="105" t="s">
        <v>497</v>
      </c>
      <c r="I159" s="105" t="s">
        <v>189</v>
      </c>
    </row>
    <row r="160" spans="1:9">
      <c r="A160" s="105" t="s">
        <v>503</v>
      </c>
      <c r="B160" s="105" t="s">
        <v>486</v>
      </c>
      <c r="C160" s="106" t="s">
        <v>487</v>
      </c>
      <c r="D160" s="105" t="s">
        <v>488</v>
      </c>
      <c r="E160" s="105">
        <v>19</v>
      </c>
      <c r="F160" s="106" t="s">
        <v>489</v>
      </c>
      <c r="G160" s="107">
        <v>79920</v>
      </c>
      <c r="H160" s="105" t="s">
        <v>512</v>
      </c>
      <c r="I160" s="105" t="s">
        <v>195</v>
      </c>
    </row>
    <row r="161" spans="1:9">
      <c r="A161" s="105" t="s">
        <v>485</v>
      </c>
      <c r="B161" s="105" t="s">
        <v>486</v>
      </c>
      <c r="C161" s="106" t="s">
        <v>492</v>
      </c>
      <c r="D161" s="105" t="s">
        <v>495</v>
      </c>
      <c r="E161" s="105">
        <v>26</v>
      </c>
      <c r="F161" s="106" t="s">
        <v>489</v>
      </c>
      <c r="G161" s="107">
        <v>440455</v>
      </c>
      <c r="H161" s="105" t="s">
        <v>496</v>
      </c>
      <c r="I161" s="105" t="s">
        <v>513</v>
      </c>
    </row>
    <row r="162" spans="1:9">
      <c r="A162" s="105" t="s">
        <v>485</v>
      </c>
      <c r="B162" s="105" t="s">
        <v>486</v>
      </c>
      <c r="C162" s="106" t="s">
        <v>492</v>
      </c>
      <c r="D162" s="105" t="s">
        <v>493</v>
      </c>
      <c r="E162" s="105">
        <v>6</v>
      </c>
      <c r="F162" s="106" t="s">
        <v>16</v>
      </c>
      <c r="G162" s="107">
        <v>315895</v>
      </c>
      <c r="H162" s="105" t="s">
        <v>497</v>
      </c>
      <c r="I162" s="105" t="s">
        <v>214</v>
      </c>
    </row>
    <row r="163" spans="1:9">
      <c r="A163" s="105" t="s">
        <v>491</v>
      </c>
      <c r="B163" s="105" t="s">
        <v>486</v>
      </c>
      <c r="C163" s="106" t="s">
        <v>487</v>
      </c>
      <c r="D163" s="105" t="s">
        <v>509</v>
      </c>
      <c r="E163" s="105">
        <v>5</v>
      </c>
      <c r="F163" s="106" t="s">
        <v>489</v>
      </c>
      <c r="G163" s="107">
        <v>378054</v>
      </c>
      <c r="H163" s="105" t="s">
        <v>494</v>
      </c>
      <c r="I163" s="105" t="s">
        <v>198</v>
      </c>
    </row>
    <row r="164" spans="1:9">
      <c r="A164" s="105" t="s">
        <v>498</v>
      </c>
      <c r="B164" s="105" t="s">
        <v>486</v>
      </c>
      <c r="C164" s="106" t="s">
        <v>510</v>
      </c>
      <c r="D164" s="105" t="s">
        <v>514</v>
      </c>
      <c r="E164" s="105">
        <v>29</v>
      </c>
      <c r="F164" s="106" t="s">
        <v>489</v>
      </c>
      <c r="G164" s="107">
        <v>90843</v>
      </c>
      <c r="H164" s="105" t="s">
        <v>497</v>
      </c>
      <c r="I164" s="105" t="s">
        <v>201</v>
      </c>
    </row>
    <row r="165" spans="1:9">
      <c r="A165" s="105" t="s">
        <v>485</v>
      </c>
      <c r="B165" s="105" t="s">
        <v>486</v>
      </c>
      <c r="C165" s="106" t="s">
        <v>487</v>
      </c>
      <c r="D165" s="105" t="s">
        <v>502</v>
      </c>
      <c r="E165" s="105">
        <v>5</v>
      </c>
      <c r="F165" s="106" t="s">
        <v>16</v>
      </c>
      <c r="G165" s="107">
        <v>122076</v>
      </c>
      <c r="H165" s="105" t="s">
        <v>494</v>
      </c>
      <c r="I165" s="105" t="s">
        <v>198</v>
      </c>
    </row>
    <row r="166" spans="1:9">
      <c r="A166" s="105" t="s">
        <v>485</v>
      </c>
      <c r="B166" s="105" t="s">
        <v>486</v>
      </c>
      <c r="C166" s="106" t="s">
        <v>487</v>
      </c>
      <c r="D166" s="105" t="s">
        <v>502</v>
      </c>
      <c r="E166" s="105">
        <v>3</v>
      </c>
      <c r="F166" s="106" t="s">
        <v>16</v>
      </c>
      <c r="G166" s="107">
        <v>28264</v>
      </c>
      <c r="H166" s="105" t="s">
        <v>497</v>
      </c>
      <c r="I166" s="105" t="s">
        <v>198</v>
      </c>
    </row>
    <row r="167" spans="1:9">
      <c r="A167" s="105" t="s">
        <v>517</v>
      </c>
      <c r="B167" s="105" t="s">
        <v>518</v>
      </c>
      <c r="C167" s="106" t="s">
        <v>487</v>
      </c>
      <c r="D167" s="105" t="s">
        <v>502</v>
      </c>
      <c r="E167" s="105">
        <v>25</v>
      </c>
      <c r="F167" s="106" t="s">
        <v>489</v>
      </c>
      <c r="G167" s="107">
        <v>108930</v>
      </c>
      <c r="H167" s="105" t="s">
        <v>496</v>
      </c>
      <c r="I167" s="105" t="s">
        <v>198</v>
      </c>
    </row>
    <row r="168" spans="1:9">
      <c r="A168" s="105" t="s">
        <v>519</v>
      </c>
      <c r="B168" s="105" t="s">
        <v>518</v>
      </c>
      <c r="C168" s="106" t="s">
        <v>499</v>
      </c>
      <c r="D168" s="105" t="s">
        <v>500</v>
      </c>
      <c r="E168" s="105">
        <v>1</v>
      </c>
      <c r="F168" s="106" t="s">
        <v>504</v>
      </c>
      <c r="G168" s="107">
        <v>226353</v>
      </c>
      <c r="H168" s="105" t="s">
        <v>496</v>
      </c>
      <c r="I168" s="105" t="s">
        <v>192</v>
      </c>
    </row>
    <row r="169" spans="1:9">
      <c r="A169" s="105" t="s">
        <v>520</v>
      </c>
      <c r="B169" s="105" t="s">
        <v>518</v>
      </c>
      <c r="C169" s="106" t="s">
        <v>492</v>
      </c>
      <c r="D169" s="105" t="s">
        <v>506</v>
      </c>
      <c r="E169" s="105">
        <v>13</v>
      </c>
      <c r="F169" s="106" t="s">
        <v>489</v>
      </c>
      <c r="G169" s="107">
        <v>336650</v>
      </c>
      <c r="H169" s="105" t="s">
        <v>497</v>
      </c>
      <c r="I169" s="105" t="s">
        <v>189</v>
      </c>
    </row>
    <row r="170" spans="1:9">
      <c r="A170" s="105" t="s">
        <v>521</v>
      </c>
      <c r="B170" s="105" t="s">
        <v>518</v>
      </c>
      <c r="C170" s="106" t="s">
        <v>510</v>
      </c>
      <c r="D170" s="105" t="s">
        <v>514</v>
      </c>
      <c r="E170" s="105">
        <v>3</v>
      </c>
      <c r="F170" s="106" t="s">
        <v>16</v>
      </c>
      <c r="G170" s="107">
        <v>233775</v>
      </c>
      <c r="H170" s="105" t="s">
        <v>497</v>
      </c>
      <c r="I170" s="105" t="s">
        <v>198</v>
      </c>
    </row>
    <row r="171" spans="1:9">
      <c r="A171" s="105" t="s">
        <v>521</v>
      </c>
      <c r="B171" s="105" t="s">
        <v>518</v>
      </c>
      <c r="C171" s="106" t="s">
        <v>492</v>
      </c>
      <c r="D171" s="105" t="s">
        <v>493</v>
      </c>
      <c r="E171" s="105">
        <v>25</v>
      </c>
      <c r="F171" s="106" t="s">
        <v>504</v>
      </c>
      <c r="G171" s="107">
        <v>435650</v>
      </c>
      <c r="H171" s="105" t="s">
        <v>501</v>
      </c>
      <c r="I171" s="105" t="s">
        <v>513</v>
      </c>
    </row>
    <row r="172" spans="1:9">
      <c r="A172" s="105" t="s">
        <v>521</v>
      </c>
      <c r="B172" s="105" t="s">
        <v>518</v>
      </c>
      <c r="C172" s="106" t="s">
        <v>510</v>
      </c>
      <c r="D172" s="105" t="s">
        <v>511</v>
      </c>
      <c r="E172" s="105">
        <v>28</v>
      </c>
      <c r="F172" s="106" t="s">
        <v>489</v>
      </c>
      <c r="G172" s="107">
        <v>139299</v>
      </c>
      <c r="H172" s="105" t="s">
        <v>496</v>
      </c>
      <c r="I172" s="105" t="s">
        <v>210</v>
      </c>
    </row>
    <row r="173" spans="1:9">
      <c r="A173" s="105" t="s">
        <v>521</v>
      </c>
      <c r="B173" s="105" t="s">
        <v>518</v>
      </c>
      <c r="C173" s="106" t="s">
        <v>487</v>
      </c>
      <c r="D173" s="105" t="s">
        <v>502</v>
      </c>
      <c r="E173" s="105">
        <v>12</v>
      </c>
      <c r="F173" s="106" t="s">
        <v>489</v>
      </c>
      <c r="G173" s="107">
        <v>136558</v>
      </c>
      <c r="H173" s="105" t="s">
        <v>496</v>
      </c>
      <c r="I173" s="105" t="s">
        <v>513</v>
      </c>
    </row>
    <row r="174" spans="1:9">
      <c r="A174" s="105" t="s">
        <v>519</v>
      </c>
      <c r="B174" s="105" t="s">
        <v>518</v>
      </c>
      <c r="C174" s="106" t="s">
        <v>487</v>
      </c>
      <c r="D174" s="105" t="s">
        <v>509</v>
      </c>
      <c r="E174" s="105">
        <v>18</v>
      </c>
      <c r="F174" s="106" t="s">
        <v>489</v>
      </c>
      <c r="G174" s="107">
        <v>58726</v>
      </c>
      <c r="H174" s="105" t="s">
        <v>512</v>
      </c>
      <c r="I174" s="105" t="s">
        <v>214</v>
      </c>
    </row>
    <row r="175" spans="1:9">
      <c r="A175" s="105" t="s">
        <v>520</v>
      </c>
      <c r="B175" s="105" t="s">
        <v>518</v>
      </c>
      <c r="C175" s="106" t="s">
        <v>487</v>
      </c>
      <c r="D175" s="105" t="s">
        <v>502</v>
      </c>
      <c r="E175" s="105">
        <v>26</v>
      </c>
      <c r="F175" s="106" t="s">
        <v>16</v>
      </c>
      <c r="G175" s="107">
        <v>165812</v>
      </c>
      <c r="H175" s="105" t="s">
        <v>501</v>
      </c>
      <c r="I175" s="105" t="s">
        <v>189</v>
      </c>
    </row>
    <row r="176" spans="1:9">
      <c r="A176" s="105" t="s">
        <v>521</v>
      </c>
      <c r="B176" s="105" t="s">
        <v>518</v>
      </c>
      <c r="C176" s="106" t="s">
        <v>492</v>
      </c>
      <c r="D176" s="105" t="s">
        <v>493</v>
      </c>
      <c r="E176" s="105">
        <v>27</v>
      </c>
      <c r="F176" s="106" t="s">
        <v>16</v>
      </c>
      <c r="G176" s="107">
        <v>9107</v>
      </c>
      <c r="H176" s="105" t="s">
        <v>512</v>
      </c>
      <c r="I176" s="105" t="s">
        <v>513</v>
      </c>
    </row>
    <row r="177" spans="1:9">
      <c r="A177" s="105" t="s">
        <v>521</v>
      </c>
      <c r="B177" s="105" t="s">
        <v>518</v>
      </c>
      <c r="C177" s="106" t="s">
        <v>487</v>
      </c>
      <c r="D177" s="105" t="s">
        <v>488</v>
      </c>
      <c r="E177" s="105">
        <v>5</v>
      </c>
      <c r="F177" s="106" t="s">
        <v>16</v>
      </c>
      <c r="G177" s="107">
        <v>12898</v>
      </c>
      <c r="H177" s="105" t="s">
        <v>497</v>
      </c>
      <c r="I177" s="105" t="s">
        <v>198</v>
      </c>
    </row>
    <row r="178" spans="1:9">
      <c r="A178" s="105" t="s">
        <v>517</v>
      </c>
      <c r="B178" s="105" t="s">
        <v>518</v>
      </c>
      <c r="C178" s="106" t="s">
        <v>510</v>
      </c>
      <c r="D178" s="105" t="s">
        <v>511</v>
      </c>
      <c r="E178" s="105">
        <v>25</v>
      </c>
      <c r="F178" s="106" t="s">
        <v>489</v>
      </c>
      <c r="G178" s="107">
        <v>205182</v>
      </c>
      <c r="H178" s="105" t="s">
        <v>490</v>
      </c>
      <c r="I178" s="105" t="s">
        <v>192</v>
      </c>
    </row>
    <row r="179" spans="1:9">
      <c r="A179" s="105" t="s">
        <v>519</v>
      </c>
      <c r="B179" s="105" t="s">
        <v>518</v>
      </c>
      <c r="C179" s="106" t="s">
        <v>499</v>
      </c>
      <c r="D179" s="105" t="s">
        <v>515</v>
      </c>
      <c r="E179" s="105">
        <v>22</v>
      </c>
      <c r="F179" s="106" t="s">
        <v>489</v>
      </c>
      <c r="G179" s="107">
        <v>98388</v>
      </c>
      <c r="H179" s="105" t="s">
        <v>497</v>
      </c>
      <c r="I179" s="105" t="s">
        <v>192</v>
      </c>
    </row>
    <row r="180" spans="1:9">
      <c r="A180" s="105" t="s">
        <v>521</v>
      </c>
      <c r="B180" s="105" t="s">
        <v>518</v>
      </c>
      <c r="C180" s="106" t="s">
        <v>492</v>
      </c>
      <c r="D180" s="105" t="s">
        <v>506</v>
      </c>
      <c r="E180" s="105">
        <v>16</v>
      </c>
      <c r="F180" s="106" t="s">
        <v>16</v>
      </c>
      <c r="G180" s="107">
        <v>468965</v>
      </c>
      <c r="H180" s="105" t="s">
        <v>512</v>
      </c>
      <c r="I180" s="105" t="s">
        <v>198</v>
      </c>
    </row>
    <row r="181" spans="1:9">
      <c r="A181" s="105" t="s">
        <v>520</v>
      </c>
      <c r="B181" s="105" t="s">
        <v>518</v>
      </c>
      <c r="C181" s="106" t="s">
        <v>487</v>
      </c>
      <c r="D181" s="105" t="s">
        <v>509</v>
      </c>
      <c r="E181" s="105">
        <v>8</v>
      </c>
      <c r="F181" s="106" t="s">
        <v>16</v>
      </c>
      <c r="G181" s="107">
        <v>109872</v>
      </c>
      <c r="H181" s="105" t="s">
        <v>494</v>
      </c>
      <c r="I181" s="105" t="s">
        <v>198</v>
      </c>
    </row>
    <row r="182" spans="1:9">
      <c r="A182" s="105" t="s">
        <v>519</v>
      </c>
      <c r="B182" s="105" t="s">
        <v>518</v>
      </c>
      <c r="C182" s="106" t="s">
        <v>487</v>
      </c>
      <c r="D182" s="105" t="s">
        <v>509</v>
      </c>
      <c r="E182" s="105">
        <v>15</v>
      </c>
      <c r="F182" s="106" t="s">
        <v>504</v>
      </c>
      <c r="G182" s="107">
        <v>53010</v>
      </c>
      <c r="H182" s="105" t="s">
        <v>494</v>
      </c>
      <c r="I182" s="105" t="s">
        <v>192</v>
      </c>
    </row>
    <row r="183" spans="1:9">
      <c r="A183" s="105" t="s">
        <v>517</v>
      </c>
      <c r="B183" s="105" t="s">
        <v>518</v>
      </c>
      <c r="C183" s="106" t="s">
        <v>487</v>
      </c>
      <c r="D183" s="105" t="s">
        <v>509</v>
      </c>
      <c r="E183" s="105">
        <v>23</v>
      </c>
      <c r="F183" s="106" t="s">
        <v>16</v>
      </c>
      <c r="G183" s="107">
        <v>66234</v>
      </c>
      <c r="H183" s="105" t="s">
        <v>512</v>
      </c>
      <c r="I183" s="105" t="s">
        <v>198</v>
      </c>
    </row>
    <row r="184" spans="1:9">
      <c r="A184" s="105" t="s">
        <v>521</v>
      </c>
      <c r="B184" s="105" t="s">
        <v>518</v>
      </c>
      <c r="C184" s="106" t="s">
        <v>487</v>
      </c>
      <c r="D184" s="105" t="s">
        <v>502</v>
      </c>
      <c r="E184" s="105">
        <v>20</v>
      </c>
      <c r="F184" s="106" t="s">
        <v>504</v>
      </c>
      <c r="G184" s="107">
        <v>167318</v>
      </c>
      <c r="H184" s="105" t="s">
        <v>497</v>
      </c>
      <c r="I184" s="105" t="s">
        <v>198</v>
      </c>
    </row>
    <row r="185" spans="1:9">
      <c r="A185" s="105" t="s">
        <v>520</v>
      </c>
      <c r="B185" s="105" t="s">
        <v>518</v>
      </c>
      <c r="C185" s="106" t="s">
        <v>499</v>
      </c>
      <c r="D185" s="105" t="s">
        <v>515</v>
      </c>
      <c r="E185" s="105">
        <v>20</v>
      </c>
      <c r="F185" s="106" t="s">
        <v>16</v>
      </c>
      <c r="G185" s="107">
        <v>51666</v>
      </c>
      <c r="H185" s="105" t="s">
        <v>497</v>
      </c>
      <c r="I185" s="105" t="s">
        <v>198</v>
      </c>
    </row>
    <row r="186" spans="1:9">
      <c r="A186" s="105" t="s">
        <v>520</v>
      </c>
      <c r="B186" s="105" t="s">
        <v>518</v>
      </c>
      <c r="C186" s="106" t="s">
        <v>510</v>
      </c>
      <c r="D186" s="105" t="s">
        <v>516</v>
      </c>
      <c r="E186" s="105">
        <v>3</v>
      </c>
      <c r="F186" s="106" t="s">
        <v>489</v>
      </c>
      <c r="G186" s="107">
        <v>53706</v>
      </c>
      <c r="H186" s="105" t="s">
        <v>496</v>
      </c>
      <c r="I186" s="105" t="s">
        <v>198</v>
      </c>
    </row>
    <row r="187" spans="1:9">
      <c r="A187" s="105" t="s">
        <v>521</v>
      </c>
      <c r="B187" s="105" t="s">
        <v>518</v>
      </c>
      <c r="C187" s="106" t="s">
        <v>487</v>
      </c>
      <c r="D187" s="105" t="s">
        <v>509</v>
      </c>
      <c r="E187" s="105">
        <v>17</v>
      </c>
      <c r="F187" s="106" t="s">
        <v>16</v>
      </c>
      <c r="G187" s="107">
        <v>177610</v>
      </c>
      <c r="H187" s="105" t="s">
        <v>512</v>
      </c>
      <c r="I187" s="105" t="s">
        <v>192</v>
      </c>
    </row>
    <row r="188" spans="1:9">
      <c r="A188" s="105" t="s">
        <v>522</v>
      </c>
      <c r="B188" s="105" t="s">
        <v>518</v>
      </c>
      <c r="C188" s="106" t="s">
        <v>487</v>
      </c>
      <c r="D188" s="105" t="s">
        <v>488</v>
      </c>
      <c r="E188" s="105">
        <v>23</v>
      </c>
      <c r="F188" s="106" t="s">
        <v>16</v>
      </c>
      <c r="G188" s="107">
        <v>94830</v>
      </c>
      <c r="H188" s="105" t="s">
        <v>501</v>
      </c>
      <c r="I188" s="105" t="s">
        <v>195</v>
      </c>
    </row>
    <row r="189" spans="1:9">
      <c r="A189" s="105" t="s">
        <v>520</v>
      </c>
      <c r="B189" s="105" t="s">
        <v>518</v>
      </c>
      <c r="C189" s="106" t="s">
        <v>510</v>
      </c>
      <c r="D189" s="105" t="s">
        <v>511</v>
      </c>
      <c r="E189" s="105">
        <v>17</v>
      </c>
      <c r="F189" s="106" t="s">
        <v>16</v>
      </c>
      <c r="G189" s="107">
        <v>298728</v>
      </c>
      <c r="H189" s="105" t="s">
        <v>494</v>
      </c>
      <c r="I189" s="105" t="s">
        <v>198</v>
      </c>
    </row>
    <row r="190" spans="1:9">
      <c r="A190" s="105" t="s">
        <v>521</v>
      </c>
      <c r="B190" s="105" t="s">
        <v>518</v>
      </c>
      <c r="C190" s="106" t="s">
        <v>487</v>
      </c>
      <c r="D190" s="105" t="s">
        <v>488</v>
      </c>
      <c r="E190" s="105">
        <v>5</v>
      </c>
      <c r="F190" s="106" t="s">
        <v>504</v>
      </c>
      <c r="G190" s="107">
        <v>27277</v>
      </c>
      <c r="H190" s="105" t="s">
        <v>494</v>
      </c>
      <c r="I190" s="105" t="s">
        <v>198</v>
      </c>
    </row>
    <row r="191" spans="1:9">
      <c r="A191" s="105" t="s">
        <v>520</v>
      </c>
      <c r="B191" s="105" t="s">
        <v>518</v>
      </c>
      <c r="C191" s="106" t="s">
        <v>492</v>
      </c>
      <c r="D191" s="105" t="s">
        <v>506</v>
      </c>
      <c r="E191" s="105">
        <v>22</v>
      </c>
      <c r="F191" s="106" t="s">
        <v>489</v>
      </c>
      <c r="G191" s="107">
        <v>396290</v>
      </c>
      <c r="H191" s="105" t="s">
        <v>496</v>
      </c>
      <c r="I191" s="105" t="s">
        <v>189</v>
      </c>
    </row>
    <row r="192" spans="1:9">
      <c r="A192" s="105" t="s">
        <v>523</v>
      </c>
      <c r="B192" s="105" t="s">
        <v>518</v>
      </c>
      <c r="C192" s="106" t="s">
        <v>487</v>
      </c>
      <c r="D192" s="105" t="s">
        <v>509</v>
      </c>
      <c r="E192" s="105">
        <v>7</v>
      </c>
      <c r="F192" s="106" t="s">
        <v>489</v>
      </c>
      <c r="G192" s="107">
        <v>340158</v>
      </c>
      <c r="H192" s="105" t="s">
        <v>494</v>
      </c>
      <c r="I192" s="105" t="s">
        <v>198</v>
      </c>
    </row>
    <row r="193" spans="1:9">
      <c r="A193" s="105" t="s">
        <v>517</v>
      </c>
      <c r="B193" s="105" t="s">
        <v>518</v>
      </c>
      <c r="C193" s="106" t="s">
        <v>510</v>
      </c>
      <c r="D193" s="105" t="s">
        <v>516</v>
      </c>
      <c r="E193" s="105">
        <v>28</v>
      </c>
      <c r="F193" s="106" t="s">
        <v>504</v>
      </c>
      <c r="G193" s="107">
        <v>231018</v>
      </c>
      <c r="H193" s="105" t="s">
        <v>490</v>
      </c>
      <c r="I193" s="105" t="s">
        <v>189</v>
      </c>
    </row>
    <row r="194" spans="1:9">
      <c r="A194" s="105" t="s">
        <v>521</v>
      </c>
      <c r="B194" s="105" t="s">
        <v>518</v>
      </c>
      <c r="C194" s="106" t="s">
        <v>492</v>
      </c>
      <c r="D194" s="105" t="s">
        <v>495</v>
      </c>
      <c r="E194" s="105">
        <v>12</v>
      </c>
      <c r="F194" s="106" t="s">
        <v>16</v>
      </c>
      <c r="G194" s="107">
        <v>49991.25</v>
      </c>
      <c r="H194" s="105" t="s">
        <v>501</v>
      </c>
      <c r="I194" s="105" t="s">
        <v>189</v>
      </c>
    </row>
    <row r="195" spans="1:9">
      <c r="A195" s="105" t="s">
        <v>519</v>
      </c>
      <c r="B195" s="105" t="s">
        <v>518</v>
      </c>
      <c r="C195" s="106" t="s">
        <v>499</v>
      </c>
      <c r="D195" s="105" t="s">
        <v>508</v>
      </c>
      <c r="E195" s="105">
        <v>27</v>
      </c>
      <c r="F195" s="106" t="s">
        <v>504</v>
      </c>
      <c r="G195" s="107">
        <v>483020</v>
      </c>
      <c r="H195" s="105" t="s">
        <v>496</v>
      </c>
      <c r="I195" s="105" t="s">
        <v>198</v>
      </c>
    </row>
    <row r="196" spans="1:9">
      <c r="A196" s="105" t="s">
        <v>522</v>
      </c>
      <c r="B196" s="105" t="s">
        <v>518</v>
      </c>
      <c r="C196" s="106" t="s">
        <v>510</v>
      </c>
      <c r="D196" s="105" t="s">
        <v>511</v>
      </c>
      <c r="E196" s="105">
        <v>5</v>
      </c>
      <c r="F196" s="106" t="s">
        <v>16</v>
      </c>
      <c r="G196" s="107">
        <v>39499</v>
      </c>
      <c r="H196" s="105" t="s">
        <v>512</v>
      </c>
      <c r="I196" s="105" t="s">
        <v>192</v>
      </c>
    </row>
    <row r="197" spans="1:9">
      <c r="A197" s="105" t="s">
        <v>517</v>
      </c>
      <c r="B197" s="105" t="s">
        <v>518</v>
      </c>
      <c r="C197" s="106" t="s">
        <v>487</v>
      </c>
      <c r="D197" s="105" t="s">
        <v>488</v>
      </c>
      <c r="E197" s="105">
        <v>17</v>
      </c>
      <c r="F197" s="106" t="s">
        <v>504</v>
      </c>
      <c r="G197" s="107">
        <v>76612</v>
      </c>
      <c r="H197" s="105" t="s">
        <v>494</v>
      </c>
      <c r="I197" s="105" t="s">
        <v>198</v>
      </c>
    </row>
    <row r="198" spans="1:9">
      <c r="A198" s="105" t="s">
        <v>519</v>
      </c>
      <c r="B198" s="105" t="s">
        <v>518</v>
      </c>
      <c r="C198" s="106" t="s">
        <v>510</v>
      </c>
      <c r="D198" s="105" t="s">
        <v>511</v>
      </c>
      <c r="E198" s="105">
        <v>29</v>
      </c>
      <c r="F198" s="106" t="s">
        <v>16</v>
      </c>
      <c r="G198" s="107">
        <v>25728</v>
      </c>
      <c r="H198" s="105" t="s">
        <v>496</v>
      </c>
      <c r="I198" s="105" t="s">
        <v>210</v>
      </c>
    </row>
    <row r="199" spans="1:9">
      <c r="A199" s="105" t="s">
        <v>522</v>
      </c>
      <c r="B199" s="105" t="s">
        <v>518</v>
      </c>
      <c r="C199" s="106" t="s">
        <v>487</v>
      </c>
      <c r="D199" s="105" t="s">
        <v>502</v>
      </c>
      <c r="E199" s="105">
        <v>24</v>
      </c>
      <c r="F199" s="106" t="s">
        <v>16</v>
      </c>
      <c r="G199" s="107">
        <v>90106</v>
      </c>
      <c r="H199" s="105" t="s">
        <v>497</v>
      </c>
      <c r="I199" s="105" t="s">
        <v>189</v>
      </c>
    </row>
    <row r="200" spans="1:9">
      <c r="A200" s="105" t="s">
        <v>519</v>
      </c>
      <c r="B200" s="105" t="s">
        <v>518</v>
      </c>
      <c r="C200" s="106" t="s">
        <v>487</v>
      </c>
      <c r="D200" s="105" t="s">
        <v>502</v>
      </c>
      <c r="E200" s="105">
        <v>4</v>
      </c>
      <c r="F200" s="106" t="s">
        <v>489</v>
      </c>
      <c r="G200" s="107">
        <v>192562</v>
      </c>
      <c r="H200" s="105" t="s">
        <v>497</v>
      </c>
      <c r="I200" s="105" t="s">
        <v>192</v>
      </c>
    </row>
    <row r="201" spans="1:9">
      <c r="A201" s="105" t="s">
        <v>523</v>
      </c>
      <c r="B201" s="105" t="s">
        <v>518</v>
      </c>
      <c r="C201" s="106" t="s">
        <v>499</v>
      </c>
      <c r="D201" s="105" t="s">
        <v>515</v>
      </c>
      <c r="E201" s="105">
        <v>26</v>
      </c>
      <c r="F201" s="106" t="s">
        <v>16</v>
      </c>
      <c r="G201" s="107">
        <v>80736</v>
      </c>
      <c r="H201" s="105" t="s">
        <v>494</v>
      </c>
      <c r="I201" s="105" t="s">
        <v>189</v>
      </c>
    </row>
    <row r="202" spans="1:9">
      <c r="A202" s="105" t="s">
        <v>519</v>
      </c>
      <c r="B202" s="105" t="s">
        <v>518</v>
      </c>
      <c r="C202" s="106" t="s">
        <v>487</v>
      </c>
      <c r="D202" s="105" t="s">
        <v>502</v>
      </c>
      <c r="E202" s="105">
        <v>6</v>
      </c>
      <c r="F202" s="106" t="s">
        <v>489</v>
      </c>
      <c r="G202" s="107">
        <v>158646</v>
      </c>
      <c r="H202" s="105" t="s">
        <v>494</v>
      </c>
      <c r="I202" s="105" t="s">
        <v>189</v>
      </c>
    </row>
    <row r="203" spans="1:9">
      <c r="A203" s="105" t="s">
        <v>519</v>
      </c>
      <c r="B203" s="105" t="s">
        <v>518</v>
      </c>
      <c r="C203" s="106" t="s">
        <v>487</v>
      </c>
      <c r="D203" s="105" t="s">
        <v>509</v>
      </c>
      <c r="E203" s="105">
        <v>11</v>
      </c>
      <c r="F203" s="106" t="s">
        <v>489</v>
      </c>
      <c r="G203" s="107">
        <v>120914</v>
      </c>
      <c r="H203" s="105" t="s">
        <v>494</v>
      </c>
      <c r="I203" s="105" t="s">
        <v>189</v>
      </c>
    </row>
    <row r="204" spans="1:9">
      <c r="A204" s="105" t="s">
        <v>520</v>
      </c>
      <c r="B204" s="105" t="s">
        <v>518</v>
      </c>
      <c r="C204" s="106" t="s">
        <v>492</v>
      </c>
      <c r="D204" s="105" t="s">
        <v>495</v>
      </c>
      <c r="E204" s="105">
        <v>6</v>
      </c>
      <c r="F204" s="106" t="s">
        <v>489</v>
      </c>
      <c r="G204" s="107">
        <v>254120</v>
      </c>
      <c r="H204" s="105" t="s">
        <v>494</v>
      </c>
      <c r="I204" s="105" t="s">
        <v>189</v>
      </c>
    </row>
    <row r="205" spans="1:9">
      <c r="A205" s="105" t="s">
        <v>522</v>
      </c>
      <c r="B205" s="105" t="s">
        <v>518</v>
      </c>
      <c r="C205" s="106" t="s">
        <v>492</v>
      </c>
      <c r="D205" s="105" t="s">
        <v>493</v>
      </c>
      <c r="E205" s="105">
        <v>24</v>
      </c>
      <c r="F205" s="106" t="s">
        <v>489</v>
      </c>
      <c r="G205" s="107">
        <v>436700</v>
      </c>
      <c r="H205" s="105" t="s">
        <v>490</v>
      </c>
      <c r="I205" s="105" t="s">
        <v>192</v>
      </c>
    </row>
    <row r="206" spans="1:9">
      <c r="A206" s="105" t="s">
        <v>521</v>
      </c>
      <c r="B206" s="105" t="s">
        <v>518</v>
      </c>
      <c r="C206" s="106" t="s">
        <v>492</v>
      </c>
      <c r="D206" s="105" t="s">
        <v>495</v>
      </c>
      <c r="E206" s="105">
        <v>29</v>
      </c>
      <c r="F206" s="106" t="s">
        <v>16</v>
      </c>
      <c r="G206" s="107">
        <v>181465</v>
      </c>
      <c r="H206" s="105" t="s">
        <v>497</v>
      </c>
      <c r="I206" s="105" t="s">
        <v>198</v>
      </c>
    </row>
    <row r="207" spans="1:9">
      <c r="A207" s="105" t="s">
        <v>522</v>
      </c>
      <c r="B207" s="105" t="s">
        <v>518</v>
      </c>
      <c r="C207" s="106" t="s">
        <v>510</v>
      </c>
      <c r="D207" s="105" t="s">
        <v>514</v>
      </c>
      <c r="E207" s="105">
        <v>18</v>
      </c>
      <c r="F207" s="106" t="s">
        <v>16</v>
      </c>
      <c r="G207" s="107">
        <v>170325</v>
      </c>
      <c r="H207" s="105" t="s">
        <v>512</v>
      </c>
      <c r="I207" s="105" t="s">
        <v>201</v>
      </c>
    </row>
    <row r="208" spans="1:9">
      <c r="A208" s="105" t="s">
        <v>521</v>
      </c>
      <c r="B208" s="105" t="s">
        <v>518</v>
      </c>
      <c r="C208" s="106" t="s">
        <v>492</v>
      </c>
      <c r="D208" s="105" t="s">
        <v>493</v>
      </c>
      <c r="E208" s="105">
        <v>23</v>
      </c>
      <c r="F208" s="106" t="s">
        <v>16</v>
      </c>
      <c r="G208" s="107">
        <v>413095</v>
      </c>
      <c r="H208" s="105" t="s">
        <v>496</v>
      </c>
      <c r="I208" s="105" t="s">
        <v>192</v>
      </c>
    </row>
    <row r="209" spans="1:9">
      <c r="A209" s="105" t="s">
        <v>522</v>
      </c>
      <c r="B209" s="105" t="s">
        <v>518</v>
      </c>
      <c r="C209" s="106" t="s">
        <v>492</v>
      </c>
      <c r="D209" s="105" t="s">
        <v>493</v>
      </c>
      <c r="E209" s="105">
        <v>21</v>
      </c>
      <c r="F209" s="106" t="s">
        <v>16</v>
      </c>
      <c r="G209" s="107">
        <v>210430</v>
      </c>
      <c r="H209" s="105" t="s">
        <v>497</v>
      </c>
      <c r="I209" s="105" t="s">
        <v>189</v>
      </c>
    </row>
    <row r="210" spans="1:9">
      <c r="A210" s="105" t="s">
        <v>523</v>
      </c>
      <c r="B210" s="105" t="s">
        <v>518</v>
      </c>
      <c r="C210" s="106" t="s">
        <v>492</v>
      </c>
      <c r="D210" s="105" t="s">
        <v>506</v>
      </c>
      <c r="E210" s="105">
        <v>23</v>
      </c>
      <c r="F210" s="106" t="s">
        <v>16</v>
      </c>
      <c r="G210" s="107">
        <v>446020</v>
      </c>
      <c r="H210" s="105" t="s">
        <v>494</v>
      </c>
      <c r="I210" s="105" t="s">
        <v>201</v>
      </c>
    </row>
    <row r="211" spans="1:9">
      <c r="A211" s="105" t="s">
        <v>520</v>
      </c>
      <c r="B211" s="105" t="s">
        <v>518</v>
      </c>
      <c r="C211" s="106" t="s">
        <v>487</v>
      </c>
      <c r="D211" s="105" t="s">
        <v>488</v>
      </c>
      <c r="E211" s="105">
        <v>6</v>
      </c>
      <c r="F211" s="106" t="s">
        <v>489</v>
      </c>
      <c r="G211" s="107">
        <v>99214</v>
      </c>
      <c r="H211" s="105" t="s">
        <v>497</v>
      </c>
      <c r="I211" s="105" t="s">
        <v>198</v>
      </c>
    </row>
    <row r="212" spans="1:9">
      <c r="A212" s="105" t="s">
        <v>523</v>
      </c>
      <c r="B212" s="105" t="s">
        <v>518</v>
      </c>
      <c r="C212" s="106" t="s">
        <v>510</v>
      </c>
      <c r="D212" s="105" t="s">
        <v>511</v>
      </c>
      <c r="E212" s="105">
        <v>18</v>
      </c>
      <c r="F212" s="106" t="s">
        <v>489</v>
      </c>
      <c r="G212" s="107">
        <v>70797</v>
      </c>
      <c r="H212" s="105" t="s">
        <v>494</v>
      </c>
      <c r="I212" s="105" t="s">
        <v>189</v>
      </c>
    </row>
    <row r="213" spans="1:9">
      <c r="A213" s="105" t="s">
        <v>519</v>
      </c>
      <c r="B213" s="105" t="s">
        <v>518</v>
      </c>
      <c r="C213" s="106" t="s">
        <v>510</v>
      </c>
      <c r="D213" s="105" t="s">
        <v>511</v>
      </c>
      <c r="E213" s="105">
        <v>24</v>
      </c>
      <c r="F213" s="106" t="s">
        <v>16</v>
      </c>
      <c r="G213" s="107">
        <v>199833</v>
      </c>
      <c r="H213" s="105" t="s">
        <v>496</v>
      </c>
      <c r="I213" s="105" t="s">
        <v>513</v>
      </c>
    </row>
    <row r="214" spans="1:9">
      <c r="A214" s="105" t="s">
        <v>517</v>
      </c>
      <c r="B214" s="105" t="s">
        <v>518</v>
      </c>
      <c r="C214" s="106" t="s">
        <v>487</v>
      </c>
      <c r="D214" s="105" t="s">
        <v>488</v>
      </c>
      <c r="E214" s="105">
        <v>2</v>
      </c>
      <c r="F214" s="106" t="s">
        <v>16</v>
      </c>
      <c r="G214" s="107">
        <v>63729</v>
      </c>
      <c r="H214" s="105" t="s">
        <v>496</v>
      </c>
      <c r="I214" s="105" t="s">
        <v>195</v>
      </c>
    </row>
    <row r="215" spans="1:9">
      <c r="A215" s="105" t="s">
        <v>522</v>
      </c>
      <c r="B215" s="105" t="s">
        <v>518</v>
      </c>
      <c r="C215" s="106" t="s">
        <v>492</v>
      </c>
      <c r="D215" s="105" t="s">
        <v>506</v>
      </c>
      <c r="E215" s="105">
        <v>18</v>
      </c>
      <c r="F215" s="106" t="s">
        <v>504</v>
      </c>
      <c r="G215" s="107">
        <v>320420</v>
      </c>
      <c r="H215" s="105" t="s">
        <v>497</v>
      </c>
      <c r="I215" s="105" t="s">
        <v>201</v>
      </c>
    </row>
    <row r="216" spans="1:9">
      <c r="A216" s="105" t="s">
        <v>517</v>
      </c>
      <c r="B216" s="105" t="s">
        <v>518</v>
      </c>
      <c r="C216" s="106" t="s">
        <v>499</v>
      </c>
      <c r="D216" s="105" t="s">
        <v>508</v>
      </c>
      <c r="E216" s="105">
        <v>3</v>
      </c>
      <c r="F216" s="106" t="s">
        <v>489</v>
      </c>
      <c r="G216" s="107">
        <v>56325</v>
      </c>
      <c r="H216" s="105" t="s">
        <v>497</v>
      </c>
      <c r="I216" s="105" t="s">
        <v>201</v>
      </c>
    </row>
    <row r="217" spans="1:9">
      <c r="A217" s="105" t="s">
        <v>521</v>
      </c>
      <c r="B217" s="105" t="s">
        <v>518</v>
      </c>
      <c r="C217" s="106" t="s">
        <v>499</v>
      </c>
      <c r="D217" s="105" t="s">
        <v>508</v>
      </c>
      <c r="E217" s="105">
        <v>3</v>
      </c>
      <c r="F217" s="106" t="s">
        <v>16</v>
      </c>
      <c r="G217" s="107">
        <v>45869</v>
      </c>
      <c r="H217" s="105" t="s">
        <v>490</v>
      </c>
      <c r="I217" s="105" t="s">
        <v>201</v>
      </c>
    </row>
    <row r="218" spans="1:9">
      <c r="A218" s="105" t="s">
        <v>517</v>
      </c>
      <c r="B218" s="105" t="s">
        <v>518</v>
      </c>
      <c r="C218" s="106" t="s">
        <v>510</v>
      </c>
      <c r="D218" s="105" t="s">
        <v>514</v>
      </c>
      <c r="E218" s="105">
        <v>16</v>
      </c>
      <c r="F218" s="106" t="s">
        <v>489</v>
      </c>
      <c r="G218" s="107">
        <v>162339</v>
      </c>
      <c r="H218" s="105" t="s">
        <v>501</v>
      </c>
      <c r="I218" s="105" t="s">
        <v>201</v>
      </c>
    </row>
    <row r="219" spans="1:9">
      <c r="A219" s="105" t="s">
        <v>522</v>
      </c>
      <c r="B219" s="105" t="s">
        <v>518</v>
      </c>
      <c r="C219" s="106" t="s">
        <v>487</v>
      </c>
      <c r="D219" s="105" t="s">
        <v>488</v>
      </c>
      <c r="E219" s="105">
        <v>23</v>
      </c>
      <c r="F219" s="106" t="s">
        <v>489</v>
      </c>
      <c r="G219" s="107">
        <v>50878</v>
      </c>
      <c r="H219" s="105" t="s">
        <v>494</v>
      </c>
      <c r="I219" s="105" t="s">
        <v>198</v>
      </c>
    </row>
    <row r="220" spans="1:9">
      <c r="A220" s="105" t="s">
        <v>521</v>
      </c>
      <c r="B220" s="105" t="s">
        <v>518</v>
      </c>
      <c r="C220" s="106" t="s">
        <v>487</v>
      </c>
      <c r="D220" s="105" t="s">
        <v>502</v>
      </c>
      <c r="E220" s="105">
        <v>2</v>
      </c>
      <c r="F220" s="106" t="s">
        <v>489</v>
      </c>
      <c r="G220" s="107">
        <v>110982</v>
      </c>
      <c r="H220" s="105" t="s">
        <v>497</v>
      </c>
      <c r="I220" s="105" t="s">
        <v>201</v>
      </c>
    </row>
    <row r="221" spans="1:9">
      <c r="A221" s="105" t="s">
        <v>521</v>
      </c>
      <c r="B221" s="105" t="s">
        <v>518</v>
      </c>
      <c r="C221" s="106" t="s">
        <v>487</v>
      </c>
      <c r="D221" s="105" t="s">
        <v>488</v>
      </c>
      <c r="E221" s="105">
        <v>17</v>
      </c>
      <c r="F221" s="106" t="s">
        <v>489</v>
      </c>
      <c r="G221" s="107">
        <v>3236</v>
      </c>
      <c r="H221" s="105" t="s">
        <v>494</v>
      </c>
      <c r="I221" s="105" t="s">
        <v>210</v>
      </c>
    </row>
    <row r="222" spans="1:9">
      <c r="A222" s="105" t="s">
        <v>521</v>
      </c>
      <c r="B222" s="105" t="s">
        <v>518</v>
      </c>
      <c r="C222" s="106" t="s">
        <v>499</v>
      </c>
      <c r="D222" s="105" t="s">
        <v>500</v>
      </c>
      <c r="E222" s="105">
        <v>2</v>
      </c>
      <c r="F222" s="106" t="s">
        <v>489</v>
      </c>
      <c r="G222" s="107">
        <v>159615</v>
      </c>
      <c r="H222" s="105" t="s">
        <v>497</v>
      </c>
      <c r="I222" s="105" t="s">
        <v>189</v>
      </c>
    </row>
    <row r="223" spans="1:9">
      <c r="A223" s="105" t="s">
        <v>523</v>
      </c>
      <c r="B223" s="105" t="s">
        <v>518</v>
      </c>
      <c r="C223" s="106" t="s">
        <v>499</v>
      </c>
      <c r="D223" s="105" t="s">
        <v>515</v>
      </c>
      <c r="E223" s="105">
        <v>18</v>
      </c>
      <c r="F223" s="106" t="s">
        <v>504</v>
      </c>
      <c r="G223" s="107">
        <v>38097</v>
      </c>
      <c r="H223" s="105" t="s">
        <v>496</v>
      </c>
      <c r="I223" s="105" t="s">
        <v>192</v>
      </c>
    </row>
    <row r="224" spans="1:9">
      <c r="A224" s="105" t="s">
        <v>522</v>
      </c>
      <c r="B224" s="105" t="s">
        <v>518</v>
      </c>
      <c r="C224" s="106" t="s">
        <v>510</v>
      </c>
      <c r="D224" s="105" t="s">
        <v>514</v>
      </c>
      <c r="E224" s="105">
        <v>28</v>
      </c>
      <c r="F224" s="106" t="s">
        <v>489</v>
      </c>
      <c r="G224" s="107">
        <v>160815</v>
      </c>
      <c r="H224" s="105" t="s">
        <v>497</v>
      </c>
      <c r="I224" s="105" t="s">
        <v>192</v>
      </c>
    </row>
    <row r="225" spans="1:9">
      <c r="A225" s="105" t="s">
        <v>521</v>
      </c>
      <c r="B225" s="105" t="s">
        <v>518</v>
      </c>
      <c r="C225" s="106" t="s">
        <v>510</v>
      </c>
      <c r="D225" s="105" t="s">
        <v>511</v>
      </c>
      <c r="E225" s="105">
        <v>10</v>
      </c>
      <c r="F225" s="106" t="s">
        <v>489</v>
      </c>
      <c r="G225" s="107">
        <v>262878</v>
      </c>
      <c r="H225" s="105" t="s">
        <v>501</v>
      </c>
      <c r="I225" s="105" t="s">
        <v>192</v>
      </c>
    </row>
    <row r="226" spans="1:9">
      <c r="A226" s="105" t="s">
        <v>519</v>
      </c>
      <c r="B226" s="105" t="s">
        <v>518</v>
      </c>
      <c r="C226" s="106" t="s">
        <v>487</v>
      </c>
      <c r="D226" s="105" t="s">
        <v>488</v>
      </c>
      <c r="E226" s="105">
        <v>22</v>
      </c>
      <c r="F226" s="106" t="s">
        <v>16</v>
      </c>
      <c r="G226" s="107">
        <v>24017</v>
      </c>
      <c r="H226" s="105" t="s">
        <v>490</v>
      </c>
      <c r="I226" s="105" t="s">
        <v>189</v>
      </c>
    </row>
    <row r="227" spans="1:9">
      <c r="A227" s="105" t="s">
        <v>517</v>
      </c>
      <c r="B227" s="105" t="s">
        <v>518</v>
      </c>
      <c r="C227" s="106" t="s">
        <v>510</v>
      </c>
      <c r="D227" s="105" t="s">
        <v>511</v>
      </c>
      <c r="E227" s="105">
        <v>16</v>
      </c>
      <c r="F227" s="106" t="s">
        <v>16</v>
      </c>
      <c r="G227" s="107">
        <v>133941</v>
      </c>
      <c r="H227" s="105" t="s">
        <v>494</v>
      </c>
      <c r="I227" s="105" t="s">
        <v>192</v>
      </c>
    </row>
    <row r="228" spans="1:9">
      <c r="A228" s="105" t="s">
        <v>521</v>
      </c>
      <c r="B228" s="105" t="s">
        <v>518</v>
      </c>
      <c r="C228" s="106" t="s">
        <v>487</v>
      </c>
      <c r="D228" s="105" t="s">
        <v>488</v>
      </c>
      <c r="E228" s="105">
        <v>22</v>
      </c>
      <c r="F228" s="106" t="s">
        <v>16</v>
      </c>
      <c r="G228" s="107">
        <v>92615</v>
      </c>
      <c r="H228" s="105" t="s">
        <v>497</v>
      </c>
      <c r="I228" s="105" t="s">
        <v>195</v>
      </c>
    </row>
    <row r="229" spans="1:9">
      <c r="A229" s="105" t="s">
        <v>517</v>
      </c>
      <c r="B229" s="105" t="s">
        <v>518</v>
      </c>
      <c r="C229" s="106" t="s">
        <v>487</v>
      </c>
      <c r="D229" s="105" t="s">
        <v>502</v>
      </c>
      <c r="E229" s="105">
        <v>16</v>
      </c>
      <c r="F229" s="106" t="s">
        <v>504</v>
      </c>
      <c r="G229" s="107">
        <v>58582</v>
      </c>
      <c r="H229" s="105" t="s">
        <v>494</v>
      </c>
      <c r="I229" s="105" t="s">
        <v>192</v>
      </c>
    </row>
    <row r="230" spans="1:9">
      <c r="A230" s="105" t="s">
        <v>522</v>
      </c>
      <c r="B230" s="105" t="s">
        <v>518</v>
      </c>
      <c r="C230" s="106" t="s">
        <v>492</v>
      </c>
      <c r="D230" s="105" t="s">
        <v>506</v>
      </c>
      <c r="E230" s="105">
        <v>1</v>
      </c>
      <c r="F230" s="106" t="s">
        <v>16</v>
      </c>
      <c r="G230" s="107">
        <v>161410</v>
      </c>
      <c r="H230" s="105" t="s">
        <v>494</v>
      </c>
      <c r="I230" s="105" t="s">
        <v>189</v>
      </c>
    </row>
    <row r="231" spans="1:9">
      <c r="A231" s="105" t="s">
        <v>522</v>
      </c>
      <c r="B231" s="105" t="s">
        <v>518</v>
      </c>
      <c r="C231" s="106" t="s">
        <v>510</v>
      </c>
      <c r="D231" s="105" t="s">
        <v>511</v>
      </c>
      <c r="E231" s="105">
        <v>23</v>
      </c>
      <c r="F231" s="106" t="s">
        <v>16</v>
      </c>
      <c r="G231" s="107">
        <v>232851</v>
      </c>
      <c r="H231" s="105" t="s">
        <v>512</v>
      </c>
      <c r="I231" s="105" t="s">
        <v>201</v>
      </c>
    </row>
    <row r="232" spans="1:9">
      <c r="A232" s="105" t="s">
        <v>522</v>
      </c>
      <c r="B232" s="105" t="s">
        <v>518</v>
      </c>
      <c r="C232" s="106" t="s">
        <v>499</v>
      </c>
      <c r="D232" s="105" t="s">
        <v>515</v>
      </c>
      <c r="E232" s="105">
        <v>18</v>
      </c>
      <c r="F232" s="106" t="s">
        <v>504</v>
      </c>
      <c r="G232" s="107">
        <v>75658</v>
      </c>
      <c r="H232" s="105" t="s">
        <v>490</v>
      </c>
      <c r="I232" s="105" t="s">
        <v>189</v>
      </c>
    </row>
    <row r="233" spans="1:9">
      <c r="A233" s="105" t="s">
        <v>521</v>
      </c>
      <c r="B233" s="105" t="s">
        <v>518</v>
      </c>
      <c r="C233" s="106" t="s">
        <v>510</v>
      </c>
      <c r="D233" s="105" t="s">
        <v>511</v>
      </c>
      <c r="E233" s="105">
        <v>27</v>
      </c>
      <c r="F233" s="106" t="s">
        <v>489</v>
      </c>
      <c r="G233" s="107">
        <v>72000</v>
      </c>
      <c r="H233" s="105" t="s">
        <v>497</v>
      </c>
      <c r="I233" s="105" t="s">
        <v>214</v>
      </c>
    </row>
    <row r="234" spans="1:9">
      <c r="A234" s="105" t="s">
        <v>522</v>
      </c>
      <c r="B234" s="105" t="s">
        <v>518</v>
      </c>
      <c r="C234" s="106" t="s">
        <v>510</v>
      </c>
      <c r="D234" s="105" t="s">
        <v>511</v>
      </c>
      <c r="E234" s="105">
        <v>28</v>
      </c>
      <c r="F234" s="106" t="s">
        <v>489</v>
      </c>
      <c r="G234" s="107">
        <v>239763</v>
      </c>
      <c r="H234" s="105" t="s">
        <v>501</v>
      </c>
      <c r="I234" s="105" t="s">
        <v>192</v>
      </c>
    </row>
    <row r="235" spans="1:9">
      <c r="A235" s="105" t="s">
        <v>519</v>
      </c>
      <c r="B235" s="105" t="s">
        <v>518</v>
      </c>
      <c r="C235" s="106" t="s">
        <v>487</v>
      </c>
      <c r="D235" s="105" t="s">
        <v>488</v>
      </c>
      <c r="E235" s="105">
        <v>25</v>
      </c>
      <c r="F235" s="106" t="s">
        <v>16</v>
      </c>
      <c r="G235" s="107">
        <v>61550</v>
      </c>
      <c r="H235" s="105" t="s">
        <v>494</v>
      </c>
      <c r="I235" s="105" t="s">
        <v>198</v>
      </c>
    </row>
    <row r="236" spans="1:9">
      <c r="A236" s="105" t="s">
        <v>519</v>
      </c>
      <c r="B236" s="105" t="s">
        <v>518</v>
      </c>
      <c r="C236" s="106" t="s">
        <v>487</v>
      </c>
      <c r="D236" s="105" t="s">
        <v>509</v>
      </c>
      <c r="E236" s="105">
        <v>16</v>
      </c>
      <c r="F236" s="106" t="s">
        <v>16</v>
      </c>
      <c r="G236" s="107">
        <v>185600</v>
      </c>
      <c r="H236" s="105" t="s">
        <v>490</v>
      </c>
      <c r="I236" s="105" t="s">
        <v>189</v>
      </c>
    </row>
    <row r="237" spans="1:9">
      <c r="A237" s="105" t="s">
        <v>517</v>
      </c>
      <c r="B237" s="105" t="s">
        <v>518</v>
      </c>
      <c r="C237" s="106" t="s">
        <v>487</v>
      </c>
      <c r="D237" s="105" t="s">
        <v>488</v>
      </c>
      <c r="E237" s="105">
        <v>13</v>
      </c>
      <c r="F237" s="106" t="s">
        <v>489</v>
      </c>
      <c r="G237" s="107">
        <v>22736</v>
      </c>
      <c r="H237" s="105" t="s">
        <v>496</v>
      </c>
      <c r="I237" s="105" t="s">
        <v>189</v>
      </c>
    </row>
    <row r="238" spans="1:9">
      <c r="A238" s="105" t="s">
        <v>519</v>
      </c>
      <c r="B238" s="105" t="s">
        <v>518</v>
      </c>
      <c r="C238" s="106" t="s">
        <v>487</v>
      </c>
      <c r="D238" s="105" t="s">
        <v>488</v>
      </c>
      <c r="E238" s="105">
        <v>4</v>
      </c>
      <c r="F238" s="106" t="s">
        <v>489</v>
      </c>
      <c r="G238" s="107">
        <v>52674</v>
      </c>
      <c r="H238" s="105" t="s">
        <v>497</v>
      </c>
      <c r="I238" s="105" t="s">
        <v>195</v>
      </c>
    </row>
    <row r="239" spans="1:9">
      <c r="A239" s="105" t="s">
        <v>523</v>
      </c>
      <c r="B239" s="105" t="s">
        <v>518</v>
      </c>
      <c r="C239" s="106" t="s">
        <v>492</v>
      </c>
      <c r="D239" s="105" t="s">
        <v>493</v>
      </c>
      <c r="E239" s="105">
        <v>9</v>
      </c>
      <c r="F239" s="106" t="s">
        <v>489</v>
      </c>
      <c r="G239" s="107">
        <v>203165</v>
      </c>
      <c r="H239" s="105" t="s">
        <v>501</v>
      </c>
      <c r="I239" s="105" t="s">
        <v>198</v>
      </c>
    </row>
    <row r="240" spans="1:9">
      <c r="A240" s="105" t="s">
        <v>520</v>
      </c>
      <c r="B240" s="105" t="s">
        <v>518</v>
      </c>
      <c r="C240" s="106" t="s">
        <v>487</v>
      </c>
      <c r="D240" s="105" t="s">
        <v>488</v>
      </c>
      <c r="E240" s="105">
        <v>7</v>
      </c>
      <c r="F240" s="106" t="s">
        <v>16</v>
      </c>
      <c r="G240" s="107">
        <v>67987</v>
      </c>
      <c r="H240" s="105" t="s">
        <v>512</v>
      </c>
      <c r="I240" s="105" t="s">
        <v>195</v>
      </c>
    </row>
    <row r="241" spans="1:9">
      <c r="A241" s="105" t="s">
        <v>521</v>
      </c>
      <c r="B241" s="105" t="s">
        <v>518</v>
      </c>
      <c r="C241" s="106" t="s">
        <v>487</v>
      </c>
      <c r="D241" s="105" t="s">
        <v>488</v>
      </c>
      <c r="E241" s="105">
        <v>10</v>
      </c>
      <c r="F241" s="106" t="s">
        <v>504</v>
      </c>
      <c r="G241" s="107">
        <v>24081</v>
      </c>
      <c r="H241" s="105" t="s">
        <v>497</v>
      </c>
      <c r="I241" s="105" t="s">
        <v>513</v>
      </c>
    </row>
    <row r="242" spans="1:9">
      <c r="A242" s="105" t="s">
        <v>522</v>
      </c>
      <c r="B242" s="105" t="s">
        <v>518</v>
      </c>
      <c r="C242" s="106" t="s">
        <v>510</v>
      </c>
      <c r="D242" s="105" t="s">
        <v>516</v>
      </c>
      <c r="E242" s="105">
        <v>8</v>
      </c>
      <c r="F242" s="106" t="s">
        <v>16</v>
      </c>
      <c r="G242" s="107">
        <v>196581</v>
      </c>
      <c r="H242" s="105" t="s">
        <v>496</v>
      </c>
      <c r="I242" s="105" t="s">
        <v>201</v>
      </c>
    </row>
    <row r="243" spans="1:9">
      <c r="A243" s="105" t="s">
        <v>517</v>
      </c>
      <c r="B243" s="105" t="s">
        <v>518</v>
      </c>
      <c r="C243" s="106" t="s">
        <v>487</v>
      </c>
      <c r="D243" s="105" t="s">
        <v>502</v>
      </c>
      <c r="E243" s="105">
        <v>14</v>
      </c>
      <c r="F243" s="106" t="s">
        <v>16</v>
      </c>
      <c r="G243" s="107">
        <v>149932</v>
      </c>
      <c r="H243" s="105" t="s">
        <v>512</v>
      </c>
      <c r="I243" s="105" t="s">
        <v>192</v>
      </c>
    </row>
    <row r="244" spans="1:9">
      <c r="A244" s="105" t="s">
        <v>520</v>
      </c>
      <c r="B244" s="105" t="s">
        <v>518</v>
      </c>
      <c r="C244" s="106" t="s">
        <v>492</v>
      </c>
      <c r="D244" s="105" t="s">
        <v>495</v>
      </c>
      <c r="E244" s="105">
        <v>2</v>
      </c>
      <c r="F244" s="106" t="s">
        <v>489</v>
      </c>
      <c r="G244" s="107">
        <v>243365</v>
      </c>
      <c r="H244" s="105" t="s">
        <v>494</v>
      </c>
      <c r="I244" s="105" t="s">
        <v>192</v>
      </c>
    </row>
    <row r="245" spans="1:9">
      <c r="A245" s="105" t="s">
        <v>519</v>
      </c>
      <c r="B245" s="105" t="s">
        <v>518</v>
      </c>
      <c r="C245" s="106" t="s">
        <v>499</v>
      </c>
      <c r="D245" s="105" t="s">
        <v>515</v>
      </c>
      <c r="E245" s="105">
        <v>27</v>
      </c>
      <c r="F245" s="106" t="s">
        <v>16</v>
      </c>
      <c r="G245" s="107">
        <v>56029</v>
      </c>
      <c r="H245" s="105" t="s">
        <v>496</v>
      </c>
      <c r="I245" s="105" t="s">
        <v>201</v>
      </c>
    </row>
    <row r="246" spans="1:9">
      <c r="A246" s="105" t="s">
        <v>517</v>
      </c>
      <c r="B246" s="105" t="s">
        <v>518</v>
      </c>
      <c r="C246" s="106" t="s">
        <v>487</v>
      </c>
      <c r="D246" s="105" t="s">
        <v>488</v>
      </c>
      <c r="E246" s="105">
        <v>20</v>
      </c>
      <c r="F246" s="106" t="s">
        <v>489</v>
      </c>
      <c r="G246" s="107">
        <v>37180</v>
      </c>
      <c r="H246" s="105" t="s">
        <v>496</v>
      </c>
      <c r="I246" s="105" t="s">
        <v>189</v>
      </c>
    </row>
    <row r="247" spans="1:9">
      <c r="A247" s="105" t="s">
        <v>519</v>
      </c>
      <c r="B247" s="105" t="s">
        <v>518</v>
      </c>
      <c r="C247" s="106" t="s">
        <v>510</v>
      </c>
      <c r="D247" s="105" t="s">
        <v>516</v>
      </c>
      <c r="E247" s="105">
        <v>23</v>
      </c>
      <c r="F247" s="106" t="s">
        <v>16</v>
      </c>
      <c r="G247" s="107">
        <v>209517</v>
      </c>
      <c r="H247" s="105" t="s">
        <v>501</v>
      </c>
      <c r="I247" s="105" t="s">
        <v>192</v>
      </c>
    </row>
    <row r="248" spans="1:9">
      <c r="A248" s="105" t="s">
        <v>519</v>
      </c>
      <c r="B248" s="105" t="s">
        <v>518</v>
      </c>
      <c r="C248" s="106" t="s">
        <v>499</v>
      </c>
      <c r="D248" s="105" t="s">
        <v>500</v>
      </c>
      <c r="E248" s="105">
        <v>22</v>
      </c>
      <c r="F248" s="106" t="s">
        <v>489</v>
      </c>
      <c r="G248" s="107">
        <v>20189</v>
      </c>
      <c r="H248" s="105" t="s">
        <v>496</v>
      </c>
      <c r="I248" s="105" t="s">
        <v>201</v>
      </c>
    </row>
    <row r="249" spans="1:9">
      <c r="A249" s="105" t="s">
        <v>521</v>
      </c>
      <c r="B249" s="105" t="s">
        <v>518</v>
      </c>
      <c r="C249" s="106" t="s">
        <v>499</v>
      </c>
      <c r="D249" s="105" t="s">
        <v>508</v>
      </c>
      <c r="E249" s="105">
        <v>19</v>
      </c>
      <c r="F249" s="106" t="s">
        <v>504</v>
      </c>
      <c r="G249" s="107">
        <v>39552</v>
      </c>
      <c r="H249" s="105" t="s">
        <v>501</v>
      </c>
      <c r="I249" s="105" t="s">
        <v>198</v>
      </c>
    </row>
    <row r="250" spans="1:9">
      <c r="A250" s="105" t="s">
        <v>517</v>
      </c>
      <c r="B250" s="105" t="s">
        <v>518</v>
      </c>
      <c r="C250" s="106" t="s">
        <v>487</v>
      </c>
      <c r="D250" s="105" t="s">
        <v>509</v>
      </c>
      <c r="E250" s="105">
        <v>14</v>
      </c>
      <c r="F250" s="106" t="s">
        <v>16</v>
      </c>
      <c r="G250" s="107">
        <v>85444</v>
      </c>
      <c r="H250" s="105" t="s">
        <v>494</v>
      </c>
      <c r="I250" s="105" t="s">
        <v>189</v>
      </c>
    </row>
    <row r="251" spans="1:9">
      <c r="A251" s="105" t="s">
        <v>519</v>
      </c>
      <c r="B251" s="105" t="s">
        <v>518</v>
      </c>
      <c r="C251" s="106" t="s">
        <v>510</v>
      </c>
      <c r="D251" s="105" t="s">
        <v>514</v>
      </c>
      <c r="E251" s="105">
        <v>25</v>
      </c>
      <c r="F251" s="106" t="s">
        <v>16</v>
      </c>
      <c r="G251" s="107">
        <v>288333</v>
      </c>
      <c r="H251" s="105" t="s">
        <v>497</v>
      </c>
      <c r="I251" s="105" t="s">
        <v>192</v>
      </c>
    </row>
    <row r="252" spans="1:9">
      <c r="A252" s="105" t="s">
        <v>517</v>
      </c>
      <c r="B252" s="105" t="s">
        <v>518</v>
      </c>
      <c r="C252" s="106" t="s">
        <v>510</v>
      </c>
      <c r="D252" s="105" t="s">
        <v>511</v>
      </c>
      <c r="E252" s="105">
        <v>3</v>
      </c>
      <c r="F252" s="106" t="s">
        <v>489</v>
      </c>
      <c r="G252" s="107">
        <v>64570</v>
      </c>
      <c r="H252" s="105" t="s">
        <v>494</v>
      </c>
      <c r="I252" s="105" t="s">
        <v>189</v>
      </c>
    </row>
    <row r="253" spans="1:9">
      <c r="A253" s="105" t="s">
        <v>519</v>
      </c>
      <c r="B253" s="105" t="s">
        <v>518</v>
      </c>
      <c r="C253" s="106" t="s">
        <v>487</v>
      </c>
      <c r="D253" s="105" t="s">
        <v>502</v>
      </c>
      <c r="E253" s="105">
        <v>27</v>
      </c>
      <c r="F253" s="106" t="s">
        <v>16</v>
      </c>
      <c r="G253" s="107">
        <v>112104</v>
      </c>
      <c r="H253" s="105" t="s">
        <v>497</v>
      </c>
      <c r="I253" s="105" t="s">
        <v>201</v>
      </c>
    </row>
    <row r="254" spans="1:9">
      <c r="A254" s="105" t="s">
        <v>517</v>
      </c>
      <c r="B254" s="105" t="s">
        <v>518</v>
      </c>
      <c r="C254" s="106" t="s">
        <v>487</v>
      </c>
      <c r="D254" s="105" t="s">
        <v>502</v>
      </c>
      <c r="E254" s="105">
        <v>16</v>
      </c>
      <c r="F254" s="106" t="s">
        <v>489</v>
      </c>
      <c r="G254" s="107">
        <v>114886</v>
      </c>
      <c r="H254" s="105" t="s">
        <v>490</v>
      </c>
      <c r="I254" s="105" t="s">
        <v>192</v>
      </c>
    </row>
    <row r="255" spans="1:9">
      <c r="A255" s="105" t="s">
        <v>522</v>
      </c>
      <c r="B255" s="105" t="s">
        <v>518</v>
      </c>
      <c r="C255" s="106" t="s">
        <v>492</v>
      </c>
      <c r="D255" s="105" t="s">
        <v>495</v>
      </c>
      <c r="E255" s="105">
        <v>11</v>
      </c>
      <c r="F255" s="106" t="s">
        <v>504</v>
      </c>
      <c r="G255" s="107">
        <v>51185.25</v>
      </c>
      <c r="H255" s="105" t="s">
        <v>494</v>
      </c>
      <c r="I255" s="105" t="s">
        <v>198</v>
      </c>
    </row>
    <row r="256" spans="1:9">
      <c r="A256" s="105" t="s">
        <v>523</v>
      </c>
      <c r="B256" s="105" t="s">
        <v>518</v>
      </c>
      <c r="C256" s="106" t="s">
        <v>492</v>
      </c>
      <c r="D256" s="105" t="s">
        <v>493</v>
      </c>
      <c r="E256" s="105">
        <v>14</v>
      </c>
      <c r="F256" s="106" t="s">
        <v>16</v>
      </c>
      <c r="G256" s="107">
        <v>47175</v>
      </c>
      <c r="H256" s="105" t="s">
        <v>490</v>
      </c>
      <c r="I256" s="105" t="s">
        <v>201</v>
      </c>
    </row>
    <row r="257" spans="1:9">
      <c r="A257" s="105" t="s">
        <v>519</v>
      </c>
      <c r="B257" s="105" t="s">
        <v>518</v>
      </c>
      <c r="C257" s="106" t="s">
        <v>510</v>
      </c>
      <c r="D257" s="105" t="s">
        <v>511</v>
      </c>
      <c r="E257" s="105">
        <v>7</v>
      </c>
      <c r="F257" s="106" t="s">
        <v>504</v>
      </c>
      <c r="G257" s="107">
        <v>159807</v>
      </c>
      <c r="H257" s="105" t="s">
        <v>501</v>
      </c>
      <c r="I257" s="105" t="s">
        <v>192</v>
      </c>
    </row>
    <row r="258" spans="1:9">
      <c r="A258" s="105" t="s">
        <v>521</v>
      </c>
      <c r="B258" s="105" t="s">
        <v>518</v>
      </c>
      <c r="C258" s="106" t="s">
        <v>510</v>
      </c>
      <c r="D258" s="105" t="s">
        <v>511</v>
      </c>
      <c r="E258" s="105">
        <v>27</v>
      </c>
      <c r="F258" s="106" t="s">
        <v>16</v>
      </c>
      <c r="G258" s="107">
        <v>25758</v>
      </c>
      <c r="H258" s="105" t="s">
        <v>496</v>
      </c>
      <c r="I258" s="105" t="s">
        <v>210</v>
      </c>
    </row>
    <row r="259" spans="1:9">
      <c r="A259" s="105" t="s">
        <v>519</v>
      </c>
      <c r="B259" s="105" t="s">
        <v>518</v>
      </c>
      <c r="C259" s="106" t="s">
        <v>487</v>
      </c>
      <c r="D259" s="105" t="s">
        <v>488</v>
      </c>
      <c r="E259" s="105">
        <v>21</v>
      </c>
      <c r="F259" s="106" t="s">
        <v>16</v>
      </c>
      <c r="G259" s="107">
        <v>83149</v>
      </c>
      <c r="H259" s="105" t="s">
        <v>501</v>
      </c>
      <c r="I259" s="105" t="s">
        <v>198</v>
      </c>
    </row>
    <row r="260" spans="1:9">
      <c r="A260" s="105" t="s">
        <v>519</v>
      </c>
      <c r="B260" s="105" t="s">
        <v>518</v>
      </c>
      <c r="C260" s="106" t="s">
        <v>510</v>
      </c>
      <c r="D260" s="105" t="s">
        <v>511</v>
      </c>
      <c r="E260" s="105">
        <v>1</v>
      </c>
      <c r="F260" s="106" t="s">
        <v>16</v>
      </c>
      <c r="G260" s="107">
        <v>58238</v>
      </c>
      <c r="H260" s="105" t="s">
        <v>494</v>
      </c>
      <c r="I260" s="105" t="s">
        <v>210</v>
      </c>
    </row>
    <row r="261" spans="1:9">
      <c r="A261" s="105" t="s">
        <v>519</v>
      </c>
      <c r="B261" s="105" t="s">
        <v>518</v>
      </c>
      <c r="C261" s="106" t="s">
        <v>499</v>
      </c>
      <c r="D261" s="105" t="s">
        <v>515</v>
      </c>
      <c r="E261" s="105">
        <v>20</v>
      </c>
      <c r="F261" s="106" t="s">
        <v>489</v>
      </c>
      <c r="G261" s="107">
        <v>29012</v>
      </c>
      <c r="H261" s="105" t="s">
        <v>497</v>
      </c>
      <c r="I261" s="105" t="s">
        <v>201</v>
      </c>
    </row>
    <row r="262" spans="1:9">
      <c r="A262" s="105" t="s">
        <v>517</v>
      </c>
      <c r="B262" s="105" t="s">
        <v>518</v>
      </c>
      <c r="C262" s="106" t="s">
        <v>487</v>
      </c>
      <c r="D262" s="105" t="s">
        <v>509</v>
      </c>
      <c r="E262" s="105">
        <v>10</v>
      </c>
      <c r="F262" s="106" t="s">
        <v>489</v>
      </c>
      <c r="G262" s="107">
        <v>528576</v>
      </c>
      <c r="H262" s="105" t="s">
        <v>494</v>
      </c>
      <c r="I262" s="105" t="s">
        <v>201</v>
      </c>
    </row>
    <row r="263" spans="1:9">
      <c r="A263" s="105" t="s">
        <v>517</v>
      </c>
      <c r="B263" s="105" t="s">
        <v>518</v>
      </c>
      <c r="C263" s="106" t="s">
        <v>499</v>
      </c>
      <c r="D263" s="105" t="s">
        <v>515</v>
      </c>
      <c r="E263" s="105">
        <v>13</v>
      </c>
      <c r="F263" s="106" t="s">
        <v>16</v>
      </c>
      <c r="G263" s="107">
        <v>20985</v>
      </c>
      <c r="H263" s="105" t="s">
        <v>497</v>
      </c>
      <c r="I263" s="105" t="s">
        <v>189</v>
      </c>
    </row>
    <row r="264" spans="1:9">
      <c r="A264" s="105" t="s">
        <v>519</v>
      </c>
      <c r="B264" s="105" t="s">
        <v>518</v>
      </c>
      <c r="C264" s="106" t="s">
        <v>487</v>
      </c>
      <c r="D264" s="105" t="s">
        <v>488</v>
      </c>
      <c r="E264" s="105">
        <v>15</v>
      </c>
      <c r="F264" s="106" t="s">
        <v>489</v>
      </c>
      <c r="G264" s="107">
        <v>60231</v>
      </c>
      <c r="H264" s="105" t="s">
        <v>494</v>
      </c>
      <c r="I264" s="105" t="s">
        <v>198</v>
      </c>
    </row>
    <row r="265" spans="1:9">
      <c r="A265" s="105" t="s">
        <v>522</v>
      </c>
      <c r="B265" s="105" t="s">
        <v>518</v>
      </c>
      <c r="C265" s="106" t="s">
        <v>487</v>
      </c>
      <c r="D265" s="105" t="s">
        <v>502</v>
      </c>
      <c r="E265" s="105">
        <v>28</v>
      </c>
      <c r="F265" s="106" t="s">
        <v>16</v>
      </c>
      <c r="G265" s="107">
        <v>116094</v>
      </c>
      <c r="H265" s="105" t="s">
        <v>494</v>
      </c>
      <c r="I265" s="105" t="s">
        <v>198</v>
      </c>
    </row>
    <row r="266" spans="1:9">
      <c r="A266" s="105" t="s">
        <v>523</v>
      </c>
      <c r="B266" s="105" t="s">
        <v>518</v>
      </c>
      <c r="C266" s="106" t="s">
        <v>510</v>
      </c>
      <c r="D266" s="105" t="s">
        <v>511</v>
      </c>
      <c r="E266" s="105">
        <v>1</v>
      </c>
      <c r="F266" s="106" t="s">
        <v>489</v>
      </c>
      <c r="G266" s="107">
        <v>91443</v>
      </c>
      <c r="H266" s="105" t="s">
        <v>494</v>
      </c>
      <c r="I266" s="105" t="s">
        <v>189</v>
      </c>
    </row>
    <row r="267" spans="1:9">
      <c r="A267" s="105" t="s">
        <v>519</v>
      </c>
      <c r="B267" s="105" t="s">
        <v>518</v>
      </c>
      <c r="C267" s="106" t="s">
        <v>492</v>
      </c>
      <c r="D267" s="105" t="s">
        <v>493</v>
      </c>
      <c r="E267" s="105">
        <v>24</v>
      </c>
      <c r="F267" s="106" t="s">
        <v>16</v>
      </c>
      <c r="G267" s="107">
        <v>346030</v>
      </c>
      <c r="H267" s="105" t="s">
        <v>512</v>
      </c>
      <c r="I267" s="105" t="s">
        <v>189</v>
      </c>
    </row>
    <row r="268" spans="1:9">
      <c r="A268" s="105" t="s">
        <v>522</v>
      </c>
      <c r="B268" s="105" t="s">
        <v>518</v>
      </c>
      <c r="C268" s="106" t="s">
        <v>510</v>
      </c>
      <c r="D268" s="105" t="s">
        <v>514</v>
      </c>
      <c r="E268" s="105">
        <v>10</v>
      </c>
      <c r="F268" s="106" t="s">
        <v>16</v>
      </c>
      <c r="G268" s="107">
        <v>218202</v>
      </c>
      <c r="H268" s="105" t="s">
        <v>494</v>
      </c>
      <c r="I268" s="105" t="s">
        <v>513</v>
      </c>
    </row>
    <row r="269" spans="1:9">
      <c r="A269" s="105" t="s">
        <v>517</v>
      </c>
      <c r="B269" s="105" t="s">
        <v>518</v>
      </c>
      <c r="C269" s="106" t="s">
        <v>499</v>
      </c>
      <c r="D269" s="105" t="s">
        <v>500</v>
      </c>
      <c r="E269" s="105">
        <v>13</v>
      </c>
      <c r="F269" s="106" t="s">
        <v>16</v>
      </c>
      <c r="G269" s="107">
        <v>62686</v>
      </c>
      <c r="H269" s="105" t="s">
        <v>490</v>
      </c>
      <c r="I269" s="105" t="s">
        <v>189</v>
      </c>
    </row>
    <row r="270" spans="1:9">
      <c r="A270" s="105" t="s">
        <v>520</v>
      </c>
      <c r="B270" s="105" t="s">
        <v>518</v>
      </c>
      <c r="C270" s="106" t="s">
        <v>487</v>
      </c>
      <c r="D270" s="105" t="s">
        <v>502</v>
      </c>
      <c r="E270" s="105">
        <v>26</v>
      </c>
      <c r="F270" s="106" t="s">
        <v>489</v>
      </c>
      <c r="G270" s="107">
        <v>39218</v>
      </c>
      <c r="H270" s="105" t="s">
        <v>490</v>
      </c>
      <c r="I270" s="105" t="s">
        <v>195</v>
      </c>
    </row>
    <row r="271" spans="1:9">
      <c r="A271" s="105" t="s">
        <v>522</v>
      </c>
      <c r="B271" s="105" t="s">
        <v>518</v>
      </c>
      <c r="C271" s="106" t="s">
        <v>487</v>
      </c>
      <c r="D271" s="105" t="s">
        <v>509</v>
      </c>
      <c r="E271" s="105">
        <v>15</v>
      </c>
      <c r="F271" s="106" t="s">
        <v>16</v>
      </c>
      <c r="G271" s="107">
        <v>155494</v>
      </c>
      <c r="H271" s="105" t="s">
        <v>496</v>
      </c>
      <c r="I271" s="105" t="s">
        <v>192</v>
      </c>
    </row>
    <row r="272" spans="1:9">
      <c r="A272" s="105" t="s">
        <v>519</v>
      </c>
      <c r="B272" s="105" t="s">
        <v>518</v>
      </c>
      <c r="C272" s="106" t="s">
        <v>499</v>
      </c>
      <c r="D272" s="105" t="s">
        <v>500</v>
      </c>
      <c r="E272" s="105">
        <v>16</v>
      </c>
      <c r="F272" s="106" t="s">
        <v>504</v>
      </c>
      <c r="G272" s="107">
        <v>92994</v>
      </c>
      <c r="H272" s="105" t="s">
        <v>494</v>
      </c>
      <c r="I272" s="105" t="s">
        <v>192</v>
      </c>
    </row>
    <row r="273" spans="1:9">
      <c r="A273" s="105" t="s">
        <v>521</v>
      </c>
      <c r="B273" s="105" t="s">
        <v>518</v>
      </c>
      <c r="C273" s="106" t="s">
        <v>487</v>
      </c>
      <c r="D273" s="105" t="s">
        <v>509</v>
      </c>
      <c r="E273" s="105">
        <v>16</v>
      </c>
      <c r="F273" s="106" t="s">
        <v>16</v>
      </c>
      <c r="G273" s="107">
        <v>67174</v>
      </c>
      <c r="H273" s="105" t="s">
        <v>494</v>
      </c>
      <c r="I273" s="105" t="s">
        <v>201</v>
      </c>
    </row>
    <row r="274" spans="1:9">
      <c r="A274" s="105" t="s">
        <v>519</v>
      </c>
      <c r="B274" s="105" t="s">
        <v>518</v>
      </c>
      <c r="C274" s="106" t="s">
        <v>510</v>
      </c>
      <c r="D274" s="105" t="s">
        <v>511</v>
      </c>
      <c r="E274" s="105">
        <v>23</v>
      </c>
      <c r="F274" s="106" t="s">
        <v>16</v>
      </c>
      <c r="G274" s="107">
        <v>186633</v>
      </c>
      <c r="H274" s="105" t="s">
        <v>496</v>
      </c>
      <c r="I274" s="105" t="s">
        <v>189</v>
      </c>
    </row>
    <row r="275" spans="1:9">
      <c r="A275" s="105" t="s">
        <v>520</v>
      </c>
      <c r="B275" s="105" t="s">
        <v>518</v>
      </c>
      <c r="C275" s="106" t="s">
        <v>487</v>
      </c>
      <c r="D275" s="105" t="s">
        <v>502</v>
      </c>
      <c r="E275" s="105">
        <v>25</v>
      </c>
      <c r="F275" s="106" t="s">
        <v>489</v>
      </c>
      <c r="G275" s="107">
        <v>112658</v>
      </c>
      <c r="H275" s="105" t="s">
        <v>490</v>
      </c>
      <c r="I275" s="105" t="s">
        <v>192</v>
      </c>
    </row>
    <row r="276" spans="1:9">
      <c r="A276" s="105" t="s">
        <v>521</v>
      </c>
      <c r="B276" s="105" t="s">
        <v>518</v>
      </c>
      <c r="C276" s="106" t="s">
        <v>510</v>
      </c>
      <c r="D276" s="105" t="s">
        <v>514</v>
      </c>
      <c r="E276" s="105">
        <v>17</v>
      </c>
      <c r="F276" s="106" t="s">
        <v>16</v>
      </c>
      <c r="G276" s="107">
        <v>110556</v>
      </c>
      <c r="H276" s="105" t="s">
        <v>512</v>
      </c>
      <c r="I276" s="105" t="s">
        <v>198</v>
      </c>
    </row>
    <row r="277" spans="1:9">
      <c r="A277" s="105" t="s">
        <v>517</v>
      </c>
      <c r="B277" s="105" t="s">
        <v>518</v>
      </c>
      <c r="C277" s="106" t="s">
        <v>510</v>
      </c>
      <c r="D277" s="105" t="s">
        <v>511</v>
      </c>
      <c r="E277" s="105">
        <v>27</v>
      </c>
      <c r="F277" s="106" t="s">
        <v>489</v>
      </c>
      <c r="G277" s="107">
        <v>96690</v>
      </c>
      <c r="H277" s="105" t="s">
        <v>494</v>
      </c>
      <c r="I277" s="105" t="s">
        <v>192</v>
      </c>
    </row>
    <row r="278" spans="1:9">
      <c r="A278" s="105" t="s">
        <v>521</v>
      </c>
      <c r="B278" s="105" t="s">
        <v>518</v>
      </c>
      <c r="C278" s="106" t="s">
        <v>499</v>
      </c>
      <c r="D278" s="105" t="s">
        <v>508</v>
      </c>
      <c r="E278" s="105">
        <v>21</v>
      </c>
      <c r="F278" s="106" t="s">
        <v>16</v>
      </c>
      <c r="G278" s="107">
        <v>66630</v>
      </c>
      <c r="H278" s="105" t="s">
        <v>496</v>
      </c>
      <c r="I278" s="105" t="s">
        <v>189</v>
      </c>
    </row>
    <row r="279" spans="1:9">
      <c r="A279" s="105" t="s">
        <v>519</v>
      </c>
      <c r="B279" s="105" t="s">
        <v>518</v>
      </c>
      <c r="C279" s="106" t="s">
        <v>487</v>
      </c>
      <c r="D279" s="105" t="s">
        <v>502</v>
      </c>
      <c r="E279" s="105">
        <v>12</v>
      </c>
      <c r="F279" s="106" t="s">
        <v>489</v>
      </c>
      <c r="G279" s="107">
        <v>185280</v>
      </c>
      <c r="H279" s="105" t="s">
        <v>496</v>
      </c>
      <c r="I279" s="105" t="s">
        <v>198</v>
      </c>
    </row>
    <row r="280" spans="1:9">
      <c r="A280" s="105" t="s">
        <v>519</v>
      </c>
      <c r="B280" s="105" t="s">
        <v>518</v>
      </c>
      <c r="C280" s="106" t="s">
        <v>499</v>
      </c>
      <c r="D280" s="105" t="s">
        <v>500</v>
      </c>
      <c r="E280" s="105">
        <v>22</v>
      </c>
      <c r="F280" s="106" t="s">
        <v>489</v>
      </c>
      <c r="G280" s="107">
        <v>64709</v>
      </c>
      <c r="H280" s="105" t="s">
        <v>497</v>
      </c>
      <c r="I280" s="105" t="s">
        <v>201</v>
      </c>
    </row>
    <row r="281" spans="1:9">
      <c r="A281" s="105" t="s">
        <v>517</v>
      </c>
      <c r="B281" s="105" t="s">
        <v>518</v>
      </c>
      <c r="C281" s="106" t="s">
        <v>510</v>
      </c>
      <c r="D281" s="105" t="s">
        <v>516</v>
      </c>
      <c r="E281" s="105">
        <v>6</v>
      </c>
      <c r="F281" s="106" t="s">
        <v>489</v>
      </c>
      <c r="G281" s="107">
        <v>155142</v>
      </c>
      <c r="H281" s="105" t="s">
        <v>512</v>
      </c>
      <c r="I281" s="105" t="s">
        <v>189</v>
      </c>
    </row>
    <row r="282" spans="1:9">
      <c r="A282" s="105" t="s">
        <v>517</v>
      </c>
      <c r="B282" s="105" t="s">
        <v>518</v>
      </c>
      <c r="C282" s="106" t="s">
        <v>487</v>
      </c>
      <c r="D282" s="105" t="s">
        <v>502</v>
      </c>
      <c r="E282" s="105">
        <v>26</v>
      </c>
      <c r="F282" s="106" t="s">
        <v>504</v>
      </c>
      <c r="G282" s="107">
        <v>101848</v>
      </c>
      <c r="H282" s="105" t="s">
        <v>497</v>
      </c>
      <c r="I282" s="105" t="s">
        <v>198</v>
      </c>
    </row>
    <row r="283" spans="1:9">
      <c r="A283" s="105" t="s">
        <v>522</v>
      </c>
      <c r="B283" s="105" t="s">
        <v>518</v>
      </c>
      <c r="C283" s="106" t="s">
        <v>487</v>
      </c>
      <c r="D283" s="105" t="s">
        <v>488</v>
      </c>
      <c r="E283" s="105">
        <v>27</v>
      </c>
      <c r="F283" s="106" t="s">
        <v>16</v>
      </c>
      <c r="G283" s="107">
        <v>34940</v>
      </c>
      <c r="H283" s="105" t="s">
        <v>497</v>
      </c>
      <c r="I283" s="105" t="s">
        <v>210</v>
      </c>
    </row>
    <row r="284" spans="1:9">
      <c r="A284" s="105" t="s">
        <v>521</v>
      </c>
      <c r="B284" s="105" t="s">
        <v>518</v>
      </c>
      <c r="C284" s="106" t="s">
        <v>487</v>
      </c>
      <c r="D284" s="105" t="s">
        <v>488</v>
      </c>
      <c r="E284" s="105">
        <v>24</v>
      </c>
      <c r="F284" s="106" t="s">
        <v>504</v>
      </c>
      <c r="G284" s="107">
        <v>32689</v>
      </c>
      <c r="H284" s="105" t="s">
        <v>497</v>
      </c>
      <c r="I284" s="105" t="s">
        <v>198</v>
      </c>
    </row>
    <row r="285" spans="1:9">
      <c r="A285" s="105" t="s">
        <v>521</v>
      </c>
      <c r="B285" s="105" t="s">
        <v>518</v>
      </c>
      <c r="C285" s="106" t="s">
        <v>492</v>
      </c>
      <c r="D285" s="105" t="s">
        <v>495</v>
      </c>
      <c r="E285" s="105">
        <v>1</v>
      </c>
      <c r="F285" s="106" t="s">
        <v>489</v>
      </c>
      <c r="G285" s="107">
        <v>352580</v>
      </c>
      <c r="H285" s="105" t="s">
        <v>490</v>
      </c>
      <c r="I285" s="105" t="s">
        <v>201</v>
      </c>
    </row>
    <row r="286" spans="1:9">
      <c r="A286" s="105" t="s">
        <v>522</v>
      </c>
      <c r="B286" s="105" t="s">
        <v>518</v>
      </c>
      <c r="C286" s="106" t="s">
        <v>510</v>
      </c>
      <c r="D286" s="105" t="s">
        <v>516</v>
      </c>
      <c r="E286" s="105">
        <v>28</v>
      </c>
      <c r="F286" s="106" t="s">
        <v>16</v>
      </c>
      <c r="G286" s="107">
        <v>250560</v>
      </c>
      <c r="H286" s="105" t="s">
        <v>494</v>
      </c>
      <c r="I286" s="105" t="s">
        <v>192</v>
      </c>
    </row>
    <row r="287" spans="1:9">
      <c r="A287" s="105" t="s">
        <v>519</v>
      </c>
      <c r="B287" s="105" t="s">
        <v>518</v>
      </c>
      <c r="C287" s="106" t="s">
        <v>492</v>
      </c>
      <c r="D287" s="105" t="s">
        <v>506</v>
      </c>
      <c r="E287" s="105">
        <v>4</v>
      </c>
      <c r="F287" s="106" t="s">
        <v>16</v>
      </c>
      <c r="G287" s="107">
        <v>345410</v>
      </c>
      <c r="H287" s="105" t="s">
        <v>501</v>
      </c>
      <c r="I287" s="105" t="s">
        <v>192</v>
      </c>
    </row>
    <row r="288" spans="1:9">
      <c r="A288" s="105" t="s">
        <v>519</v>
      </c>
      <c r="B288" s="105" t="s">
        <v>518</v>
      </c>
      <c r="C288" s="106" t="s">
        <v>510</v>
      </c>
      <c r="D288" s="105" t="s">
        <v>511</v>
      </c>
      <c r="E288" s="105">
        <v>22</v>
      </c>
      <c r="F288" s="106" t="s">
        <v>504</v>
      </c>
      <c r="G288" s="107">
        <v>144945</v>
      </c>
      <c r="H288" s="105" t="s">
        <v>501</v>
      </c>
      <c r="I288" s="105" t="s">
        <v>189</v>
      </c>
    </row>
    <row r="289" spans="1:9">
      <c r="A289" s="105" t="s">
        <v>517</v>
      </c>
      <c r="B289" s="105" t="s">
        <v>518</v>
      </c>
      <c r="C289" s="106" t="s">
        <v>510</v>
      </c>
      <c r="D289" s="105" t="s">
        <v>511</v>
      </c>
      <c r="E289" s="105">
        <v>11</v>
      </c>
      <c r="F289" s="106" t="s">
        <v>489</v>
      </c>
      <c r="G289" s="107">
        <v>35049</v>
      </c>
      <c r="H289" s="105" t="s">
        <v>490</v>
      </c>
      <c r="I289" s="105" t="s">
        <v>192</v>
      </c>
    </row>
    <row r="290" spans="1:9">
      <c r="A290" s="105" t="s">
        <v>519</v>
      </c>
      <c r="B290" s="105" t="s">
        <v>518</v>
      </c>
      <c r="C290" s="106" t="s">
        <v>487</v>
      </c>
      <c r="D290" s="105" t="s">
        <v>502</v>
      </c>
      <c r="E290" s="105">
        <v>25</v>
      </c>
      <c r="F290" s="106" t="s">
        <v>16</v>
      </c>
      <c r="G290" s="107">
        <v>190596</v>
      </c>
      <c r="H290" s="105" t="s">
        <v>496</v>
      </c>
      <c r="I290" s="105" t="s">
        <v>195</v>
      </c>
    </row>
    <row r="291" spans="1:9">
      <c r="A291" s="105" t="s">
        <v>517</v>
      </c>
      <c r="B291" s="105" t="s">
        <v>518</v>
      </c>
      <c r="C291" s="106" t="s">
        <v>499</v>
      </c>
      <c r="D291" s="105" t="s">
        <v>515</v>
      </c>
      <c r="E291" s="105">
        <v>21</v>
      </c>
      <c r="F291" s="106" t="s">
        <v>16</v>
      </c>
      <c r="G291" s="107">
        <v>34913</v>
      </c>
      <c r="H291" s="105" t="s">
        <v>496</v>
      </c>
      <c r="I291" s="105" t="s">
        <v>192</v>
      </c>
    </row>
    <row r="292" spans="1:9">
      <c r="A292" s="105" t="s">
        <v>523</v>
      </c>
      <c r="B292" s="105" t="s">
        <v>518</v>
      </c>
      <c r="C292" s="106" t="s">
        <v>492</v>
      </c>
      <c r="D292" s="105" t="s">
        <v>495</v>
      </c>
      <c r="E292" s="105">
        <v>19</v>
      </c>
      <c r="F292" s="106" t="s">
        <v>16</v>
      </c>
      <c r="G292" s="107">
        <v>124566</v>
      </c>
      <c r="H292" s="105" t="s">
        <v>497</v>
      </c>
      <c r="I292" s="105" t="s">
        <v>192</v>
      </c>
    </row>
    <row r="293" spans="1:9">
      <c r="A293" s="105" t="s">
        <v>523</v>
      </c>
      <c r="B293" s="105" t="s">
        <v>518</v>
      </c>
      <c r="C293" s="106" t="s">
        <v>487</v>
      </c>
      <c r="D293" s="105" t="s">
        <v>509</v>
      </c>
      <c r="E293" s="105">
        <v>6</v>
      </c>
      <c r="F293" s="106" t="s">
        <v>489</v>
      </c>
      <c r="G293" s="107">
        <v>577188</v>
      </c>
      <c r="H293" s="105" t="s">
        <v>497</v>
      </c>
      <c r="I293" s="105" t="s">
        <v>192</v>
      </c>
    </row>
    <row r="294" spans="1:9">
      <c r="A294" s="105" t="s">
        <v>519</v>
      </c>
      <c r="B294" s="105" t="s">
        <v>518</v>
      </c>
      <c r="C294" s="106" t="s">
        <v>510</v>
      </c>
      <c r="D294" s="105" t="s">
        <v>516</v>
      </c>
      <c r="E294" s="105">
        <v>20</v>
      </c>
      <c r="F294" s="106" t="s">
        <v>489</v>
      </c>
      <c r="G294" s="107">
        <v>31278</v>
      </c>
      <c r="H294" s="105" t="s">
        <v>497</v>
      </c>
      <c r="I294" s="105" t="s">
        <v>192</v>
      </c>
    </row>
    <row r="295" spans="1:9">
      <c r="A295" s="105" t="s">
        <v>522</v>
      </c>
      <c r="B295" s="105" t="s">
        <v>518</v>
      </c>
      <c r="C295" s="106" t="s">
        <v>510</v>
      </c>
      <c r="D295" s="105" t="s">
        <v>511</v>
      </c>
      <c r="E295" s="105">
        <v>22</v>
      </c>
      <c r="F295" s="106" t="s">
        <v>16</v>
      </c>
      <c r="G295" s="107">
        <v>154350</v>
      </c>
      <c r="H295" s="105" t="s">
        <v>490</v>
      </c>
      <c r="I295" s="105" t="s">
        <v>189</v>
      </c>
    </row>
    <row r="296" spans="1:9">
      <c r="A296" s="105" t="s">
        <v>517</v>
      </c>
      <c r="B296" s="105" t="s">
        <v>518</v>
      </c>
      <c r="C296" s="106" t="s">
        <v>487</v>
      </c>
      <c r="D296" s="105" t="s">
        <v>502</v>
      </c>
      <c r="E296" s="105">
        <v>9</v>
      </c>
      <c r="F296" s="106" t="s">
        <v>489</v>
      </c>
      <c r="G296" s="107">
        <v>181406</v>
      </c>
      <c r="H296" s="105" t="s">
        <v>494</v>
      </c>
      <c r="I296" s="105" t="s">
        <v>198</v>
      </c>
    </row>
    <row r="297" spans="1:9">
      <c r="A297" s="105" t="s">
        <v>521</v>
      </c>
      <c r="B297" s="105" t="s">
        <v>518</v>
      </c>
      <c r="C297" s="106" t="s">
        <v>510</v>
      </c>
      <c r="D297" s="105" t="s">
        <v>511</v>
      </c>
      <c r="E297" s="105">
        <v>4</v>
      </c>
      <c r="F297" s="106" t="s">
        <v>16</v>
      </c>
      <c r="G297" s="107">
        <v>28558</v>
      </c>
      <c r="H297" s="105" t="s">
        <v>494</v>
      </c>
      <c r="I297" s="105" t="s">
        <v>192</v>
      </c>
    </row>
    <row r="298" spans="1:9">
      <c r="A298" s="105" t="s">
        <v>517</v>
      </c>
      <c r="B298" s="105" t="s">
        <v>518</v>
      </c>
      <c r="C298" s="106" t="s">
        <v>499</v>
      </c>
      <c r="D298" s="105" t="s">
        <v>500</v>
      </c>
      <c r="E298" s="105">
        <v>1</v>
      </c>
      <c r="F298" s="106" t="s">
        <v>489</v>
      </c>
      <c r="G298" s="107">
        <v>48771</v>
      </c>
      <c r="H298" s="105" t="s">
        <v>497</v>
      </c>
      <c r="I298" s="105" t="s">
        <v>192</v>
      </c>
    </row>
    <row r="299" spans="1:9">
      <c r="A299" s="105" t="s">
        <v>522</v>
      </c>
      <c r="B299" s="105" t="s">
        <v>518</v>
      </c>
      <c r="C299" s="106" t="s">
        <v>487</v>
      </c>
      <c r="D299" s="105" t="s">
        <v>488</v>
      </c>
      <c r="E299" s="105">
        <v>8</v>
      </c>
      <c r="F299" s="106" t="s">
        <v>504</v>
      </c>
      <c r="G299" s="107">
        <v>51185</v>
      </c>
      <c r="H299" s="105" t="s">
        <v>496</v>
      </c>
      <c r="I299" s="105" t="s">
        <v>198</v>
      </c>
    </row>
    <row r="300" spans="1:9">
      <c r="A300" s="105" t="s">
        <v>519</v>
      </c>
      <c r="B300" s="105" t="s">
        <v>518</v>
      </c>
      <c r="C300" s="106" t="s">
        <v>510</v>
      </c>
      <c r="D300" s="105" t="s">
        <v>514</v>
      </c>
      <c r="E300" s="105">
        <v>19</v>
      </c>
      <c r="F300" s="106" t="s">
        <v>489</v>
      </c>
      <c r="G300" s="107">
        <v>253278</v>
      </c>
      <c r="H300" s="105" t="s">
        <v>496</v>
      </c>
      <c r="I300" s="105" t="s">
        <v>189</v>
      </c>
    </row>
    <row r="301" spans="1:9">
      <c r="A301" s="105" t="s">
        <v>523</v>
      </c>
      <c r="B301" s="105" t="s">
        <v>518</v>
      </c>
      <c r="C301" s="106" t="s">
        <v>487</v>
      </c>
      <c r="D301" s="105" t="s">
        <v>502</v>
      </c>
      <c r="E301" s="105">
        <v>17</v>
      </c>
      <c r="F301" s="106" t="s">
        <v>16</v>
      </c>
      <c r="G301" s="107">
        <v>133498</v>
      </c>
      <c r="H301" s="105" t="s">
        <v>494</v>
      </c>
      <c r="I301" s="105" t="s">
        <v>198</v>
      </c>
    </row>
    <row r="302" spans="1:9">
      <c r="A302" s="105" t="s">
        <v>522</v>
      </c>
      <c r="B302" s="105" t="s">
        <v>518</v>
      </c>
      <c r="C302" s="106" t="s">
        <v>510</v>
      </c>
      <c r="D302" s="105" t="s">
        <v>511</v>
      </c>
      <c r="E302" s="105">
        <v>10</v>
      </c>
      <c r="F302" s="106" t="s">
        <v>504</v>
      </c>
      <c r="G302" s="107">
        <v>164019</v>
      </c>
      <c r="H302" s="105" t="s">
        <v>496</v>
      </c>
      <c r="I302" s="105" t="s">
        <v>214</v>
      </c>
    </row>
    <row r="303" spans="1:9">
      <c r="A303" s="105" t="s">
        <v>522</v>
      </c>
      <c r="B303" s="105" t="s">
        <v>518</v>
      </c>
      <c r="C303" s="106" t="s">
        <v>487</v>
      </c>
      <c r="D303" s="105" t="s">
        <v>488</v>
      </c>
      <c r="E303" s="105">
        <v>27</v>
      </c>
      <c r="F303" s="106" t="s">
        <v>489</v>
      </c>
      <c r="G303" s="107">
        <v>8812</v>
      </c>
      <c r="H303" s="105" t="s">
        <v>494</v>
      </c>
      <c r="I303" s="105" t="s">
        <v>198</v>
      </c>
    </row>
    <row r="304" spans="1:9">
      <c r="A304" s="105" t="s">
        <v>523</v>
      </c>
      <c r="B304" s="105" t="s">
        <v>518</v>
      </c>
      <c r="C304" s="106" t="s">
        <v>487</v>
      </c>
      <c r="D304" s="105" t="s">
        <v>488</v>
      </c>
      <c r="E304" s="105">
        <v>28</v>
      </c>
      <c r="F304" s="106" t="s">
        <v>489</v>
      </c>
      <c r="G304" s="107">
        <v>93861</v>
      </c>
      <c r="H304" s="105" t="s">
        <v>496</v>
      </c>
      <c r="I304" s="105" t="s">
        <v>210</v>
      </c>
    </row>
    <row r="305" spans="1:9">
      <c r="A305" s="105" t="s">
        <v>519</v>
      </c>
      <c r="B305" s="105" t="s">
        <v>518</v>
      </c>
      <c r="C305" s="106" t="s">
        <v>499</v>
      </c>
      <c r="D305" s="105" t="s">
        <v>515</v>
      </c>
      <c r="E305" s="105">
        <v>23</v>
      </c>
      <c r="F305" s="106" t="s">
        <v>489</v>
      </c>
      <c r="G305" s="107">
        <v>38320</v>
      </c>
      <c r="H305" s="105" t="s">
        <v>497</v>
      </c>
      <c r="I305" s="105" t="s">
        <v>210</v>
      </c>
    </row>
    <row r="306" spans="1:9">
      <c r="A306" s="105" t="s">
        <v>522</v>
      </c>
      <c r="B306" s="105" t="s">
        <v>518</v>
      </c>
      <c r="C306" s="106" t="s">
        <v>492</v>
      </c>
      <c r="D306" s="105" t="s">
        <v>495</v>
      </c>
      <c r="E306" s="105">
        <v>1</v>
      </c>
      <c r="F306" s="106" t="s">
        <v>16</v>
      </c>
      <c r="G306" s="107">
        <v>186005</v>
      </c>
      <c r="H306" s="105" t="s">
        <v>494</v>
      </c>
      <c r="I306" s="105" t="s">
        <v>198</v>
      </c>
    </row>
    <row r="307" spans="1:9">
      <c r="A307" s="105" t="s">
        <v>521</v>
      </c>
      <c r="B307" s="105" t="s">
        <v>518</v>
      </c>
      <c r="C307" s="106" t="s">
        <v>487</v>
      </c>
      <c r="D307" s="105" t="s">
        <v>488</v>
      </c>
      <c r="E307" s="105">
        <v>25</v>
      </c>
      <c r="F307" s="106" t="s">
        <v>489</v>
      </c>
      <c r="G307" s="107">
        <v>99099</v>
      </c>
      <c r="H307" s="105" t="s">
        <v>497</v>
      </c>
      <c r="I307" s="105" t="s">
        <v>198</v>
      </c>
    </row>
    <row r="308" spans="1:9">
      <c r="A308" s="105" t="s">
        <v>517</v>
      </c>
      <c r="B308" s="105" t="s">
        <v>518</v>
      </c>
      <c r="C308" s="106" t="s">
        <v>487</v>
      </c>
      <c r="D308" s="105" t="s">
        <v>502</v>
      </c>
      <c r="E308" s="105">
        <v>9</v>
      </c>
      <c r="F308" s="106" t="s">
        <v>504</v>
      </c>
      <c r="G308" s="107">
        <v>130934</v>
      </c>
      <c r="H308" s="105" t="s">
        <v>497</v>
      </c>
      <c r="I308" s="105" t="s">
        <v>198</v>
      </c>
    </row>
    <row r="309" spans="1:9">
      <c r="A309" s="105" t="s">
        <v>517</v>
      </c>
      <c r="B309" s="105" t="s">
        <v>518</v>
      </c>
      <c r="C309" s="106" t="s">
        <v>487</v>
      </c>
      <c r="D309" s="105" t="s">
        <v>502</v>
      </c>
      <c r="E309" s="105">
        <v>28</v>
      </c>
      <c r="F309" s="106" t="s">
        <v>489</v>
      </c>
      <c r="G309" s="107">
        <v>51896</v>
      </c>
      <c r="H309" s="105" t="s">
        <v>494</v>
      </c>
      <c r="I309" s="105" t="s">
        <v>195</v>
      </c>
    </row>
    <row r="310" spans="1:9">
      <c r="A310" s="105" t="s">
        <v>523</v>
      </c>
      <c r="B310" s="105" t="s">
        <v>518</v>
      </c>
      <c r="C310" s="106" t="s">
        <v>510</v>
      </c>
      <c r="D310" s="105" t="s">
        <v>514</v>
      </c>
      <c r="E310" s="105">
        <v>1</v>
      </c>
      <c r="F310" s="106" t="s">
        <v>504</v>
      </c>
      <c r="G310" s="107">
        <v>225351</v>
      </c>
      <c r="H310" s="105" t="s">
        <v>497</v>
      </c>
      <c r="I310" s="105" t="s">
        <v>198</v>
      </c>
    </row>
    <row r="311" spans="1:9">
      <c r="A311" s="105" t="s">
        <v>522</v>
      </c>
      <c r="B311" s="105" t="s">
        <v>518</v>
      </c>
      <c r="C311" s="106" t="s">
        <v>499</v>
      </c>
      <c r="D311" s="105" t="s">
        <v>508</v>
      </c>
      <c r="E311" s="105">
        <v>5</v>
      </c>
      <c r="F311" s="106" t="s">
        <v>489</v>
      </c>
      <c r="G311" s="107">
        <v>73405</v>
      </c>
      <c r="H311" s="105" t="s">
        <v>494</v>
      </c>
      <c r="I311" s="105" t="s">
        <v>198</v>
      </c>
    </row>
    <row r="312" spans="1:9">
      <c r="A312" s="105" t="s">
        <v>517</v>
      </c>
      <c r="B312" s="105" t="s">
        <v>518</v>
      </c>
      <c r="C312" s="106" t="s">
        <v>487</v>
      </c>
      <c r="D312" s="105" t="s">
        <v>502</v>
      </c>
      <c r="E312" s="105">
        <v>15</v>
      </c>
      <c r="F312" s="106" t="s">
        <v>16</v>
      </c>
      <c r="G312" s="107">
        <v>28354</v>
      </c>
      <c r="H312" s="105" t="s">
        <v>496</v>
      </c>
      <c r="I312" s="105" t="s">
        <v>201</v>
      </c>
    </row>
    <row r="313" spans="1:9">
      <c r="A313" s="105" t="s">
        <v>521</v>
      </c>
      <c r="B313" s="105" t="s">
        <v>518</v>
      </c>
      <c r="C313" s="106" t="s">
        <v>487</v>
      </c>
      <c r="D313" s="105" t="s">
        <v>488</v>
      </c>
      <c r="E313" s="105">
        <v>2</v>
      </c>
      <c r="F313" s="106" t="s">
        <v>489</v>
      </c>
      <c r="G313" s="107">
        <v>98018</v>
      </c>
      <c r="H313" s="105" t="s">
        <v>496</v>
      </c>
      <c r="I313" s="105" t="s">
        <v>201</v>
      </c>
    </row>
    <row r="314" spans="1:9">
      <c r="A314" s="105" t="s">
        <v>520</v>
      </c>
      <c r="B314" s="105" t="s">
        <v>518</v>
      </c>
      <c r="C314" s="106" t="s">
        <v>510</v>
      </c>
      <c r="D314" s="105" t="s">
        <v>511</v>
      </c>
      <c r="E314" s="105">
        <v>9</v>
      </c>
      <c r="F314" s="106" t="s">
        <v>16</v>
      </c>
      <c r="G314" s="107">
        <v>197964</v>
      </c>
      <c r="H314" s="105" t="s">
        <v>497</v>
      </c>
      <c r="I314" s="105" t="s">
        <v>198</v>
      </c>
    </row>
    <row r="315" spans="1:9">
      <c r="A315" s="105" t="s">
        <v>523</v>
      </c>
      <c r="B315" s="105" t="s">
        <v>518</v>
      </c>
      <c r="C315" s="106" t="s">
        <v>510</v>
      </c>
      <c r="D315" s="105" t="s">
        <v>511</v>
      </c>
      <c r="E315" s="105">
        <v>14</v>
      </c>
      <c r="F315" s="106" t="s">
        <v>504</v>
      </c>
      <c r="G315" s="107">
        <v>124110</v>
      </c>
      <c r="H315" s="105" t="s">
        <v>494</v>
      </c>
      <c r="I315" s="105" t="s">
        <v>192</v>
      </c>
    </row>
    <row r="316" spans="1:9">
      <c r="A316" s="105" t="s">
        <v>519</v>
      </c>
      <c r="B316" s="105" t="s">
        <v>518</v>
      </c>
      <c r="C316" s="106" t="s">
        <v>510</v>
      </c>
      <c r="D316" s="105" t="s">
        <v>511</v>
      </c>
      <c r="E316" s="105">
        <v>2</v>
      </c>
      <c r="F316" s="106" t="s">
        <v>504</v>
      </c>
      <c r="G316" s="107">
        <v>68158</v>
      </c>
      <c r="H316" s="105" t="s">
        <v>494</v>
      </c>
      <c r="I316" s="105" t="s">
        <v>214</v>
      </c>
    </row>
    <row r="317" spans="1:9">
      <c r="A317" s="105" t="s">
        <v>522</v>
      </c>
      <c r="B317" s="105" t="s">
        <v>518</v>
      </c>
      <c r="C317" s="106" t="s">
        <v>510</v>
      </c>
      <c r="D317" s="105" t="s">
        <v>514</v>
      </c>
      <c r="E317" s="105">
        <v>5</v>
      </c>
      <c r="F317" s="106" t="s">
        <v>16</v>
      </c>
      <c r="G317" s="107">
        <v>267093</v>
      </c>
      <c r="H317" s="105" t="s">
        <v>497</v>
      </c>
      <c r="I317" s="105" t="s">
        <v>189</v>
      </c>
    </row>
    <row r="318" spans="1:9">
      <c r="A318" s="105" t="s">
        <v>517</v>
      </c>
      <c r="B318" s="105" t="s">
        <v>518</v>
      </c>
      <c r="C318" s="106" t="s">
        <v>492</v>
      </c>
      <c r="D318" s="105" t="s">
        <v>493</v>
      </c>
      <c r="E318" s="105">
        <v>30</v>
      </c>
      <c r="F318" s="106" t="s">
        <v>489</v>
      </c>
      <c r="G318" s="107">
        <v>73217</v>
      </c>
      <c r="H318" s="105" t="s">
        <v>512</v>
      </c>
      <c r="I318" s="105" t="s">
        <v>192</v>
      </c>
    </row>
    <row r="319" spans="1:9">
      <c r="A319" s="105" t="s">
        <v>521</v>
      </c>
      <c r="B319" s="105" t="s">
        <v>518</v>
      </c>
      <c r="C319" s="106" t="s">
        <v>487</v>
      </c>
      <c r="D319" s="105" t="s">
        <v>509</v>
      </c>
      <c r="E319" s="105">
        <v>25</v>
      </c>
      <c r="F319" s="106" t="s">
        <v>489</v>
      </c>
      <c r="G319" s="107">
        <v>185745</v>
      </c>
      <c r="H319" s="105" t="s">
        <v>497</v>
      </c>
      <c r="I319" s="105" t="s">
        <v>198</v>
      </c>
    </row>
    <row r="320" spans="1:9">
      <c r="A320" s="105" t="s">
        <v>521</v>
      </c>
      <c r="B320" s="105" t="s">
        <v>518</v>
      </c>
      <c r="C320" s="106" t="s">
        <v>487</v>
      </c>
      <c r="D320" s="105" t="s">
        <v>509</v>
      </c>
      <c r="E320" s="105">
        <v>23</v>
      </c>
      <c r="F320" s="106" t="s">
        <v>489</v>
      </c>
      <c r="G320" s="107">
        <v>137808</v>
      </c>
      <c r="H320" s="105" t="s">
        <v>494</v>
      </c>
      <c r="I320" s="105" t="s">
        <v>189</v>
      </c>
    </row>
    <row r="321" spans="1:9">
      <c r="A321" s="105" t="s">
        <v>521</v>
      </c>
      <c r="B321" s="105" t="s">
        <v>518</v>
      </c>
      <c r="C321" s="106" t="s">
        <v>510</v>
      </c>
      <c r="D321" s="105" t="s">
        <v>511</v>
      </c>
      <c r="E321" s="105">
        <v>21</v>
      </c>
      <c r="F321" s="106" t="s">
        <v>489</v>
      </c>
      <c r="G321" s="107">
        <v>263520</v>
      </c>
      <c r="H321" s="105" t="s">
        <v>497</v>
      </c>
      <c r="I321" s="105" t="s">
        <v>210</v>
      </c>
    </row>
    <row r="322" spans="1:9">
      <c r="A322" s="105" t="s">
        <v>522</v>
      </c>
      <c r="B322" s="105" t="s">
        <v>518</v>
      </c>
      <c r="C322" s="106" t="s">
        <v>510</v>
      </c>
      <c r="D322" s="105" t="s">
        <v>511</v>
      </c>
      <c r="E322" s="105">
        <v>18</v>
      </c>
      <c r="F322" s="106" t="s">
        <v>16</v>
      </c>
      <c r="G322" s="107">
        <v>151140</v>
      </c>
      <c r="H322" s="105" t="s">
        <v>494</v>
      </c>
      <c r="I322" s="105" t="s">
        <v>189</v>
      </c>
    </row>
    <row r="323" spans="1:9">
      <c r="A323" s="105" t="s">
        <v>519</v>
      </c>
      <c r="B323" s="105" t="s">
        <v>518</v>
      </c>
      <c r="C323" s="106" t="s">
        <v>487</v>
      </c>
      <c r="D323" s="105" t="s">
        <v>502</v>
      </c>
      <c r="E323" s="105">
        <v>17</v>
      </c>
      <c r="F323" s="106" t="s">
        <v>489</v>
      </c>
      <c r="G323" s="107">
        <v>34400</v>
      </c>
      <c r="H323" s="105" t="s">
        <v>497</v>
      </c>
      <c r="I323" s="105" t="s">
        <v>198</v>
      </c>
    </row>
    <row r="324" spans="1:9">
      <c r="A324" s="105" t="s">
        <v>519</v>
      </c>
      <c r="B324" s="105" t="s">
        <v>518</v>
      </c>
      <c r="C324" s="106" t="s">
        <v>492</v>
      </c>
      <c r="D324" s="105" t="s">
        <v>495</v>
      </c>
      <c r="E324" s="105">
        <v>25</v>
      </c>
      <c r="F324" s="106" t="s">
        <v>489</v>
      </c>
      <c r="G324" s="107">
        <v>86050</v>
      </c>
      <c r="H324" s="105" t="s">
        <v>494</v>
      </c>
      <c r="I324" s="105" t="s">
        <v>192</v>
      </c>
    </row>
    <row r="325" spans="1:9">
      <c r="A325" s="105" t="s">
        <v>523</v>
      </c>
      <c r="B325" s="105" t="s">
        <v>518</v>
      </c>
      <c r="C325" s="106" t="s">
        <v>492</v>
      </c>
      <c r="D325" s="105" t="s">
        <v>495</v>
      </c>
      <c r="E325" s="105">
        <v>13</v>
      </c>
      <c r="F325" s="106" t="s">
        <v>489</v>
      </c>
      <c r="G325" s="107">
        <v>36711.75</v>
      </c>
      <c r="H325" s="105" t="s">
        <v>494</v>
      </c>
      <c r="I325" s="105" t="s">
        <v>192</v>
      </c>
    </row>
    <row r="326" spans="1:9">
      <c r="A326" s="105" t="s">
        <v>519</v>
      </c>
      <c r="B326" s="105" t="s">
        <v>518</v>
      </c>
      <c r="C326" s="106" t="s">
        <v>487</v>
      </c>
      <c r="D326" s="105" t="s">
        <v>509</v>
      </c>
      <c r="E326" s="105">
        <v>29</v>
      </c>
      <c r="F326" s="106" t="s">
        <v>16</v>
      </c>
      <c r="G326" s="107">
        <v>173751</v>
      </c>
      <c r="H326" s="105" t="s">
        <v>497</v>
      </c>
      <c r="I326" s="105" t="s">
        <v>189</v>
      </c>
    </row>
    <row r="327" spans="1:9">
      <c r="A327" s="105" t="s">
        <v>519</v>
      </c>
      <c r="B327" s="105" t="s">
        <v>518</v>
      </c>
      <c r="C327" s="106" t="s">
        <v>487</v>
      </c>
      <c r="D327" s="105" t="s">
        <v>509</v>
      </c>
      <c r="E327" s="105">
        <v>3</v>
      </c>
      <c r="F327" s="106" t="s">
        <v>504</v>
      </c>
      <c r="G327" s="107">
        <v>153324</v>
      </c>
      <c r="H327" s="105" t="s">
        <v>496</v>
      </c>
      <c r="I327" s="105" t="s">
        <v>189</v>
      </c>
    </row>
    <row r="328" spans="1:9">
      <c r="A328" s="105" t="s">
        <v>521</v>
      </c>
      <c r="B328" s="105" t="s">
        <v>518</v>
      </c>
      <c r="C328" s="106" t="s">
        <v>492</v>
      </c>
      <c r="D328" s="105" t="s">
        <v>506</v>
      </c>
      <c r="E328" s="105">
        <v>11</v>
      </c>
      <c r="F328" s="106" t="s">
        <v>489</v>
      </c>
      <c r="G328" s="107">
        <v>115150</v>
      </c>
      <c r="H328" s="105" t="s">
        <v>494</v>
      </c>
      <c r="I328" s="105" t="s">
        <v>189</v>
      </c>
    </row>
    <row r="329" spans="1:9">
      <c r="A329" s="105" t="s">
        <v>519</v>
      </c>
      <c r="B329" s="105" t="s">
        <v>518</v>
      </c>
      <c r="C329" s="106" t="s">
        <v>510</v>
      </c>
      <c r="D329" s="105" t="s">
        <v>514</v>
      </c>
      <c r="E329" s="105">
        <v>29</v>
      </c>
      <c r="F329" s="106" t="s">
        <v>489</v>
      </c>
      <c r="G329" s="107">
        <v>25251</v>
      </c>
      <c r="H329" s="105" t="s">
        <v>496</v>
      </c>
      <c r="I329" s="105" t="s">
        <v>189</v>
      </c>
    </row>
    <row r="330" spans="1:9">
      <c r="A330" s="105" t="s">
        <v>517</v>
      </c>
      <c r="B330" s="105" t="s">
        <v>518</v>
      </c>
      <c r="C330" s="106" t="s">
        <v>487</v>
      </c>
      <c r="D330" s="105" t="s">
        <v>502</v>
      </c>
      <c r="E330" s="105">
        <v>5</v>
      </c>
      <c r="F330" s="106" t="s">
        <v>16</v>
      </c>
      <c r="G330" s="107">
        <v>39140</v>
      </c>
      <c r="H330" s="105" t="s">
        <v>512</v>
      </c>
      <c r="I330" s="105" t="s">
        <v>198</v>
      </c>
    </row>
    <row r="331" spans="1:9">
      <c r="A331" s="105" t="s">
        <v>521</v>
      </c>
      <c r="B331" s="105" t="s">
        <v>518</v>
      </c>
      <c r="C331" s="106" t="s">
        <v>487</v>
      </c>
      <c r="D331" s="105" t="s">
        <v>502</v>
      </c>
      <c r="E331" s="105">
        <v>25</v>
      </c>
      <c r="F331" s="106" t="s">
        <v>16</v>
      </c>
      <c r="G331" s="107">
        <v>102438</v>
      </c>
      <c r="H331" s="105" t="s">
        <v>501</v>
      </c>
      <c r="I331" s="105" t="s">
        <v>198</v>
      </c>
    </row>
    <row r="332" spans="1:9">
      <c r="A332" s="105" t="s">
        <v>522</v>
      </c>
      <c r="B332" s="105" t="s">
        <v>518</v>
      </c>
      <c r="C332" s="106" t="s">
        <v>510</v>
      </c>
      <c r="D332" s="105" t="s">
        <v>511</v>
      </c>
      <c r="E332" s="105">
        <v>22</v>
      </c>
      <c r="F332" s="106" t="s">
        <v>504</v>
      </c>
      <c r="G332" s="107">
        <v>126273</v>
      </c>
      <c r="H332" s="105" t="s">
        <v>494</v>
      </c>
      <c r="I332" s="105" t="s">
        <v>189</v>
      </c>
    </row>
    <row r="333" spans="1:9">
      <c r="A333" s="105" t="s">
        <v>522</v>
      </c>
      <c r="B333" s="105" t="s">
        <v>518</v>
      </c>
      <c r="C333" s="106" t="s">
        <v>510</v>
      </c>
      <c r="D333" s="105" t="s">
        <v>514</v>
      </c>
      <c r="E333" s="105">
        <v>27</v>
      </c>
      <c r="F333" s="106" t="s">
        <v>504</v>
      </c>
      <c r="G333" s="107">
        <v>235095</v>
      </c>
      <c r="H333" s="105" t="s">
        <v>497</v>
      </c>
      <c r="I333" s="105" t="s">
        <v>192</v>
      </c>
    </row>
    <row r="334" spans="1:9">
      <c r="A334" s="105" t="s">
        <v>521</v>
      </c>
      <c r="B334" s="105" t="s">
        <v>518</v>
      </c>
      <c r="C334" s="106" t="s">
        <v>487</v>
      </c>
      <c r="D334" s="105" t="s">
        <v>488</v>
      </c>
      <c r="E334" s="105">
        <v>17</v>
      </c>
      <c r="F334" s="106" t="s">
        <v>16</v>
      </c>
      <c r="G334" s="107">
        <v>86914</v>
      </c>
      <c r="H334" s="105" t="s">
        <v>494</v>
      </c>
      <c r="I334" s="105" t="s">
        <v>513</v>
      </c>
    </row>
    <row r="335" spans="1:9">
      <c r="A335" s="105" t="s">
        <v>521</v>
      </c>
      <c r="B335" s="105" t="s">
        <v>518</v>
      </c>
      <c r="C335" s="106" t="s">
        <v>510</v>
      </c>
      <c r="D335" s="105" t="s">
        <v>511</v>
      </c>
      <c r="E335" s="105">
        <v>21</v>
      </c>
      <c r="F335" s="106" t="s">
        <v>489</v>
      </c>
      <c r="G335" s="107">
        <v>212046</v>
      </c>
      <c r="H335" s="105" t="s">
        <v>494</v>
      </c>
      <c r="I335" s="105" t="s">
        <v>189</v>
      </c>
    </row>
    <row r="336" spans="1:9">
      <c r="A336" s="105" t="s">
        <v>519</v>
      </c>
      <c r="B336" s="105" t="s">
        <v>518</v>
      </c>
      <c r="C336" s="106" t="s">
        <v>487</v>
      </c>
      <c r="D336" s="105" t="s">
        <v>502</v>
      </c>
      <c r="E336" s="105">
        <v>20</v>
      </c>
      <c r="F336" s="106" t="s">
        <v>16</v>
      </c>
      <c r="G336" s="107">
        <v>6930</v>
      </c>
      <c r="H336" s="105" t="s">
        <v>494</v>
      </c>
      <c r="I336" s="105" t="s">
        <v>198</v>
      </c>
    </row>
    <row r="337" spans="1:9">
      <c r="A337" s="105" t="s">
        <v>519</v>
      </c>
      <c r="B337" s="105" t="s">
        <v>518</v>
      </c>
      <c r="C337" s="106" t="s">
        <v>499</v>
      </c>
      <c r="D337" s="105" t="s">
        <v>508</v>
      </c>
      <c r="E337" s="105">
        <v>25</v>
      </c>
      <c r="F337" s="106" t="s">
        <v>489</v>
      </c>
      <c r="G337" s="107">
        <v>257525</v>
      </c>
      <c r="H337" s="105" t="s">
        <v>497</v>
      </c>
      <c r="I337" s="105" t="s">
        <v>198</v>
      </c>
    </row>
    <row r="338" spans="1:9">
      <c r="A338" s="105" t="s">
        <v>523</v>
      </c>
      <c r="B338" s="105" t="s">
        <v>518</v>
      </c>
      <c r="C338" s="106" t="s">
        <v>487</v>
      </c>
      <c r="D338" s="105" t="s">
        <v>488</v>
      </c>
      <c r="E338" s="105">
        <v>27</v>
      </c>
      <c r="F338" s="106" t="s">
        <v>16</v>
      </c>
      <c r="G338" s="107">
        <v>33405</v>
      </c>
      <c r="H338" s="105" t="s">
        <v>494</v>
      </c>
      <c r="I338" s="105" t="s">
        <v>192</v>
      </c>
    </row>
    <row r="339" spans="1:9">
      <c r="A339" s="105" t="s">
        <v>517</v>
      </c>
      <c r="B339" s="105" t="s">
        <v>518</v>
      </c>
      <c r="C339" s="106" t="s">
        <v>487</v>
      </c>
      <c r="D339" s="105" t="s">
        <v>509</v>
      </c>
      <c r="E339" s="105">
        <v>11</v>
      </c>
      <c r="F339" s="106" t="s">
        <v>489</v>
      </c>
      <c r="G339" s="107">
        <v>133884</v>
      </c>
      <c r="H339" s="105" t="s">
        <v>497</v>
      </c>
      <c r="I339" s="105" t="s">
        <v>189</v>
      </c>
    </row>
    <row r="340" spans="1:9">
      <c r="A340" s="105" t="s">
        <v>522</v>
      </c>
      <c r="B340" s="105" t="s">
        <v>518</v>
      </c>
      <c r="C340" s="106" t="s">
        <v>487</v>
      </c>
      <c r="D340" s="105" t="s">
        <v>502</v>
      </c>
      <c r="E340" s="105">
        <v>10</v>
      </c>
      <c r="F340" s="106" t="s">
        <v>16</v>
      </c>
      <c r="G340" s="107">
        <v>55432</v>
      </c>
      <c r="H340" s="105" t="s">
        <v>497</v>
      </c>
      <c r="I340" s="105" t="s">
        <v>192</v>
      </c>
    </row>
    <row r="341" spans="1:9">
      <c r="A341" s="105" t="s">
        <v>521</v>
      </c>
      <c r="B341" s="105" t="s">
        <v>518</v>
      </c>
      <c r="C341" s="106" t="s">
        <v>510</v>
      </c>
      <c r="D341" s="105" t="s">
        <v>511</v>
      </c>
      <c r="E341" s="105">
        <v>16</v>
      </c>
      <c r="F341" s="106" t="s">
        <v>489</v>
      </c>
      <c r="G341" s="107">
        <v>39168</v>
      </c>
      <c r="H341" s="105" t="s">
        <v>497</v>
      </c>
      <c r="I341" s="105" t="s">
        <v>192</v>
      </c>
    </row>
    <row r="342" spans="1:9">
      <c r="A342" s="105" t="s">
        <v>521</v>
      </c>
      <c r="B342" s="105" t="s">
        <v>518</v>
      </c>
      <c r="C342" s="106" t="s">
        <v>487</v>
      </c>
      <c r="D342" s="105" t="s">
        <v>509</v>
      </c>
      <c r="E342" s="105">
        <v>20</v>
      </c>
      <c r="F342" s="106" t="s">
        <v>489</v>
      </c>
      <c r="G342" s="107">
        <v>68490</v>
      </c>
      <c r="H342" s="105" t="s">
        <v>494</v>
      </c>
      <c r="I342" s="105" t="s">
        <v>189</v>
      </c>
    </row>
    <row r="343" spans="1:9">
      <c r="A343" s="105" t="s">
        <v>522</v>
      </c>
      <c r="B343" s="105" t="s">
        <v>518</v>
      </c>
      <c r="C343" s="106" t="s">
        <v>487</v>
      </c>
      <c r="D343" s="105" t="s">
        <v>509</v>
      </c>
      <c r="E343" s="105">
        <v>10</v>
      </c>
      <c r="F343" s="106" t="s">
        <v>16</v>
      </c>
      <c r="G343" s="107">
        <v>94878</v>
      </c>
      <c r="H343" s="105" t="s">
        <v>497</v>
      </c>
      <c r="I343" s="105" t="s">
        <v>513</v>
      </c>
    </row>
    <row r="344" spans="1:9">
      <c r="A344" s="105" t="s">
        <v>522</v>
      </c>
      <c r="B344" s="105" t="s">
        <v>518</v>
      </c>
      <c r="C344" s="106" t="s">
        <v>487</v>
      </c>
      <c r="D344" s="105" t="s">
        <v>502</v>
      </c>
      <c r="E344" s="105">
        <v>18</v>
      </c>
      <c r="F344" s="106" t="s">
        <v>16</v>
      </c>
      <c r="G344" s="107">
        <v>131966</v>
      </c>
      <c r="H344" s="105" t="s">
        <v>512</v>
      </c>
      <c r="I344" s="105" t="s">
        <v>513</v>
      </c>
    </row>
    <row r="345" spans="1:9">
      <c r="A345" s="105" t="s">
        <v>523</v>
      </c>
      <c r="B345" s="105" t="s">
        <v>518</v>
      </c>
      <c r="C345" s="106" t="s">
        <v>487</v>
      </c>
      <c r="D345" s="105" t="s">
        <v>502</v>
      </c>
      <c r="E345" s="105">
        <v>24</v>
      </c>
      <c r="F345" s="106" t="s">
        <v>489</v>
      </c>
      <c r="G345" s="107">
        <v>85908</v>
      </c>
      <c r="H345" s="105" t="s">
        <v>490</v>
      </c>
      <c r="I345" s="105" t="s">
        <v>198</v>
      </c>
    </row>
    <row r="346" spans="1:9">
      <c r="A346" s="105" t="s">
        <v>520</v>
      </c>
      <c r="B346" s="105" t="s">
        <v>518</v>
      </c>
      <c r="C346" s="106" t="s">
        <v>510</v>
      </c>
      <c r="D346" s="105" t="s">
        <v>511</v>
      </c>
      <c r="E346" s="105">
        <v>13</v>
      </c>
      <c r="F346" s="106" t="s">
        <v>489</v>
      </c>
      <c r="G346" s="107">
        <v>142521</v>
      </c>
      <c r="H346" s="105" t="s">
        <v>496</v>
      </c>
      <c r="I346" s="105" t="s">
        <v>192</v>
      </c>
    </row>
    <row r="347" spans="1:9">
      <c r="A347" s="105" t="s">
        <v>519</v>
      </c>
      <c r="B347" s="105" t="s">
        <v>518</v>
      </c>
      <c r="C347" s="106" t="s">
        <v>487</v>
      </c>
      <c r="D347" s="105" t="s">
        <v>488</v>
      </c>
      <c r="E347" s="105">
        <v>7</v>
      </c>
      <c r="F347" s="106" t="s">
        <v>489</v>
      </c>
      <c r="G347" s="107">
        <v>46411</v>
      </c>
      <c r="H347" s="105" t="s">
        <v>494</v>
      </c>
      <c r="I347" s="105" t="s">
        <v>192</v>
      </c>
    </row>
    <row r="348" spans="1:9">
      <c r="A348" s="105" t="s">
        <v>517</v>
      </c>
      <c r="B348" s="105" t="s">
        <v>518</v>
      </c>
      <c r="C348" s="106" t="s">
        <v>487</v>
      </c>
      <c r="D348" s="105" t="s">
        <v>502</v>
      </c>
      <c r="E348" s="105">
        <v>21</v>
      </c>
      <c r="F348" s="106" t="s">
        <v>489</v>
      </c>
      <c r="G348" s="107">
        <v>112716</v>
      </c>
      <c r="H348" s="105" t="s">
        <v>494</v>
      </c>
      <c r="I348" s="105" t="s">
        <v>195</v>
      </c>
    </row>
    <row r="349" spans="1:9">
      <c r="A349" s="105" t="s">
        <v>519</v>
      </c>
      <c r="B349" s="105" t="s">
        <v>518</v>
      </c>
      <c r="C349" s="106" t="s">
        <v>492</v>
      </c>
      <c r="D349" s="105" t="s">
        <v>495</v>
      </c>
      <c r="E349" s="105">
        <v>17</v>
      </c>
      <c r="F349" s="106" t="s">
        <v>16</v>
      </c>
      <c r="G349" s="107">
        <v>107400</v>
      </c>
      <c r="H349" s="105" t="s">
        <v>512</v>
      </c>
      <c r="I349" s="105" t="s">
        <v>198</v>
      </c>
    </row>
    <row r="350" spans="1:9">
      <c r="A350" s="105" t="s">
        <v>519</v>
      </c>
      <c r="B350" s="105" t="s">
        <v>518</v>
      </c>
      <c r="C350" s="106" t="s">
        <v>492</v>
      </c>
      <c r="D350" s="105" t="s">
        <v>493</v>
      </c>
      <c r="E350" s="105">
        <v>27</v>
      </c>
      <c r="F350" s="106" t="s">
        <v>16</v>
      </c>
      <c r="G350" s="107">
        <v>18483</v>
      </c>
      <c r="H350" s="105" t="s">
        <v>490</v>
      </c>
      <c r="I350" s="105" t="s">
        <v>198</v>
      </c>
    </row>
    <row r="351" spans="1:9">
      <c r="A351" s="105" t="s">
        <v>519</v>
      </c>
      <c r="B351" s="105" t="s">
        <v>518</v>
      </c>
      <c r="C351" s="106" t="s">
        <v>499</v>
      </c>
      <c r="D351" s="105" t="s">
        <v>508</v>
      </c>
      <c r="E351" s="105">
        <v>18</v>
      </c>
      <c r="F351" s="106" t="s">
        <v>16</v>
      </c>
      <c r="G351" s="107">
        <v>67667</v>
      </c>
      <c r="H351" s="105" t="s">
        <v>494</v>
      </c>
      <c r="I351" s="105" t="s">
        <v>192</v>
      </c>
    </row>
    <row r="352" spans="1:9">
      <c r="A352" s="105" t="s">
        <v>523</v>
      </c>
      <c r="B352" s="105" t="s">
        <v>518</v>
      </c>
      <c r="C352" s="106" t="s">
        <v>499</v>
      </c>
      <c r="D352" s="105" t="s">
        <v>508</v>
      </c>
      <c r="E352" s="105">
        <v>22</v>
      </c>
      <c r="F352" s="106" t="s">
        <v>16</v>
      </c>
      <c r="G352" s="107">
        <v>82740</v>
      </c>
      <c r="H352" s="105" t="s">
        <v>494</v>
      </c>
      <c r="I352" s="105" t="s">
        <v>201</v>
      </c>
    </row>
    <row r="353" spans="1:9">
      <c r="A353" s="105" t="s">
        <v>519</v>
      </c>
      <c r="B353" s="105" t="s">
        <v>518</v>
      </c>
      <c r="C353" s="106" t="s">
        <v>487</v>
      </c>
      <c r="D353" s="105" t="s">
        <v>502</v>
      </c>
      <c r="E353" s="105">
        <v>4</v>
      </c>
      <c r="F353" s="106" t="s">
        <v>16</v>
      </c>
      <c r="G353" s="107">
        <v>176352</v>
      </c>
      <c r="H353" s="105" t="s">
        <v>496</v>
      </c>
      <c r="I353" s="105" t="s">
        <v>192</v>
      </c>
    </row>
    <row r="354" spans="1:9">
      <c r="A354" s="105" t="s">
        <v>521</v>
      </c>
      <c r="B354" s="105" t="s">
        <v>518</v>
      </c>
      <c r="C354" s="106" t="s">
        <v>510</v>
      </c>
      <c r="D354" s="105" t="s">
        <v>511</v>
      </c>
      <c r="E354" s="105">
        <v>22</v>
      </c>
      <c r="F354" s="106" t="s">
        <v>16</v>
      </c>
      <c r="G354" s="107">
        <v>241011</v>
      </c>
      <c r="H354" s="105" t="s">
        <v>494</v>
      </c>
      <c r="I354" s="105" t="s">
        <v>192</v>
      </c>
    </row>
    <row r="355" spans="1:9">
      <c r="A355" s="105" t="s">
        <v>523</v>
      </c>
      <c r="B355" s="105" t="s">
        <v>518</v>
      </c>
      <c r="C355" s="106" t="s">
        <v>492</v>
      </c>
      <c r="D355" s="105" t="s">
        <v>493</v>
      </c>
      <c r="E355" s="105">
        <v>18</v>
      </c>
      <c r="F355" s="106" t="s">
        <v>16</v>
      </c>
      <c r="G355" s="107">
        <v>186815</v>
      </c>
      <c r="H355" s="105" t="s">
        <v>497</v>
      </c>
      <c r="I355" s="105" t="s">
        <v>189</v>
      </c>
    </row>
    <row r="356" spans="1:9">
      <c r="A356" s="105" t="s">
        <v>519</v>
      </c>
      <c r="B356" s="105" t="s">
        <v>518</v>
      </c>
      <c r="C356" s="106" t="s">
        <v>487</v>
      </c>
      <c r="D356" s="105" t="s">
        <v>509</v>
      </c>
      <c r="E356" s="105">
        <v>19</v>
      </c>
      <c r="F356" s="106" t="s">
        <v>489</v>
      </c>
      <c r="G356" s="107">
        <v>62418</v>
      </c>
      <c r="H356" s="105" t="s">
        <v>496</v>
      </c>
      <c r="I356" s="105" t="s">
        <v>198</v>
      </c>
    </row>
    <row r="357" spans="1:9">
      <c r="A357" s="105" t="s">
        <v>517</v>
      </c>
      <c r="B357" s="105" t="s">
        <v>518</v>
      </c>
      <c r="C357" s="106" t="s">
        <v>510</v>
      </c>
      <c r="D357" s="105" t="s">
        <v>516</v>
      </c>
      <c r="E357" s="105">
        <v>27</v>
      </c>
      <c r="F357" s="106" t="s">
        <v>489</v>
      </c>
      <c r="G357" s="107">
        <v>105063</v>
      </c>
      <c r="H357" s="105" t="s">
        <v>501</v>
      </c>
      <c r="I357" s="105" t="s">
        <v>513</v>
      </c>
    </row>
    <row r="358" spans="1:9">
      <c r="A358" s="105" t="s">
        <v>519</v>
      </c>
      <c r="B358" s="105" t="s">
        <v>518</v>
      </c>
      <c r="C358" s="106" t="s">
        <v>499</v>
      </c>
      <c r="D358" s="105" t="s">
        <v>515</v>
      </c>
      <c r="E358" s="105">
        <v>15</v>
      </c>
      <c r="F358" s="106" t="s">
        <v>489</v>
      </c>
      <c r="G358" s="107">
        <v>10085</v>
      </c>
      <c r="H358" s="105" t="s">
        <v>497</v>
      </c>
      <c r="I358" s="105" t="s">
        <v>210</v>
      </c>
    </row>
    <row r="359" spans="1:9">
      <c r="A359" s="105" t="s">
        <v>519</v>
      </c>
      <c r="B359" s="105" t="s">
        <v>518</v>
      </c>
      <c r="C359" s="106" t="s">
        <v>492</v>
      </c>
      <c r="D359" s="105" t="s">
        <v>495</v>
      </c>
      <c r="E359" s="105">
        <v>13</v>
      </c>
      <c r="F359" s="106" t="s">
        <v>504</v>
      </c>
      <c r="G359" s="107">
        <v>69705.75</v>
      </c>
      <c r="H359" s="105" t="s">
        <v>494</v>
      </c>
      <c r="I359" s="105" t="s">
        <v>198</v>
      </c>
    </row>
    <row r="360" spans="1:9">
      <c r="A360" s="105" t="s">
        <v>517</v>
      </c>
      <c r="B360" s="105" t="s">
        <v>518</v>
      </c>
      <c r="C360" s="106" t="s">
        <v>499</v>
      </c>
      <c r="D360" s="105" t="s">
        <v>508</v>
      </c>
      <c r="E360" s="105">
        <v>15</v>
      </c>
      <c r="F360" s="106" t="s">
        <v>489</v>
      </c>
      <c r="G360" s="107">
        <v>28490</v>
      </c>
      <c r="H360" s="105" t="s">
        <v>494</v>
      </c>
      <c r="I360" s="105" t="s">
        <v>189</v>
      </c>
    </row>
    <row r="361" spans="1:9">
      <c r="A361" s="105" t="s">
        <v>523</v>
      </c>
      <c r="B361" s="105" t="s">
        <v>518</v>
      </c>
      <c r="C361" s="106" t="s">
        <v>510</v>
      </c>
      <c r="D361" s="105" t="s">
        <v>516</v>
      </c>
      <c r="E361" s="105">
        <v>15</v>
      </c>
      <c r="F361" s="106" t="s">
        <v>16</v>
      </c>
      <c r="G361" s="107">
        <v>264126</v>
      </c>
      <c r="H361" s="105" t="s">
        <v>494</v>
      </c>
      <c r="I361" s="105" t="s">
        <v>201</v>
      </c>
    </row>
    <row r="362" spans="1:9">
      <c r="A362" s="105" t="s">
        <v>521</v>
      </c>
      <c r="B362" s="105" t="s">
        <v>518</v>
      </c>
      <c r="C362" s="106" t="s">
        <v>510</v>
      </c>
      <c r="D362" s="105" t="s">
        <v>511</v>
      </c>
      <c r="E362" s="105">
        <v>11</v>
      </c>
      <c r="F362" s="106" t="s">
        <v>489</v>
      </c>
      <c r="G362" s="107">
        <v>297735</v>
      </c>
      <c r="H362" s="105" t="s">
        <v>496</v>
      </c>
      <c r="I362" s="105" t="s">
        <v>192</v>
      </c>
    </row>
    <row r="363" spans="1:9">
      <c r="A363" s="105" t="s">
        <v>521</v>
      </c>
      <c r="B363" s="105" t="s">
        <v>518</v>
      </c>
      <c r="C363" s="106" t="s">
        <v>487</v>
      </c>
      <c r="D363" s="105" t="s">
        <v>502</v>
      </c>
      <c r="E363" s="105">
        <v>12</v>
      </c>
      <c r="F363" s="106" t="s">
        <v>16</v>
      </c>
      <c r="G363" s="107">
        <v>74502</v>
      </c>
      <c r="H363" s="105" t="s">
        <v>494</v>
      </c>
      <c r="I363" s="105" t="s">
        <v>198</v>
      </c>
    </row>
    <row r="364" spans="1:9">
      <c r="A364" s="105" t="s">
        <v>521</v>
      </c>
      <c r="B364" s="105" t="s">
        <v>518</v>
      </c>
      <c r="C364" s="106" t="s">
        <v>492</v>
      </c>
      <c r="D364" s="105" t="s">
        <v>495</v>
      </c>
      <c r="E364" s="105">
        <v>28</v>
      </c>
      <c r="F364" s="106" t="s">
        <v>16</v>
      </c>
      <c r="G364" s="107">
        <v>441240</v>
      </c>
      <c r="H364" s="105" t="s">
        <v>496</v>
      </c>
      <c r="I364" s="105" t="s">
        <v>189</v>
      </c>
    </row>
    <row r="365" spans="1:9">
      <c r="A365" s="105" t="s">
        <v>521</v>
      </c>
      <c r="B365" s="105" t="s">
        <v>518</v>
      </c>
      <c r="C365" s="106" t="s">
        <v>510</v>
      </c>
      <c r="D365" s="105" t="s">
        <v>516</v>
      </c>
      <c r="E365" s="105">
        <v>4</v>
      </c>
      <c r="F365" s="106" t="s">
        <v>489</v>
      </c>
      <c r="G365" s="107">
        <v>92250</v>
      </c>
      <c r="H365" s="105" t="s">
        <v>496</v>
      </c>
      <c r="I365" s="105" t="s">
        <v>192</v>
      </c>
    </row>
    <row r="366" spans="1:9">
      <c r="A366" s="105" t="s">
        <v>521</v>
      </c>
      <c r="B366" s="105" t="s">
        <v>518</v>
      </c>
      <c r="C366" s="106" t="s">
        <v>510</v>
      </c>
      <c r="D366" s="105" t="s">
        <v>511</v>
      </c>
      <c r="E366" s="105">
        <v>7</v>
      </c>
      <c r="F366" s="106" t="s">
        <v>489</v>
      </c>
      <c r="G366" s="107">
        <v>291813</v>
      </c>
      <c r="H366" s="105" t="s">
        <v>494</v>
      </c>
      <c r="I366" s="105" t="s">
        <v>201</v>
      </c>
    </row>
    <row r="367" spans="1:9">
      <c r="A367" s="105" t="s">
        <v>521</v>
      </c>
      <c r="B367" s="105" t="s">
        <v>518</v>
      </c>
      <c r="C367" s="106" t="s">
        <v>499</v>
      </c>
      <c r="D367" s="105" t="s">
        <v>515</v>
      </c>
      <c r="E367" s="105">
        <v>8</v>
      </c>
      <c r="F367" s="106" t="s">
        <v>489</v>
      </c>
      <c r="G367" s="107">
        <v>12247</v>
      </c>
      <c r="H367" s="105" t="s">
        <v>512</v>
      </c>
      <c r="I367" s="105" t="s">
        <v>192</v>
      </c>
    </row>
    <row r="368" spans="1:9">
      <c r="A368" s="105" t="s">
        <v>517</v>
      </c>
      <c r="B368" s="105" t="s">
        <v>518</v>
      </c>
      <c r="C368" s="106" t="s">
        <v>487</v>
      </c>
      <c r="D368" s="105" t="s">
        <v>509</v>
      </c>
      <c r="E368" s="105">
        <v>20</v>
      </c>
      <c r="F368" s="106" t="s">
        <v>489</v>
      </c>
      <c r="G368" s="107">
        <v>186230</v>
      </c>
      <c r="H368" s="105" t="s">
        <v>512</v>
      </c>
      <c r="I368" s="105" t="s">
        <v>201</v>
      </c>
    </row>
    <row r="369" spans="1:9">
      <c r="A369" s="105" t="s">
        <v>520</v>
      </c>
      <c r="B369" s="105" t="s">
        <v>518</v>
      </c>
      <c r="C369" s="106" t="s">
        <v>487</v>
      </c>
      <c r="D369" s="105" t="s">
        <v>488</v>
      </c>
      <c r="E369" s="105">
        <v>28</v>
      </c>
      <c r="F369" s="106" t="s">
        <v>489</v>
      </c>
      <c r="G369" s="107">
        <v>20878</v>
      </c>
      <c r="H369" s="105" t="s">
        <v>494</v>
      </c>
      <c r="I369" s="105" t="s">
        <v>189</v>
      </c>
    </row>
    <row r="370" spans="1:9">
      <c r="A370" s="105" t="s">
        <v>517</v>
      </c>
      <c r="B370" s="105" t="s">
        <v>518</v>
      </c>
      <c r="C370" s="106" t="s">
        <v>510</v>
      </c>
      <c r="D370" s="105" t="s">
        <v>516</v>
      </c>
      <c r="E370" s="105">
        <v>17</v>
      </c>
      <c r="F370" s="106" t="s">
        <v>16</v>
      </c>
      <c r="G370" s="107">
        <v>144816</v>
      </c>
      <c r="H370" s="105" t="s">
        <v>494</v>
      </c>
      <c r="I370" s="105" t="s">
        <v>201</v>
      </c>
    </row>
    <row r="371" spans="1:9">
      <c r="A371" s="105" t="s">
        <v>522</v>
      </c>
      <c r="B371" s="105" t="s">
        <v>518</v>
      </c>
      <c r="C371" s="106" t="s">
        <v>487</v>
      </c>
      <c r="D371" s="105" t="s">
        <v>502</v>
      </c>
      <c r="E371" s="105">
        <v>18</v>
      </c>
      <c r="F371" s="106" t="s">
        <v>16</v>
      </c>
      <c r="G371" s="107">
        <v>65414</v>
      </c>
      <c r="H371" s="105" t="s">
        <v>496</v>
      </c>
      <c r="I371" s="105" t="s">
        <v>201</v>
      </c>
    </row>
    <row r="372" spans="1:9">
      <c r="A372" s="105" t="s">
        <v>517</v>
      </c>
      <c r="B372" s="105" t="s">
        <v>518</v>
      </c>
      <c r="C372" s="106" t="s">
        <v>510</v>
      </c>
      <c r="D372" s="105" t="s">
        <v>516</v>
      </c>
      <c r="E372" s="105">
        <v>12</v>
      </c>
      <c r="F372" s="106" t="s">
        <v>489</v>
      </c>
      <c r="G372" s="107">
        <v>221610</v>
      </c>
      <c r="H372" s="105" t="s">
        <v>497</v>
      </c>
      <c r="I372" s="105" t="s">
        <v>214</v>
      </c>
    </row>
    <row r="373" spans="1:9">
      <c r="A373" s="105" t="s">
        <v>517</v>
      </c>
      <c r="B373" s="105" t="s">
        <v>518</v>
      </c>
      <c r="C373" s="106" t="s">
        <v>492</v>
      </c>
      <c r="D373" s="105" t="s">
        <v>506</v>
      </c>
      <c r="E373" s="105">
        <v>30</v>
      </c>
      <c r="F373" s="106" t="s">
        <v>504</v>
      </c>
      <c r="G373" s="107">
        <v>403545</v>
      </c>
      <c r="H373" s="105" t="s">
        <v>494</v>
      </c>
      <c r="I373" s="105" t="s">
        <v>198</v>
      </c>
    </row>
    <row r="374" spans="1:9">
      <c r="A374" s="105" t="s">
        <v>522</v>
      </c>
      <c r="B374" s="105" t="s">
        <v>518</v>
      </c>
      <c r="C374" s="106" t="s">
        <v>499</v>
      </c>
      <c r="D374" s="105" t="s">
        <v>515</v>
      </c>
      <c r="E374" s="105">
        <v>26</v>
      </c>
      <c r="F374" s="106" t="s">
        <v>489</v>
      </c>
      <c r="G374" s="107">
        <v>95091</v>
      </c>
      <c r="H374" s="105" t="s">
        <v>496</v>
      </c>
      <c r="I374" s="105" t="s">
        <v>201</v>
      </c>
    </row>
    <row r="375" spans="1:9">
      <c r="A375" s="105" t="s">
        <v>520</v>
      </c>
      <c r="B375" s="105" t="s">
        <v>518</v>
      </c>
      <c r="C375" s="106" t="s">
        <v>499</v>
      </c>
      <c r="D375" s="105" t="s">
        <v>500</v>
      </c>
      <c r="E375" s="105">
        <v>24</v>
      </c>
      <c r="F375" s="106" t="s">
        <v>489</v>
      </c>
      <c r="G375" s="107">
        <v>95757</v>
      </c>
      <c r="H375" s="105" t="s">
        <v>497</v>
      </c>
      <c r="I375" s="105" t="s">
        <v>201</v>
      </c>
    </row>
    <row r="376" spans="1:9">
      <c r="A376" s="105" t="s">
        <v>520</v>
      </c>
      <c r="B376" s="105" t="s">
        <v>518</v>
      </c>
      <c r="C376" s="106" t="s">
        <v>487</v>
      </c>
      <c r="D376" s="105" t="s">
        <v>488</v>
      </c>
      <c r="E376" s="105">
        <v>6</v>
      </c>
      <c r="F376" s="106" t="s">
        <v>16</v>
      </c>
      <c r="G376" s="107">
        <v>73035</v>
      </c>
      <c r="H376" s="105" t="s">
        <v>496</v>
      </c>
      <c r="I376" s="105" t="s">
        <v>195</v>
      </c>
    </row>
    <row r="377" spans="1:9">
      <c r="A377" s="105" t="s">
        <v>522</v>
      </c>
      <c r="B377" s="105" t="s">
        <v>518</v>
      </c>
      <c r="C377" s="106" t="s">
        <v>499</v>
      </c>
      <c r="D377" s="105" t="s">
        <v>508</v>
      </c>
      <c r="E377" s="105">
        <v>3</v>
      </c>
      <c r="F377" s="106" t="s">
        <v>489</v>
      </c>
      <c r="G377" s="107">
        <v>75237</v>
      </c>
      <c r="H377" s="105" t="s">
        <v>497</v>
      </c>
      <c r="I377" s="105" t="s">
        <v>192</v>
      </c>
    </row>
    <row r="378" spans="1:9">
      <c r="A378" s="105" t="s">
        <v>519</v>
      </c>
      <c r="B378" s="105" t="s">
        <v>518</v>
      </c>
      <c r="C378" s="106" t="s">
        <v>492</v>
      </c>
      <c r="D378" s="105" t="s">
        <v>506</v>
      </c>
      <c r="E378" s="105">
        <v>26</v>
      </c>
      <c r="F378" s="106" t="s">
        <v>16</v>
      </c>
      <c r="G378" s="107">
        <v>261070</v>
      </c>
      <c r="H378" s="105" t="s">
        <v>494</v>
      </c>
      <c r="I378" s="105" t="s">
        <v>189</v>
      </c>
    </row>
    <row r="379" spans="1:9">
      <c r="A379" s="105" t="s">
        <v>519</v>
      </c>
      <c r="B379" s="105" t="s">
        <v>518</v>
      </c>
      <c r="C379" s="106" t="s">
        <v>487</v>
      </c>
      <c r="D379" s="105" t="s">
        <v>488</v>
      </c>
      <c r="E379" s="105">
        <v>1</v>
      </c>
      <c r="F379" s="106" t="s">
        <v>16</v>
      </c>
      <c r="G379" s="107">
        <v>13634</v>
      </c>
      <c r="H379" s="105" t="s">
        <v>496</v>
      </c>
      <c r="I379" s="105" t="s">
        <v>195</v>
      </c>
    </row>
    <row r="380" spans="1:9">
      <c r="A380" s="105" t="s">
        <v>519</v>
      </c>
      <c r="B380" s="105" t="s">
        <v>518</v>
      </c>
      <c r="C380" s="106" t="s">
        <v>492</v>
      </c>
      <c r="D380" s="105" t="s">
        <v>495</v>
      </c>
      <c r="E380" s="105">
        <v>22</v>
      </c>
      <c r="F380" s="106" t="s">
        <v>489</v>
      </c>
      <c r="G380" s="107">
        <v>447605</v>
      </c>
      <c r="H380" s="105" t="s">
        <v>494</v>
      </c>
      <c r="I380" s="105" t="s">
        <v>189</v>
      </c>
    </row>
    <row r="381" spans="1:9">
      <c r="A381" s="105" t="s">
        <v>517</v>
      </c>
      <c r="B381" s="105" t="s">
        <v>518</v>
      </c>
      <c r="C381" s="106" t="s">
        <v>492</v>
      </c>
      <c r="D381" s="105" t="s">
        <v>495</v>
      </c>
      <c r="E381" s="105">
        <v>25</v>
      </c>
      <c r="F381" s="106" t="s">
        <v>16</v>
      </c>
      <c r="G381" s="107">
        <v>313375</v>
      </c>
      <c r="H381" s="105" t="s">
        <v>494</v>
      </c>
      <c r="I381" s="105" t="s">
        <v>189</v>
      </c>
    </row>
    <row r="382" spans="1:9">
      <c r="A382" s="105" t="s">
        <v>519</v>
      </c>
      <c r="B382" s="105" t="s">
        <v>518</v>
      </c>
      <c r="C382" s="106" t="s">
        <v>492</v>
      </c>
      <c r="D382" s="105" t="s">
        <v>495</v>
      </c>
      <c r="E382" s="105">
        <v>13</v>
      </c>
      <c r="F382" s="106" t="s">
        <v>489</v>
      </c>
      <c r="G382" s="107">
        <v>13046.25</v>
      </c>
      <c r="H382" s="105" t="s">
        <v>494</v>
      </c>
      <c r="I382" s="105" t="s">
        <v>192</v>
      </c>
    </row>
    <row r="383" spans="1:9">
      <c r="A383" s="105" t="s">
        <v>521</v>
      </c>
      <c r="B383" s="105" t="s">
        <v>518</v>
      </c>
      <c r="C383" s="106" t="s">
        <v>487</v>
      </c>
      <c r="D383" s="105" t="s">
        <v>509</v>
      </c>
      <c r="E383" s="105">
        <v>2</v>
      </c>
      <c r="F383" s="106" t="s">
        <v>504</v>
      </c>
      <c r="G383" s="107">
        <v>311004</v>
      </c>
      <c r="H383" s="105" t="s">
        <v>494</v>
      </c>
      <c r="I383" s="105" t="s">
        <v>189</v>
      </c>
    </row>
    <row r="384" spans="1:9">
      <c r="A384" s="105" t="s">
        <v>521</v>
      </c>
      <c r="B384" s="105" t="s">
        <v>518</v>
      </c>
      <c r="C384" s="106" t="s">
        <v>492</v>
      </c>
      <c r="D384" s="105" t="s">
        <v>495</v>
      </c>
      <c r="E384" s="105">
        <v>24</v>
      </c>
      <c r="F384" s="106" t="s">
        <v>489</v>
      </c>
      <c r="G384" s="107">
        <v>465240</v>
      </c>
      <c r="H384" s="105" t="s">
        <v>494</v>
      </c>
      <c r="I384" s="105" t="s">
        <v>513</v>
      </c>
    </row>
    <row r="385" spans="1:9">
      <c r="A385" s="105" t="s">
        <v>517</v>
      </c>
      <c r="B385" s="105" t="s">
        <v>518</v>
      </c>
      <c r="C385" s="106" t="s">
        <v>499</v>
      </c>
      <c r="D385" s="105" t="s">
        <v>515</v>
      </c>
      <c r="E385" s="105">
        <v>9</v>
      </c>
      <c r="F385" s="106" t="s">
        <v>16</v>
      </c>
      <c r="G385" s="107">
        <v>33380</v>
      </c>
      <c r="H385" s="105" t="s">
        <v>501</v>
      </c>
      <c r="I385" s="105" t="s">
        <v>198</v>
      </c>
    </row>
    <row r="386" spans="1:9">
      <c r="A386" s="105" t="s">
        <v>522</v>
      </c>
      <c r="B386" s="105" t="s">
        <v>518</v>
      </c>
      <c r="C386" s="106" t="s">
        <v>487</v>
      </c>
      <c r="D386" s="105" t="s">
        <v>502</v>
      </c>
      <c r="E386" s="105">
        <v>19</v>
      </c>
      <c r="F386" s="106" t="s">
        <v>489</v>
      </c>
      <c r="G386" s="107">
        <v>154618</v>
      </c>
      <c r="H386" s="105" t="s">
        <v>494</v>
      </c>
      <c r="I386" s="105" t="s">
        <v>195</v>
      </c>
    </row>
    <row r="387" spans="1:9">
      <c r="A387" s="105" t="s">
        <v>519</v>
      </c>
      <c r="B387" s="105" t="s">
        <v>518</v>
      </c>
      <c r="C387" s="106" t="s">
        <v>510</v>
      </c>
      <c r="D387" s="105" t="s">
        <v>514</v>
      </c>
      <c r="E387" s="105">
        <v>18</v>
      </c>
      <c r="F387" s="106" t="s">
        <v>489</v>
      </c>
      <c r="G387" s="107">
        <v>77220</v>
      </c>
      <c r="H387" s="105" t="s">
        <v>501</v>
      </c>
      <c r="I387" s="105" t="s">
        <v>513</v>
      </c>
    </row>
    <row r="388" spans="1:9">
      <c r="A388" s="105" t="s">
        <v>522</v>
      </c>
      <c r="B388" s="105" t="s">
        <v>518</v>
      </c>
      <c r="C388" s="106" t="s">
        <v>487</v>
      </c>
      <c r="D388" s="105" t="s">
        <v>509</v>
      </c>
      <c r="E388" s="105">
        <v>24</v>
      </c>
      <c r="F388" s="106" t="s">
        <v>489</v>
      </c>
      <c r="G388" s="107">
        <v>89112</v>
      </c>
      <c r="H388" s="105" t="s">
        <v>512</v>
      </c>
      <c r="I388" s="105" t="s">
        <v>192</v>
      </c>
    </row>
    <row r="389" spans="1:9">
      <c r="A389" s="105" t="s">
        <v>522</v>
      </c>
      <c r="B389" s="105" t="s">
        <v>518</v>
      </c>
      <c r="C389" s="106" t="s">
        <v>487</v>
      </c>
      <c r="D389" s="105" t="s">
        <v>488</v>
      </c>
      <c r="E389" s="105">
        <v>21</v>
      </c>
      <c r="F389" s="106" t="s">
        <v>489</v>
      </c>
      <c r="G389" s="107">
        <v>43673</v>
      </c>
      <c r="H389" s="105" t="s">
        <v>497</v>
      </c>
      <c r="I389" s="105" t="s">
        <v>198</v>
      </c>
    </row>
    <row r="390" spans="1:9">
      <c r="A390" s="105" t="s">
        <v>519</v>
      </c>
      <c r="B390" s="105" t="s">
        <v>518</v>
      </c>
      <c r="C390" s="106" t="s">
        <v>492</v>
      </c>
      <c r="D390" s="105" t="s">
        <v>493</v>
      </c>
      <c r="E390" s="105">
        <v>8</v>
      </c>
      <c r="F390" s="106" t="s">
        <v>489</v>
      </c>
      <c r="G390" s="107">
        <v>498700</v>
      </c>
      <c r="H390" s="105" t="s">
        <v>494</v>
      </c>
      <c r="I390" s="105" t="s">
        <v>192</v>
      </c>
    </row>
    <row r="391" spans="1:9">
      <c r="A391" s="105" t="s">
        <v>519</v>
      </c>
      <c r="B391" s="105" t="s">
        <v>518</v>
      </c>
      <c r="C391" s="106" t="s">
        <v>487</v>
      </c>
      <c r="D391" s="105" t="s">
        <v>502</v>
      </c>
      <c r="E391" s="105">
        <v>27</v>
      </c>
      <c r="F391" s="106" t="s">
        <v>489</v>
      </c>
      <c r="G391" s="107">
        <v>136288</v>
      </c>
      <c r="H391" s="105" t="s">
        <v>512</v>
      </c>
      <c r="I391" s="105" t="s">
        <v>192</v>
      </c>
    </row>
    <row r="392" spans="1:9">
      <c r="A392" s="105" t="s">
        <v>519</v>
      </c>
      <c r="B392" s="105" t="s">
        <v>518</v>
      </c>
      <c r="C392" s="106" t="s">
        <v>492</v>
      </c>
      <c r="D392" s="105" t="s">
        <v>506</v>
      </c>
      <c r="E392" s="105">
        <v>3</v>
      </c>
      <c r="F392" s="106" t="s">
        <v>489</v>
      </c>
      <c r="G392" s="107">
        <v>440005</v>
      </c>
      <c r="H392" s="105" t="s">
        <v>490</v>
      </c>
      <c r="I392" s="105" t="s">
        <v>189</v>
      </c>
    </row>
    <row r="393" spans="1:9">
      <c r="A393" s="105" t="s">
        <v>519</v>
      </c>
      <c r="B393" s="105" t="s">
        <v>518</v>
      </c>
      <c r="C393" s="106" t="s">
        <v>487</v>
      </c>
      <c r="D393" s="105" t="s">
        <v>488</v>
      </c>
      <c r="E393" s="105">
        <v>9</v>
      </c>
      <c r="F393" s="106" t="s">
        <v>16</v>
      </c>
      <c r="G393" s="107">
        <v>89736</v>
      </c>
      <c r="H393" s="105" t="s">
        <v>490</v>
      </c>
      <c r="I393" s="105" t="s">
        <v>198</v>
      </c>
    </row>
    <row r="394" spans="1:9">
      <c r="A394" s="105" t="s">
        <v>517</v>
      </c>
      <c r="B394" s="105" t="s">
        <v>518</v>
      </c>
      <c r="C394" s="106" t="s">
        <v>510</v>
      </c>
      <c r="D394" s="105" t="s">
        <v>511</v>
      </c>
      <c r="E394" s="105">
        <v>7</v>
      </c>
      <c r="F394" s="106" t="s">
        <v>489</v>
      </c>
      <c r="G394" s="107">
        <v>197724</v>
      </c>
      <c r="H394" s="105" t="s">
        <v>497</v>
      </c>
      <c r="I394" s="105" t="s">
        <v>192</v>
      </c>
    </row>
    <row r="395" spans="1:9">
      <c r="A395" s="105" t="s">
        <v>521</v>
      </c>
      <c r="B395" s="105" t="s">
        <v>518</v>
      </c>
      <c r="C395" s="106" t="s">
        <v>499</v>
      </c>
      <c r="D395" s="105" t="s">
        <v>508</v>
      </c>
      <c r="E395" s="105">
        <v>23</v>
      </c>
      <c r="F395" s="106" t="s">
        <v>16</v>
      </c>
      <c r="G395" s="107">
        <v>47750</v>
      </c>
      <c r="H395" s="105" t="s">
        <v>490</v>
      </c>
      <c r="I395" s="105" t="s">
        <v>198</v>
      </c>
    </row>
    <row r="396" spans="1:9">
      <c r="A396" s="105" t="s">
        <v>519</v>
      </c>
      <c r="B396" s="105" t="s">
        <v>518</v>
      </c>
      <c r="C396" s="106" t="s">
        <v>499</v>
      </c>
      <c r="D396" s="105" t="s">
        <v>508</v>
      </c>
      <c r="E396" s="105">
        <v>14</v>
      </c>
      <c r="F396" s="106" t="s">
        <v>489</v>
      </c>
      <c r="G396" s="107">
        <v>37348</v>
      </c>
      <c r="H396" s="105" t="s">
        <v>497</v>
      </c>
      <c r="I396" s="105" t="s">
        <v>192</v>
      </c>
    </row>
    <row r="397" spans="1:9">
      <c r="A397" s="105" t="s">
        <v>521</v>
      </c>
      <c r="B397" s="105" t="s">
        <v>518</v>
      </c>
      <c r="C397" s="106" t="s">
        <v>487</v>
      </c>
      <c r="D397" s="105" t="s">
        <v>509</v>
      </c>
      <c r="E397" s="105">
        <v>2</v>
      </c>
      <c r="F397" s="106" t="s">
        <v>489</v>
      </c>
      <c r="G397" s="107">
        <v>63318</v>
      </c>
      <c r="H397" s="105" t="s">
        <v>496</v>
      </c>
      <c r="I397" s="105" t="s">
        <v>198</v>
      </c>
    </row>
    <row r="398" spans="1:9">
      <c r="A398" s="105" t="s">
        <v>521</v>
      </c>
      <c r="B398" s="105" t="s">
        <v>518</v>
      </c>
      <c r="C398" s="106" t="s">
        <v>499</v>
      </c>
      <c r="D398" s="105" t="s">
        <v>508</v>
      </c>
      <c r="E398" s="105">
        <v>9</v>
      </c>
      <c r="F398" s="106" t="s">
        <v>16</v>
      </c>
      <c r="G398" s="107">
        <v>4614</v>
      </c>
      <c r="H398" s="105" t="s">
        <v>496</v>
      </c>
      <c r="I398" s="105" t="s">
        <v>192</v>
      </c>
    </row>
    <row r="399" spans="1:9">
      <c r="A399" s="105" t="s">
        <v>522</v>
      </c>
      <c r="B399" s="105" t="s">
        <v>518</v>
      </c>
      <c r="C399" s="106" t="s">
        <v>487</v>
      </c>
      <c r="D399" s="105" t="s">
        <v>502</v>
      </c>
      <c r="E399" s="105">
        <v>19</v>
      </c>
      <c r="F399" s="106" t="s">
        <v>489</v>
      </c>
      <c r="G399" s="107">
        <v>80716</v>
      </c>
      <c r="H399" s="105" t="s">
        <v>497</v>
      </c>
      <c r="I399" s="105" t="s">
        <v>192</v>
      </c>
    </row>
    <row r="400" spans="1:9">
      <c r="A400" s="105" t="s">
        <v>522</v>
      </c>
      <c r="B400" s="105" t="s">
        <v>518</v>
      </c>
      <c r="C400" s="106" t="s">
        <v>487</v>
      </c>
      <c r="D400" s="105" t="s">
        <v>509</v>
      </c>
      <c r="E400" s="105">
        <v>1</v>
      </c>
      <c r="F400" s="106" t="s">
        <v>16</v>
      </c>
      <c r="G400" s="107">
        <v>29034</v>
      </c>
      <c r="H400" s="105" t="s">
        <v>494</v>
      </c>
      <c r="I400" s="105" t="s">
        <v>201</v>
      </c>
    </row>
    <row r="401" spans="1:9">
      <c r="A401" s="105" t="s">
        <v>519</v>
      </c>
      <c r="B401" s="105" t="s">
        <v>518</v>
      </c>
      <c r="C401" s="106" t="s">
        <v>487</v>
      </c>
      <c r="D401" s="105" t="s">
        <v>488</v>
      </c>
      <c r="E401" s="105">
        <v>4</v>
      </c>
      <c r="F401" s="106" t="s">
        <v>489</v>
      </c>
      <c r="G401" s="107">
        <v>16053</v>
      </c>
      <c r="H401" s="105" t="s">
        <v>497</v>
      </c>
      <c r="I401" s="105" t="s">
        <v>201</v>
      </c>
    </row>
    <row r="402" spans="1:9">
      <c r="A402" s="105" t="s">
        <v>523</v>
      </c>
      <c r="B402" s="105" t="s">
        <v>518</v>
      </c>
      <c r="C402" s="106" t="s">
        <v>487</v>
      </c>
      <c r="D402" s="105" t="s">
        <v>502</v>
      </c>
      <c r="E402" s="105">
        <v>26</v>
      </c>
      <c r="F402" s="106" t="s">
        <v>16</v>
      </c>
      <c r="G402" s="107">
        <v>101460</v>
      </c>
      <c r="H402" s="105" t="s">
        <v>490</v>
      </c>
      <c r="I402" s="105" t="s">
        <v>189</v>
      </c>
    </row>
    <row r="403" spans="1:9">
      <c r="A403" s="105" t="s">
        <v>519</v>
      </c>
      <c r="B403" s="105" t="s">
        <v>518</v>
      </c>
      <c r="C403" s="106" t="s">
        <v>487</v>
      </c>
      <c r="D403" s="105" t="s">
        <v>509</v>
      </c>
      <c r="E403" s="105">
        <v>3</v>
      </c>
      <c r="F403" s="106" t="s">
        <v>489</v>
      </c>
      <c r="G403" s="107">
        <v>550674</v>
      </c>
      <c r="H403" s="105" t="s">
        <v>494</v>
      </c>
      <c r="I403" s="105" t="s">
        <v>189</v>
      </c>
    </row>
    <row r="404" spans="1:9">
      <c r="A404" s="105" t="s">
        <v>521</v>
      </c>
      <c r="B404" s="105" t="s">
        <v>518</v>
      </c>
      <c r="C404" s="106" t="s">
        <v>510</v>
      </c>
      <c r="D404" s="105" t="s">
        <v>514</v>
      </c>
      <c r="E404" s="105">
        <v>27</v>
      </c>
      <c r="F404" s="106" t="s">
        <v>489</v>
      </c>
      <c r="G404" s="107">
        <v>86310</v>
      </c>
      <c r="H404" s="105" t="s">
        <v>494</v>
      </c>
      <c r="I404" s="105" t="s">
        <v>192</v>
      </c>
    </row>
    <row r="405" spans="1:9">
      <c r="A405" s="105" t="s">
        <v>521</v>
      </c>
      <c r="B405" s="105" t="s">
        <v>518</v>
      </c>
      <c r="C405" s="106" t="s">
        <v>499</v>
      </c>
      <c r="D405" s="105" t="s">
        <v>515</v>
      </c>
      <c r="E405" s="105">
        <v>25</v>
      </c>
      <c r="F405" s="106" t="s">
        <v>504</v>
      </c>
      <c r="G405" s="107">
        <v>16528</v>
      </c>
      <c r="H405" s="105" t="s">
        <v>497</v>
      </c>
      <c r="I405" s="105" t="s">
        <v>192</v>
      </c>
    </row>
    <row r="406" spans="1:9">
      <c r="A406" s="105" t="s">
        <v>519</v>
      </c>
      <c r="B406" s="105" t="s">
        <v>518</v>
      </c>
      <c r="C406" s="106" t="s">
        <v>492</v>
      </c>
      <c r="D406" s="105" t="s">
        <v>493</v>
      </c>
      <c r="E406" s="105">
        <v>23</v>
      </c>
      <c r="F406" s="106" t="s">
        <v>489</v>
      </c>
      <c r="G406" s="107">
        <v>111040</v>
      </c>
      <c r="H406" s="105" t="s">
        <v>496</v>
      </c>
      <c r="I406" s="105" t="s">
        <v>192</v>
      </c>
    </row>
    <row r="407" spans="1:9">
      <c r="A407" s="105" t="s">
        <v>517</v>
      </c>
      <c r="B407" s="105" t="s">
        <v>518</v>
      </c>
      <c r="C407" s="106" t="s">
        <v>499</v>
      </c>
      <c r="D407" s="105" t="s">
        <v>500</v>
      </c>
      <c r="E407" s="105">
        <v>22</v>
      </c>
      <c r="F407" s="106" t="s">
        <v>504</v>
      </c>
      <c r="G407" s="107">
        <v>31627</v>
      </c>
      <c r="H407" s="105" t="s">
        <v>497</v>
      </c>
      <c r="I407" s="105" t="s">
        <v>189</v>
      </c>
    </row>
    <row r="408" spans="1:9">
      <c r="A408" s="105" t="s">
        <v>522</v>
      </c>
      <c r="B408" s="105" t="s">
        <v>518</v>
      </c>
      <c r="C408" s="106" t="s">
        <v>487</v>
      </c>
      <c r="D408" s="105" t="s">
        <v>488</v>
      </c>
      <c r="E408" s="105">
        <v>28</v>
      </c>
      <c r="F408" s="106" t="s">
        <v>16</v>
      </c>
      <c r="G408" s="107">
        <v>40612</v>
      </c>
      <c r="H408" s="105" t="s">
        <v>496</v>
      </c>
      <c r="I408" s="105" t="s">
        <v>189</v>
      </c>
    </row>
    <row r="409" spans="1:9">
      <c r="A409" s="105" t="s">
        <v>523</v>
      </c>
      <c r="B409" s="105" t="s">
        <v>518</v>
      </c>
      <c r="C409" s="106" t="s">
        <v>487</v>
      </c>
      <c r="D409" s="105" t="s">
        <v>502</v>
      </c>
      <c r="E409" s="105">
        <v>6</v>
      </c>
      <c r="F409" s="106" t="s">
        <v>16</v>
      </c>
      <c r="G409" s="107">
        <v>129876</v>
      </c>
      <c r="H409" s="105" t="s">
        <v>497</v>
      </c>
      <c r="I409" s="105" t="s">
        <v>192</v>
      </c>
    </row>
    <row r="410" spans="1:9">
      <c r="A410" s="105" t="s">
        <v>521</v>
      </c>
      <c r="B410" s="105" t="s">
        <v>518</v>
      </c>
      <c r="C410" s="106" t="s">
        <v>510</v>
      </c>
      <c r="D410" s="105" t="s">
        <v>511</v>
      </c>
      <c r="E410" s="105">
        <v>4</v>
      </c>
      <c r="F410" s="106" t="s">
        <v>16</v>
      </c>
      <c r="G410" s="107">
        <v>16507</v>
      </c>
      <c r="H410" s="105" t="s">
        <v>494</v>
      </c>
      <c r="I410" s="105" t="s">
        <v>513</v>
      </c>
    </row>
    <row r="411" spans="1:9">
      <c r="A411" s="105" t="s">
        <v>522</v>
      </c>
      <c r="B411" s="105" t="s">
        <v>518</v>
      </c>
      <c r="C411" s="106" t="s">
        <v>492</v>
      </c>
      <c r="D411" s="105" t="s">
        <v>493</v>
      </c>
      <c r="E411" s="105">
        <v>20</v>
      </c>
      <c r="F411" s="106" t="s">
        <v>16</v>
      </c>
      <c r="G411" s="107">
        <v>320495</v>
      </c>
      <c r="H411" s="105" t="s">
        <v>512</v>
      </c>
      <c r="I411" s="105" t="s">
        <v>192</v>
      </c>
    </row>
    <row r="412" spans="1:9">
      <c r="A412" s="105" t="s">
        <v>520</v>
      </c>
      <c r="B412" s="105" t="s">
        <v>518</v>
      </c>
      <c r="C412" s="106" t="s">
        <v>487</v>
      </c>
      <c r="D412" s="105" t="s">
        <v>502</v>
      </c>
      <c r="E412" s="105">
        <v>2</v>
      </c>
      <c r="F412" s="106" t="s">
        <v>489</v>
      </c>
      <c r="G412" s="107">
        <v>17926</v>
      </c>
      <c r="H412" s="105" t="s">
        <v>494</v>
      </c>
      <c r="I412" s="105" t="s">
        <v>201</v>
      </c>
    </row>
    <row r="413" spans="1:9">
      <c r="A413" s="105" t="s">
        <v>517</v>
      </c>
      <c r="B413" s="105" t="s">
        <v>518</v>
      </c>
      <c r="C413" s="106" t="s">
        <v>487</v>
      </c>
      <c r="D413" s="105" t="s">
        <v>502</v>
      </c>
      <c r="E413" s="105">
        <v>8</v>
      </c>
      <c r="F413" s="106" t="s">
        <v>489</v>
      </c>
      <c r="G413" s="107">
        <v>187250</v>
      </c>
      <c r="H413" s="105" t="s">
        <v>494</v>
      </c>
      <c r="I413" s="105" t="s">
        <v>513</v>
      </c>
    </row>
    <row r="414" spans="1:9">
      <c r="A414" s="105" t="s">
        <v>517</v>
      </c>
      <c r="B414" s="105" t="s">
        <v>518</v>
      </c>
      <c r="C414" s="106" t="s">
        <v>510</v>
      </c>
      <c r="D414" s="105" t="s">
        <v>516</v>
      </c>
      <c r="E414" s="105">
        <v>18</v>
      </c>
      <c r="F414" s="106" t="s">
        <v>504</v>
      </c>
      <c r="G414" s="107">
        <v>159897</v>
      </c>
      <c r="H414" s="105" t="s">
        <v>494</v>
      </c>
      <c r="I414" s="105" t="s">
        <v>189</v>
      </c>
    </row>
    <row r="415" spans="1:9">
      <c r="A415" s="105" t="s">
        <v>519</v>
      </c>
      <c r="B415" s="105" t="s">
        <v>518</v>
      </c>
      <c r="C415" s="106" t="s">
        <v>510</v>
      </c>
      <c r="D415" s="105" t="s">
        <v>511</v>
      </c>
      <c r="E415" s="105">
        <v>15</v>
      </c>
      <c r="F415" s="106" t="s">
        <v>16</v>
      </c>
      <c r="G415" s="107">
        <v>138318</v>
      </c>
      <c r="H415" s="105" t="s">
        <v>496</v>
      </c>
      <c r="I415" s="105" t="s">
        <v>189</v>
      </c>
    </row>
    <row r="416" spans="1:9">
      <c r="A416" s="105" t="s">
        <v>521</v>
      </c>
      <c r="B416" s="105" t="s">
        <v>518</v>
      </c>
      <c r="C416" s="106" t="s">
        <v>487</v>
      </c>
      <c r="D416" s="105" t="s">
        <v>502</v>
      </c>
      <c r="E416" s="105">
        <v>3</v>
      </c>
      <c r="F416" s="106" t="s">
        <v>16</v>
      </c>
      <c r="G416" s="107">
        <v>196268</v>
      </c>
      <c r="H416" s="105" t="s">
        <v>490</v>
      </c>
      <c r="I416" s="105" t="s">
        <v>198</v>
      </c>
    </row>
    <row r="417" spans="1:9">
      <c r="A417" s="105" t="s">
        <v>521</v>
      </c>
      <c r="B417" s="105" t="s">
        <v>518</v>
      </c>
      <c r="C417" s="106" t="s">
        <v>510</v>
      </c>
      <c r="D417" s="105" t="s">
        <v>511</v>
      </c>
      <c r="E417" s="105">
        <v>15</v>
      </c>
      <c r="F417" s="106" t="s">
        <v>489</v>
      </c>
      <c r="G417" s="107">
        <v>194970</v>
      </c>
      <c r="H417" s="105" t="s">
        <v>497</v>
      </c>
      <c r="I417" s="105" t="s">
        <v>189</v>
      </c>
    </row>
    <row r="418" spans="1:9">
      <c r="A418" s="105" t="s">
        <v>522</v>
      </c>
      <c r="B418" s="105" t="s">
        <v>518</v>
      </c>
      <c r="C418" s="106" t="s">
        <v>487</v>
      </c>
      <c r="D418" s="105" t="s">
        <v>502</v>
      </c>
      <c r="E418" s="105">
        <v>20</v>
      </c>
      <c r="F418" s="106" t="s">
        <v>16</v>
      </c>
      <c r="G418" s="107">
        <v>90496</v>
      </c>
      <c r="H418" s="105" t="s">
        <v>494</v>
      </c>
      <c r="I418" s="105" t="s">
        <v>198</v>
      </c>
    </row>
    <row r="419" spans="1:9">
      <c r="A419" s="105" t="s">
        <v>517</v>
      </c>
      <c r="B419" s="105" t="s">
        <v>518</v>
      </c>
      <c r="C419" s="106" t="s">
        <v>499</v>
      </c>
      <c r="D419" s="105" t="s">
        <v>515</v>
      </c>
      <c r="E419" s="105">
        <v>22</v>
      </c>
      <c r="F419" s="106" t="s">
        <v>504</v>
      </c>
      <c r="G419" s="107">
        <v>58240</v>
      </c>
      <c r="H419" s="105" t="s">
        <v>512</v>
      </c>
      <c r="I419" s="105" t="s">
        <v>198</v>
      </c>
    </row>
    <row r="420" spans="1:9">
      <c r="A420" s="105" t="s">
        <v>521</v>
      </c>
      <c r="B420" s="105" t="s">
        <v>518</v>
      </c>
      <c r="C420" s="106" t="s">
        <v>492</v>
      </c>
      <c r="D420" s="105" t="s">
        <v>495</v>
      </c>
      <c r="E420" s="105">
        <v>5</v>
      </c>
      <c r="F420" s="106" t="s">
        <v>504</v>
      </c>
      <c r="G420" s="107">
        <v>82265</v>
      </c>
      <c r="H420" s="105" t="s">
        <v>494</v>
      </c>
      <c r="I420" s="105" t="s">
        <v>189</v>
      </c>
    </row>
    <row r="421" spans="1:9">
      <c r="A421" s="105" t="s">
        <v>522</v>
      </c>
      <c r="B421" s="105" t="s">
        <v>518</v>
      </c>
      <c r="C421" s="106" t="s">
        <v>487</v>
      </c>
      <c r="D421" s="105" t="s">
        <v>509</v>
      </c>
      <c r="E421" s="105">
        <v>12</v>
      </c>
      <c r="F421" s="106" t="s">
        <v>16</v>
      </c>
      <c r="G421" s="107">
        <v>132216</v>
      </c>
      <c r="H421" s="105" t="s">
        <v>496</v>
      </c>
      <c r="I421" s="105" t="s">
        <v>189</v>
      </c>
    </row>
    <row r="422" spans="1:9">
      <c r="A422" s="105" t="s">
        <v>519</v>
      </c>
      <c r="B422" s="105" t="s">
        <v>518</v>
      </c>
      <c r="C422" s="106" t="s">
        <v>492</v>
      </c>
      <c r="D422" s="105" t="s">
        <v>493</v>
      </c>
      <c r="E422" s="105">
        <v>29</v>
      </c>
      <c r="F422" s="106" t="s">
        <v>16</v>
      </c>
      <c r="G422" s="107">
        <v>80455</v>
      </c>
      <c r="H422" s="105" t="s">
        <v>497</v>
      </c>
      <c r="I422" s="105" t="s">
        <v>192</v>
      </c>
    </row>
    <row r="423" spans="1:9">
      <c r="A423" s="105" t="s">
        <v>517</v>
      </c>
      <c r="B423" s="105" t="s">
        <v>518</v>
      </c>
      <c r="C423" s="106" t="s">
        <v>487</v>
      </c>
      <c r="D423" s="105" t="s">
        <v>488</v>
      </c>
      <c r="E423" s="105">
        <v>16</v>
      </c>
      <c r="F423" s="106" t="s">
        <v>504</v>
      </c>
      <c r="G423" s="107">
        <v>50052</v>
      </c>
      <c r="H423" s="105" t="s">
        <v>512</v>
      </c>
      <c r="I423" s="105" t="s">
        <v>195</v>
      </c>
    </row>
    <row r="424" spans="1:9">
      <c r="A424" s="105" t="s">
        <v>523</v>
      </c>
      <c r="B424" s="105" t="s">
        <v>518</v>
      </c>
      <c r="C424" s="106" t="s">
        <v>510</v>
      </c>
      <c r="D424" s="105" t="s">
        <v>516</v>
      </c>
      <c r="E424" s="105">
        <v>20</v>
      </c>
      <c r="F424" s="106" t="s">
        <v>16</v>
      </c>
      <c r="G424" s="107">
        <v>113748</v>
      </c>
      <c r="H424" s="105" t="s">
        <v>494</v>
      </c>
      <c r="I424" s="105" t="s">
        <v>189</v>
      </c>
    </row>
    <row r="425" spans="1:9">
      <c r="A425" s="105" t="s">
        <v>523</v>
      </c>
      <c r="B425" s="105" t="s">
        <v>518</v>
      </c>
      <c r="C425" s="106" t="s">
        <v>499</v>
      </c>
      <c r="D425" s="105" t="s">
        <v>500</v>
      </c>
      <c r="E425" s="105">
        <v>26</v>
      </c>
      <c r="F425" s="106" t="s">
        <v>489</v>
      </c>
      <c r="G425" s="107">
        <v>5026</v>
      </c>
      <c r="H425" s="105" t="s">
        <v>497</v>
      </c>
      <c r="I425" s="105" t="s">
        <v>513</v>
      </c>
    </row>
    <row r="426" spans="1:9">
      <c r="A426" s="105" t="s">
        <v>519</v>
      </c>
      <c r="B426" s="105" t="s">
        <v>518</v>
      </c>
      <c r="C426" s="106" t="s">
        <v>499</v>
      </c>
      <c r="D426" s="105" t="s">
        <v>508</v>
      </c>
      <c r="E426" s="105">
        <v>17</v>
      </c>
      <c r="F426" s="106" t="s">
        <v>16</v>
      </c>
      <c r="G426" s="107">
        <v>73113</v>
      </c>
      <c r="H426" s="105" t="s">
        <v>494</v>
      </c>
      <c r="I426" s="105" t="s">
        <v>192</v>
      </c>
    </row>
    <row r="427" spans="1:9">
      <c r="A427" s="105" t="s">
        <v>521</v>
      </c>
      <c r="B427" s="105" t="s">
        <v>518</v>
      </c>
      <c r="C427" s="106" t="s">
        <v>499</v>
      </c>
      <c r="D427" s="105" t="s">
        <v>508</v>
      </c>
      <c r="E427" s="105">
        <v>12</v>
      </c>
      <c r="F427" s="106" t="s">
        <v>489</v>
      </c>
      <c r="G427" s="107">
        <v>35780</v>
      </c>
      <c r="H427" s="105" t="s">
        <v>496</v>
      </c>
      <c r="I427" s="105" t="s">
        <v>189</v>
      </c>
    </row>
    <row r="428" spans="1:9">
      <c r="A428" s="105" t="s">
        <v>523</v>
      </c>
      <c r="B428" s="105" t="s">
        <v>518</v>
      </c>
      <c r="C428" s="106" t="s">
        <v>487</v>
      </c>
      <c r="D428" s="105" t="s">
        <v>509</v>
      </c>
      <c r="E428" s="105">
        <v>7</v>
      </c>
      <c r="F428" s="106" t="s">
        <v>16</v>
      </c>
      <c r="G428" s="107">
        <v>518016</v>
      </c>
      <c r="H428" s="105" t="s">
        <v>494</v>
      </c>
      <c r="I428" s="105" t="s">
        <v>214</v>
      </c>
    </row>
    <row r="429" spans="1:9">
      <c r="A429" s="105" t="s">
        <v>519</v>
      </c>
      <c r="B429" s="105" t="s">
        <v>518</v>
      </c>
      <c r="C429" s="106" t="s">
        <v>487</v>
      </c>
      <c r="D429" s="105" t="s">
        <v>488</v>
      </c>
      <c r="E429" s="105">
        <v>4</v>
      </c>
      <c r="F429" s="106" t="s">
        <v>16</v>
      </c>
      <c r="G429" s="107">
        <v>59562</v>
      </c>
      <c r="H429" s="105" t="s">
        <v>494</v>
      </c>
      <c r="I429" s="105" t="s">
        <v>195</v>
      </c>
    </row>
    <row r="430" spans="1:9">
      <c r="A430" s="105" t="s">
        <v>519</v>
      </c>
      <c r="B430" s="105" t="s">
        <v>518</v>
      </c>
      <c r="C430" s="106" t="s">
        <v>492</v>
      </c>
      <c r="D430" s="105" t="s">
        <v>506</v>
      </c>
      <c r="E430" s="105">
        <v>24</v>
      </c>
      <c r="F430" s="106" t="s">
        <v>504</v>
      </c>
      <c r="G430" s="107">
        <v>359780</v>
      </c>
      <c r="H430" s="105" t="s">
        <v>494</v>
      </c>
      <c r="I430" s="105" t="s">
        <v>201</v>
      </c>
    </row>
    <row r="431" spans="1:9">
      <c r="A431" s="105" t="s">
        <v>517</v>
      </c>
      <c r="B431" s="105" t="s">
        <v>518</v>
      </c>
      <c r="C431" s="106" t="s">
        <v>487</v>
      </c>
      <c r="D431" s="105" t="s">
        <v>488</v>
      </c>
      <c r="E431" s="105">
        <v>26</v>
      </c>
      <c r="F431" s="106" t="s">
        <v>489</v>
      </c>
      <c r="G431" s="107">
        <v>5851</v>
      </c>
      <c r="H431" s="105" t="s">
        <v>490</v>
      </c>
      <c r="I431" s="105" t="s">
        <v>195</v>
      </c>
    </row>
    <row r="432" spans="1:9">
      <c r="A432" s="105" t="s">
        <v>521</v>
      </c>
      <c r="B432" s="105" t="s">
        <v>518</v>
      </c>
      <c r="C432" s="106" t="s">
        <v>510</v>
      </c>
      <c r="D432" s="105" t="s">
        <v>514</v>
      </c>
      <c r="E432" s="105">
        <v>9</v>
      </c>
      <c r="F432" s="106" t="s">
        <v>489</v>
      </c>
      <c r="G432" s="107">
        <v>192999</v>
      </c>
      <c r="H432" s="105" t="s">
        <v>496</v>
      </c>
      <c r="I432" s="105" t="s">
        <v>189</v>
      </c>
    </row>
    <row r="433" spans="1:9">
      <c r="A433" s="105" t="s">
        <v>521</v>
      </c>
      <c r="B433" s="105" t="s">
        <v>518</v>
      </c>
      <c r="C433" s="106" t="s">
        <v>510</v>
      </c>
      <c r="D433" s="105" t="s">
        <v>511</v>
      </c>
      <c r="E433" s="105">
        <v>26</v>
      </c>
      <c r="F433" s="106" t="s">
        <v>489</v>
      </c>
      <c r="G433" s="107">
        <v>17349</v>
      </c>
      <c r="H433" s="105" t="s">
        <v>494</v>
      </c>
      <c r="I433" s="105" t="s">
        <v>513</v>
      </c>
    </row>
    <row r="434" spans="1:9">
      <c r="A434" s="105" t="s">
        <v>520</v>
      </c>
      <c r="B434" s="105" t="s">
        <v>518</v>
      </c>
      <c r="C434" s="106" t="s">
        <v>492</v>
      </c>
      <c r="D434" s="105" t="s">
        <v>493</v>
      </c>
      <c r="E434" s="105">
        <v>30</v>
      </c>
      <c r="F434" s="106" t="s">
        <v>504</v>
      </c>
      <c r="G434" s="107">
        <v>60193</v>
      </c>
      <c r="H434" s="105" t="s">
        <v>490</v>
      </c>
      <c r="I434" s="105" t="s">
        <v>192</v>
      </c>
    </row>
    <row r="435" spans="1:9">
      <c r="A435" s="105" t="s">
        <v>522</v>
      </c>
      <c r="B435" s="105" t="s">
        <v>518</v>
      </c>
      <c r="C435" s="106" t="s">
        <v>499</v>
      </c>
      <c r="D435" s="105" t="s">
        <v>500</v>
      </c>
      <c r="E435" s="105">
        <v>24</v>
      </c>
      <c r="F435" s="106" t="s">
        <v>16</v>
      </c>
      <c r="G435" s="107">
        <v>69481</v>
      </c>
      <c r="H435" s="105" t="s">
        <v>490</v>
      </c>
      <c r="I435" s="105" t="s">
        <v>201</v>
      </c>
    </row>
    <row r="436" spans="1:9">
      <c r="A436" s="105" t="s">
        <v>521</v>
      </c>
      <c r="B436" s="105" t="s">
        <v>518</v>
      </c>
      <c r="C436" s="106" t="s">
        <v>492</v>
      </c>
      <c r="D436" s="105" t="s">
        <v>495</v>
      </c>
      <c r="E436" s="105">
        <v>7</v>
      </c>
      <c r="F436" s="106" t="s">
        <v>16</v>
      </c>
      <c r="G436" s="107">
        <v>192780</v>
      </c>
      <c r="H436" s="105" t="s">
        <v>494</v>
      </c>
      <c r="I436" s="105" t="s">
        <v>192</v>
      </c>
    </row>
    <row r="437" spans="1:9">
      <c r="A437" s="105" t="s">
        <v>521</v>
      </c>
      <c r="B437" s="105" t="s">
        <v>518</v>
      </c>
      <c r="C437" s="106" t="s">
        <v>487</v>
      </c>
      <c r="D437" s="105" t="s">
        <v>509</v>
      </c>
      <c r="E437" s="105">
        <v>17</v>
      </c>
      <c r="F437" s="106" t="s">
        <v>489</v>
      </c>
      <c r="G437" s="107">
        <v>132906</v>
      </c>
      <c r="H437" s="105" t="s">
        <v>497</v>
      </c>
      <c r="I437" s="105" t="s">
        <v>192</v>
      </c>
    </row>
    <row r="438" spans="1:9">
      <c r="A438" s="105" t="s">
        <v>520</v>
      </c>
      <c r="B438" s="105" t="s">
        <v>518</v>
      </c>
      <c r="C438" s="106" t="s">
        <v>499</v>
      </c>
      <c r="D438" s="105" t="s">
        <v>500</v>
      </c>
      <c r="E438" s="105">
        <v>20</v>
      </c>
      <c r="F438" s="106" t="s">
        <v>489</v>
      </c>
      <c r="G438" s="107">
        <v>62716</v>
      </c>
      <c r="H438" s="105" t="s">
        <v>494</v>
      </c>
      <c r="I438" s="105" t="s">
        <v>201</v>
      </c>
    </row>
    <row r="439" spans="1:9">
      <c r="A439" s="105" t="s">
        <v>519</v>
      </c>
      <c r="B439" s="105" t="s">
        <v>518</v>
      </c>
      <c r="C439" s="106" t="s">
        <v>499</v>
      </c>
      <c r="D439" s="105" t="s">
        <v>515</v>
      </c>
      <c r="E439" s="105">
        <v>10</v>
      </c>
      <c r="F439" s="106" t="s">
        <v>16</v>
      </c>
      <c r="G439" s="107">
        <v>49864</v>
      </c>
      <c r="H439" s="105" t="s">
        <v>497</v>
      </c>
      <c r="I439" s="105" t="s">
        <v>189</v>
      </c>
    </row>
    <row r="440" spans="1:9">
      <c r="A440" s="105" t="s">
        <v>523</v>
      </c>
      <c r="B440" s="105" t="s">
        <v>518</v>
      </c>
      <c r="C440" s="106" t="s">
        <v>492</v>
      </c>
      <c r="D440" s="105" t="s">
        <v>493</v>
      </c>
      <c r="E440" s="105">
        <v>30</v>
      </c>
      <c r="F440" s="106" t="s">
        <v>489</v>
      </c>
      <c r="G440" s="107">
        <v>73217</v>
      </c>
      <c r="H440" s="105" t="s">
        <v>496</v>
      </c>
      <c r="I440" s="105" t="s">
        <v>192</v>
      </c>
    </row>
    <row r="441" spans="1:9">
      <c r="A441" s="105" t="s">
        <v>522</v>
      </c>
      <c r="B441" s="105" t="s">
        <v>518</v>
      </c>
      <c r="C441" s="106" t="s">
        <v>510</v>
      </c>
      <c r="D441" s="105" t="s">
        <v>514</v>
      </c>
      <c r="E441" s="105">
        <v>23</v>
      </c>
      <c r="F441" s="106" t="s">
        <v>504</v>
      </c>
      <c r="G441" s="107">
        <v>11553</v>
      </c>
      <c r="H441" s="105" t="s">
        <v>494</v>
      </c>
      <c r="I441" s="105" t="s">
        <v>189</v>
      </c>
    </row>
    <row r="442" spans="1:9">
      <c r="A442" s="105" t="s">
        <v>523</v>
      </c>
      <c r="B442" s="105" t="s">
        <v>518</v>
      </c>
      <c r="C442" s="106" t="s">
        <v>487</v>
      </c>
      <c r="D442" s="105" t="s">
        <v>509</v>
      </c>
      <c r="E442" s="105">
        <v>15</v>
      </c>
      <c r="F442" s="106" t="s">
        <v>16</v>
      </c>
      <c r="G442" s="107">
        <v>135550</v>
      </c>
      <c r="H442" s="105" t="s">
        <v>494</v>
      </c>
      <c r="I442" s="105" t="s">
        <v>192</v>
      </c>
    </row>
    <row r="443" spans="1:9">
      <c r="A443" s="105" t="s">
        <v>519</v>
      </c>
      <c r="B443" s="105" t="s">
        <v>518</v>
      </c>
      <c r="C443" s="106" t="s">
        <v>499</v>
      </c>
      <c r="D443" s="105" t="s">
        <v>508</v>
      </c>
      <c r="E443" s="105">
        <v>24</v>
      </c>
      <c r="F443" s="106" t="s">
        <v>489</v>
      </c>
      <c r="G443" s="107">
        <v>459845</v>
      </c>
      <c r="H443" s="105" t="s">
        <v>494</v>
      </c>
      <c r="I443" s="105" t="s">
        <v>189</v>
      </c>
    </row>
    <row r="444" spans="1:9">
      <c r="A444" s="105" t="s">
        <v>519</v>
      </c>
      <c r="B444" s="105" t="s">
        <v>518</v>
      </c>
      <c r="C444" s="106" t="s">
        <v>499</v>
      </c>
      <c r="D444" s="105" t="s">
        <v>500</v>
      </c>
      <c r="E444" s="105">
        <v>17</v>
      </c>
      <c r="F444" s="106" t="s">
        <v>489</v>
      </c>
      <c r="G444" s="107">
        <v>19080</v>
      </c>
      <c r="H444" s="105" t="s">
        <v>497</v>
      </c>
      <c r="I444" s="105" t="s">
        <v>189</v>
      </c>
    </row>
    <row r="445" spans="1:9">
      <c r="A445" s="105" t="s">
        <v>521</v>
      </c>
      <c r="B445" s="105" t="s">
        <v>518</v>
      </c>
      <c r="C445" s="106" t="s">
        <v>487</v>
      </c>
      <c r="D445" s="105" t="s">
        <v>488</v>
      </c>
      <c r="E445" s="105">
        <v>13</v>
      </c>
      <c r="F445" s="106" t="s">
        <v>489</v>
      </c>
      <c r="G445" s="107">
        <v>76264</v>
      </c>
      <c r="H445" s="105" t="s">
        <v>490</v>
      </c>
      <c r="I445" s="105" t="s">
        <v>198</v>
      </c>
    </row>
    <row r="446" spans="1:9">
      <c r="A446" s="105" t="s">
        <v>522</v>
      </c>
      <c r="B446" s="105" t="s">
        <v>518</v>
      </c>
      <c r="C446" s="106" t="s">
        <v>492</v>
      </c>
      <c r="D446" s="105" t="s">
        <v>493</v>
      </c>
      <c r="E446" s="105">
        <v>15</v>
      </c>
      <c r="F446" s="106" t="s">
        <v>489</v>
      </c>
      <c r="G446" s="107">
        <v>30525</v>
      </c>
      <c r="H446" s="105" t="s">
        <v>494</v>
      </c>
      <c r="I446" s="105" t="s">
        <v>189</v>
      </c>
    </row>
    <row r="447" spans="1:9">
      <c r="A447" s="105" t="s">
        <v>519</v>
      </c>
      <c r="B447" s="105" t="s">
        <v>518</v>
      </c>
      <c r="C447" s="106" t="s">
        <v>487</v>
      </c>
      <c r="D447" s="105" t="s">
        <v>488</v>
      </c>
      <c r="E447" s="105">
        <v>13</v>
      </c>
      <c r="F447" s="106" t="s">
        <v>489</v>
      </c>
      <c r="G447" s="107">
        <v>98694</v>
      </c>
      <c r="H447" s="105" t="s">
        <v>494</v>
      </c>
      <c r="I447" s="105" t="s">
        <v>513</v>
      </c>
    </row>
    <row r="448" spans="1:9">
      <c r="A448" s="105" t="s">
        <v>523</v>
      </c>
      <c r="B448" s="105" t="s">
        <v>518</v>
      </c>
      <c r="C448" s="106" t="s">
        <v>487</v>
      </c>
      <c r="D448" s="105" t="s">
        <v>502</v>
      </c>
      <c r="E448" s="105">
        <v>6</v>
      </c>
      <c r="F448" s="106" t="s">
        <v>504</v>
      </c>
      <c r="G448" s="107">
        <v>32958</v>
      </c>
      <c r="H448" s="105" t="s">
        <v>494</v>
      </c>
      <c r="I448" s="105" t="s">
        <v>192</v>
      </c>
    </row>
    <row r="449" spans="1:9">
      <c r="A449" s="105" t="s">
        <v>521</v>
      </c>
      <c r="B449" s="105" t="s">
        <v>518</v>
      </c>
      <c r="C449" s="106" t="s">
        <v>487</v>
      </c>
      <c r="D449" s="105" t="s">
        <v>488</v>
      </c>
      <c r="E449" s="105">
        <v>14</v>
      </c>
      <c r="F449" s="106" t="s">
        <v>489</v>
      </c>
      <c r="G449" s="107">
        <v>90048</v>
      </c>
      <c r="H449" s="105" t="s">
        <v>494</v>
      </c>
      <c r="I449" s="105" t="s">
        <v>189</v>
      </c>
    </row>
    <row r="450" spans="1:9">
      <c r="A450" s="105" t="s">
        <v>521</v>
      </c>
      <c r="B450" s="105" t="s">
        <v>518</v>
      </c>
      <c r="C450" s="106" t="s">
        <v>487</v>
      </c>
      <c r="D450" s="105" t="s">
        <v>488</v>
      </c>
      <c r="E450" s="105">
        <v>13</v>
      </c>
      <c r="F450" s="106" t="s">
        <v>489</v>
      </c>
      <c r="G450" s="107">
        <v>31749</v>
      </c>
      <c r="H450" s="105" t="s">
        <v>497</v>
      </c>
      <c r="I450" s="105" t="s">
        <v>195</v>
      </c>
    </row>
    <row r="451" spans="1:9">
      <c r="A451" s="105" t="s">
        <v>523</v>
      </c>
      <c r="B451" s="105" t="s">
        <v>518</v>
      </c>
      <c r="C451" s="106" t="s">
        <v>510</v>
      </c>
      <c r="D451" s="105" t="s">
        <v>511</v>
      </c>
      <c r="E451" s="105">
        <v>12</v>
      </c>
      <c r="F451" s="106" t="s">
        <v>16</v>
      </c>
      <c r="G451" s="107">
        <v>121218</v>
      </c>
      <c r="H451" s="105" t="s">
        <v>512</v>
      </c>
      <c r="I451" s="105" t="s">
        <v>210</v>
      </c>
    </row>
    <row r="452" spans="1:9">
      <c r="A452" s="105" t="s">
        <v>519</v>
      </c>
      <c r="B452" s="105" t="s">
        <v>518</v>
      </c>
      <c r="C452" s="106" t="s">
        <v>487</v>
      </c>
      <c r="D452" s="105" t="s">
        <v>509</v>
      </c>
      <c r="E452" s="105">
        <v>29</v>
      </c>
      <c r="F452" s="106" t="s">
        <v>16</v>
      </c>
      <c r="G452" s="107">
        <v>70695</v>
      </c>
      <c r="H452" s="105" t="s">
        <v>494</v>
      </c>
      <c r="I452" s="105" t="s">
        <v>189</v>
      </c>
    </row>
    <row r="453" spans="1:9">
      <c r="A453" s="105" t="s">
        <v>517</v>
      </c>
      <c r="B453" s="105" t="s">
        <v>518</v>
      </c>
      <c r="C453" s="106" t="s">
        <v>499</v>
      </c>
      <c r="D453" s="105" t="s">
        <v>508</v>
      </c>
      <c r="E453" s="105">
        <v>18</v>
      </c>
      <c r="F453" s="106" t="s">
        <v>489</v>
      </c>
      <c r="G453" s="107">
        <v>91129</v>
      </c>
      <c r="H453" s="105" t="s">
        <v>512</v>
      </c>
      <c r="I453" s="105" t="s">
        <v>198</v>
      </c>
    </row>
    <row r="454" spans="1:9">
      <c r="A454" s="105" t="s">
        <v>522</v>
      </c>
      <c r="B454" s="105" t="s">
        <v>518</v>
      </c>
      <c r="C454" s="106" t="s">
        <v>499</v>
      </c>
      <c r="D454" s="105" t="s">
        <v>508</v>
      </c>
      <c r="E454" s="105">
        <v>20</v>
      </c>
      <c r="F454" s="106" t="s">
        <v>489</v>
      </c>
      <c r="G454" s="107">
        <v>5716</v>
      </c>
      <c r="H454" s="105" t="s">
        <v>496</v>
      </c>
      <c r="I454" s="105" t="s">
        <v>198</v>
      </c>
    </row>
    <row r="455" spans="1:9">
      <c r="A455" s="105" t="s">
        <v>519</v>
      </c>
      <c r="B455" s="105" t="s">
        <v>518</v>
      </c>
      <c r="C455" s="106" t="s">
        <v>487</v>
      </c>
      <c r="D455" s="105" t="s">
        <v>509</v>
      </c>
      <c r="E455" s="105">
        <v>26</v>
      </c>
      <c r="F455" s="106" t="s">
        <v>504</v>
      </c>
      <c r="G455" s="107">
        <v>52716</v>
      </c>
      <c r="H455" s="105" t="s">
        <v>497</v>
      </c>
      <c r="I455" s="105" t="s">
        <v>192</v>
      </c>
    </row>
    <row r="456" spans="1:9">
      <c r="A456" s="105" t="s">
        <v>517</v>
      </c>
      <c r="B456" s="105" t="s">
        <v>518</v>
      </c>
      <c r="C456" s="106" t="s">
        <v>487</v>
      </c>
      <c r="D456" s="105" t="s">
        <v>509</v>
      </c>
      <c r="E456" s="105">
        <v>7</v>
      </c>
      <c r="F456" s="106" t="s">
        <v>16</v>
      </c>
      <c r="G456" s="107">
        <v>431670</v>
      </c>
      <c r="H456" s="105" t="s">
        <v>501</v>
      </c>
      <c r="I456" s="105" t="s">
        <v>214</v>
      </c>
    </row>
    <row r="457" spans="1:9">
      <c r="A457" s="105" t="s">
        <v>521</v>
      </c>
      <c r="B457" s="105" t="s">
        <v>518</v>
      </c>
      <c r="C457" s="106" t="s">
        <v>510</v>
      </c>
      <c r="D457" s="105" t="s">
        <v>511</v>
      </c>
      <c r="E457" s="105">
        <v>8</v>
      </c>
      <c r="F457" s="106" t="s">
        <v>16</v>
      </c>
      <c r="G457" s="107">
        <v>159579</v>
      </c>
      <c r="H457" s="105" t="s">
        <v>497</v>
      </c>
      <c r="I457" s="105" t="s">
        <v>201</v>
      </c>
    </row>
    <row r="458" spans="1:9">
      <c r="A458" s="105" t="s">
        <v>522</v>
      </c>
      <c r="B458" s="105" t="s">
        <v>518</v>
      </c>
      <c r="C458" s="106" t="s">
        <v>510</v>
      </c>
      <c r="D458" s="105" t="s">
        <v>511</v>
      </c>
      <c r="E458" s="105">
        <v>11</v>
      </c>
      <c r="F458" s="106" t="s">
        <v>489</v>
      </c>
      <c r="G458" s="107">
        <v>50649</v>
      </c>
      <c r="H458" s="105" t="s">
        <v>496</v>
      </c>
      <c r="I458" s="105" t="s">
        <v>198</v>
      </c>
    </row>
    <row r="459" spans="1:9">
      <c r="A459" s="105" t="s">
        <v>521</v>
      </c>
      <c r="B459" s="105" t="s">
        <v>518</v>
      </c>
      <c r="C459" s="106" t="s">
        <v>492</v>
      </c>
      <c r="D459" s="105" t="s">
        <v>493</v>
      </c>
      <c r="E459" s="105">
        <v>11</v>
      </c>
      <c r="F459" s="106" t="s">
        <v>489</v>
      </c>
      <c r="G459" s="107">
        <v>143205</v>
      </c>
      <c r="H459" s="105" t="s">
        <v>497</v>
      </c>
      <c r="I459" s="105" t="s">
        <v>210</v>
      </c>
    </row>
    <row r="460" spans="1:9">
      <c r="A460" s="105" t="s">
        <v>521</v>
      </c>
      <c r="B460" s="105" t="s">
        <v>518</v>
      </c>
      <c r="C460" s="106" t="s">
        <v>487</v>
      </c>
      <c r="D460" s="105" t="s">
        <v>488</v>
      </c>
      <c r="E460" s="105">
        <v>8</v>
      </c>
      <c r="F460" s="106" t="s">
        <v>489</v>
      </c>
      <c r="G460" s="107">
        <v>79251</v>
      </c>
      <c r="H460" s="105" t="s">
        <v>497</v>
      </c>
      <c r="I460" s="105" t="s">
        <v>201</v>
      </c>
    </row>
    <row r="461" spans="1:9">
      <c r="A461" s="105" t="s">
        <v>519</v>
      </c>
      <c r="B461" s="105" t="s">
        <v>518</v>
      </c>
      <c r="C461" s="106" t="s">
        <v>487</v>
      </c>
      <c r="D461" s="105" t="s">
        <v>502</v>
      </c>
      <c r="E461" s="105">
        <v>1</v>
      </c>
      <c r="F461" s="106" t="s">
        <v>16</v>
      </c>
      <c r="G461" s="107">
        <v>90848</v>
      </c>
      <c r="H461" s="105" t="s">
        <v>490</v>
      </c>
      <c r="I461" s="105" t="s">
        <v>198</v>
      </c>
    </row>
    <row r="462" spans="1:9">
      <c r="A462" s="105" t="s">
        <v>522</v>
      </c>
      <c r="B462" s="105" t="s">
        <v>518</v>
      </c>
      <c r="C462" s="106" t="s">
        <v>487</v>
      </c>
      <c r="D462" s="105" t="s">
        <v>488</v>
      </c>
      <c r="E462" s="105">
        <v>10</v>
      </c>
      <c r="F462" s="106" t="s">
        <v>16</v>
      </c>
      <c r="G462" s="107">
        <v>75059</v>
      </c>
      <c r="H462" s="105" t="s">
        <v>496</v>
      </c>
      <c r="I462" s="105" t="s">
        <v>195</v>
      </c>
    </row>
    <row r="463" spans="1:9">
      <c r="A463" s="105" t="s">
        <v>517</v>
      </c>
      <c r="B463" s="105" t="s">
        <v>518</v>
      </c>
      <c r="C463" s="106" t="s">
        <v>499</v>
      </c>
      <c r="D463" s="105" t="s">
        <v>500</v>
      </c>
      <c r="E463" s="105">
        <v>17</v>
      </c>
      <c r="F463" s="106" t="s">
        <v>489</v>
      </c>
      <c r="G463" s="107">
        <v>79746</v>
      </c>
      <c r="H463" s="105" t="s">
        <v>501</v>
      </c>
      <c r="I463" s="105" t="s">
        <v>513</v>
      </c>
    </row>
    <row r="464" spans="1:9">
      <c r="A464" s="105" t="s">
        <v>521</v>
      </c>
      <c r="B464" s="105" t="s">
        <v>518</v>
      </c>
      <c r="C464" s="106" t="s">
        <v>487</v>
      </c>
      <c r="D464" s="105" t="s">
        <v>502</v>
      </c>
      <c r="E464" s="105">
        <v>15</v>
      </c>
      <c r="F464" s="106" t="s">
        <v>489</v>
      </c>
      <c r="G464" s="107">
        <v>194620</v>
      </c>
      <c r="H464" s="105" t="s">
        <v>497</v>
      </c>
      <c r="I464" s="105" t="s">
        <v>192</v>
      </c>
    </row>
    <row r="465" spans="1:9">
      <c r="A465" s="105" t="s">
        <v>519</v>
      </c>
      <c r="B465" s="105" t="s">
        <v>518</v>
      </c>
      <c r="C465" s="106" t="s">
        <v>510</v>
      </c>
      <c r="D465" s="105" t="s">
        <v>516</v>
      </c>
      <c r="E465" s="105">
        <v>3</v>
      </c>
      <c r="F465" s="106" t="s">
        <v>16</v>
      </c>
      <c r="G465" s="107">
        <v>220032</v>
      </c>
      <c r="H465" s="105" t="s">
        <v>496</v>
      </c>
      <c r="I465" s="105" t="s">
        <v>189</v>
      </c>
    </row>
    <row r="466" spans="1:9">
      <c r="A466" s="105" t="s">
        <v>519</v>
      </c>
      <c r="B466" s="105" t="s">
        <v>518</v>
      </c>
      <c r="C466" s="106" t="s">
        <v>487</v>
      </c>
      <c r="D466" s="105" t="s">
        <v>502</v>
      </c>
      <c r="E466" s="105">
        <v>17</v>
      </c>
      <c r="F466" s="106" t="s">
        <v>489</v>
      </c>
      <c r="G466" s="107">
        <v>107700</v>
      </c>
      <c r="H466" s="105" t="s">
        <v>494</v>
      </c>
      <c r="I466" s="105" t="s">
        <v>192</v>
      </c>
    </row>
    <row r="467" spans="1:9">
      <c r="A467" s="105" t="s">
        <v>519</v>
      </c>
      <c r="B467" s="105" t="s">
        <v>518</v>
      </c>
      <c r="C467" s="106" t="s">
        <v>510</v>
      </c>
      <c r="D467" s="105" t="s">
        <v>511</v>
      </c>
      <c r="E467" s="105">
        <v>24</v>
      </c>
      <c r="F467" s="106" t="s">
        <v>504</v>
      </c>
      <c r="G467" s="107">
        <v>23265</v>
      </c>
      <c r="H467" s="105" t="s">
        <v>494</v>
      </c>
      <c r="I467" s="105" t="s">
        <v>189</v>
      </c>
    </row>
    <row r="468" spans="1:9">
      <c r="A468" s="105" t="s">
        <v>521</v>
      </c>
      <c r="B468" s="105" t="s">
        <v>518</v>
      </c>
      <c r="C468" s="106" t="s">
        <v>510</v>
      </c>
      <c r="D468" s="105" t="s">
        <v>511</v>
      </c>
      <c r="E468" s="105">
        <v>24</v>
      </c>
      <c r="F468" s="106" t="s">
        <v>16</v>
      </c>
      <c r="G468" s="107">
        <v>152418</v>
      </c>
      <c r="H468" s="105" t="s">
        <v>512</v>
      </c>
      <c r="I468" s="105" t="s">
        <v>210</v>
      </c>
    </row>
    <row r="469" spans="1:9">
      <c r="A469" s="105" t="s">
        <v>522</v>
      </c>
      <c r="B469" s="105" t="s">
        <v>518</v>
      </c>
      <c r="C469" s="106" t="s">
        <v>487</v>
      </c>
      <c r="D469" s="105" t="s">
        <v>509</v>
      </c>
      <c r="E469" s="105">
        <v>3</v>
      </c>
      <c r="F469" s="106" t="s">
        <v>489</v>
      </c>
      <c r="G469" s="107">
        <v>240300</v>
      </c>
      <c r="H469" s="105" t="s">
        <v>490</v>
      </c>
      <c r="I469" s="105" t="s">
        <v>189</v>
      </c>
    </row>
    <row r="470" spans="1:9">
      <c r="A470" s="105" t="s">
        <v>522</v>
      </c>
      <c r="B470" s="105" t="s">
        <v>518</v>
      </c>
      <c r="C470" s="106" t="s">
        <v>499</v>
      </c>
      <c r="D470" s="105" t="s">
        <v>515</v>
      </c>
      <c r="E470" s="105">
        <v>28</v>
      </c>
      <c r="F470" s="106" t="s">
        <v>489</v>
      </c>
      <c r="G470" s="107">
        <v>64694</v>
      </c>
      <c r="H470" s="105" t="s">
        <v>494</v>
      </c>
      <c r="I470" s="105" t="s">
        <v>192</v>
      </c>
    </row>
    <row r="471" spans="1:9">
      <c r="A471" s="105" t="s">
        <v>520</v>
      </c>
      <c r="B471" s="105" t="s">
        <v>518</v>
      </c>
      <c r="C471" s="106" t="s">
        <v>499</v>
      </c>
      <c r="D471" s="105" t="s">
        <v>508</v>
      </c>
      <c r="E471" s="105">
        <v>28</v>
      </c>
      <c r="F471" s="106" t="s">
        <v>16</v>
      </c>
      <c r="G471" s="107">
        <v>117490</v>
      </c>
      <c r="H471" s="105" t="s">
        <v>497</v>
      </c>
      <c r="I471" s="105" t="s">
        <v>189</v>
      </c>
    </row>
    <row r="472" spans="1:9">
      <c r="A472" s="105" t="s">
        <v>519</v>
      </c>
      <c r="B472" s="105" t="s">
        <v>518</v>
      </c>
      <c r="C472" s="106" t="s">
        <v>492</v>
      </c>
      <c r="D472" s="105" t="s">
        <v>495</v>
      </c>
      <c r="E472" s="105">
        <v>6</v>
      </c>
      <c r="F472" s="106" t="s">
        <v>16</v>
      </c>
      <c r="G472" s="107">
        <v>39685</v>
      </c>
      <c r="H472" s="105" t="s">
        <v>494</v>
      </c>
      <c r="I472" s="105" t="s">
        <v>513</v>
      </c>
    </row>
    <row r="473" spans="1:9">
      <c r="A473" s="105" t="s">
        <v>521</v>
      </c>
      <c r="B473" s="105" t="s">
        <v>518</v>
      </c>
      <c r="C473" s="106" t="s">
        <v>510</v>
      </c>
      <c r="D473" s="105" t="s">
        <v>514</v>
      </c>
      <c r="E473" s="105">
        <v>11</v>
      </c>
      <c r="F473" s="106" t="s">
        <v>16</v>
      </c>
      <c r="G473" s="107">
        <v>60561</v>
      </c>
      <c r="H473" s="105" t="s">
        <v>494</v>
      </c>
      <c r="I473" s="105" t="s">
        <v>189</v>
      </c>
    </row>
    <row r="474" spans="1:9">
      <c r="A474" s="105" t="s">
        <v>519</v>
      </c>
      <c r="B474" s="105" t="s">
        <v>518</v>
      </c>
      <c r="C474" s="106" t="s">
        <v>492</v>
      </c>
      <c r="D474" s="105" t="s">
        <v>506</v>
      </c>
      <c r="E474" s="105">
        <v>5</v>
      </c>
      <c r="F474" s="106" t="s">
        <v>16</v>
      </c>
      <c r="G474" s="107">
        <v>283680</v>
      </c>
      <c r="H474" s="105" t="s">
        <v>512</v>
      </c>
      <c r="I474" s="105" t="s">
        <v>189</v>
      </c>
    </row>
    <row r="475" spans="1:9">
      <c r="A475" s="105" t="s">
        <v>523</v>
      </c>
      <c r="B475" s="105" t="s">
        <v>518</v>
      </c>
      <c r="C475" s="106" t="s">
        <v>492</v>
      </c>
      <c r="D475" s="105" t="s">
        <v>506</v>
      </c>
      <c r="E475" s="105">
        <v>10</v>
      </c>
      <c r="F475" s="106" t="s">
        <v>16</v>
      </c>
      <c r="G475" s="107">
        <v>272245</v>
      </c>
      <c r="H475" s="105" t="s">
        <v>494</v>
      </c>
      <c r="I475" s="105" t="s">
        <v>192</v>
      </c>
    </row>
    <row r="476" spans="1:9">
      <c r="A476" s="105" t="s">
        <v>521</v>
      </c>
      <c r="B476" s="105" t="s">
        <v>518</v>
      </c>
      <c r="C476" s="106" t="s">
        <v>487</v>
      </c>
      <c r="D476" s="105" t="s">
        <v>488</v>
      </c>
      <c r="E476" s="105">
        <v>5</v>
      </c>
      <c r="F476" s="106" t="s">
        <v>16</v>
      </c>
      <c r="G476" s="107">
        <v>22405</v>
      </c>
      <c r="H476" s="105" t="s">
        <v>490</v>
      </c>
      <c r="I476" s="105" t="s">
        <v>192</v>
      </c>
    </row>
    <row r="477" spans="1:9">
      <c r="A477" s="105" t="s">
        <v>523</v>
      </c>
      <c r="B477" s="105" t="s">
        <v>518</v>
      </c>
      <c r="C477" s="106" t="s">
        <v>487</v>
      </c>
      <c r="D477" s="105" t="s">
        <v>509</v>
      </c>
      <c r="E477" s="105">
        <v>6</v>
      </c>
      <c r="F477" s="106" t="s">
        <v>489</v>
      </c>
      <c r="G477" s="107">
        <v>570666</v>
      </c>
      <c r="H477" s="105" t="s">
        <v>512</v>
      </c>
      <c r="I477" s="105" t="s">
        <v>192</v>
      </c>
    </row>
    <row r="478" spans="1:9">
      <c r="A478" s="105" t="s">
        <v>517</v>
      </c>
      <c r="B478" s="105" t="s">
        <v>518</v>
      </c>
      <c r="C478" s="106" t="s">
        <v>510</v>
      </c>
      <c r="D478" s="105" t="s">
        <v>516</v>
      </c>
      <c r="E478" s="105">
        <v>30</v>
      </c>
      <c r="F478" s="106" t="s">
        <v>489</v>
      </c>
      <c r="G478" s="107">
        <v>165684</v>
      </c>
      <c r="H478" s="105" t="s">
        <v>497</v>
      </c>
      <c r="I478" s="105" t="s">
        <v>192</v>
      </c>
    </row>
    <row r="479" spans="1:9">
      <c r="A479" s="105" t="s">
        <v>522</v>
      </c>
      <c r="B479" s="105" t="s">
        <v>518</v>
      </c>
      <c r="C479" s="106" t="s">
        <v>492</v>
      </c>
      <c r="D479" s="105" t="s">
        <v>493</v>
      </c>
      <c r="E479" s="105">
        <v>6</v>
      </c>
      <c r="F479" s="106" t="s">
        <v>489</v>
      </c>
      <c r="G479" s="107">
        <v>391515</v>
      </c>
      <c r="H479" s="105" t="s">
        <v>497</v>
      </c>
      <c r="I479" s="105" t="s">
        <v>214</v>
      </c>
    </row>
    <row r="480" spans="1:9">
      <c r="A480" s="105" t="s">
        <v>519</v>
      </c>
      <c r="B480" s="105" t="s">
        <v>518</v>
      </c>
      <c r="C480" s="106" t="s">
        <v>487</v>
      </c>
      <c r="D480" s="105" t="s">
        <v>488</v>
      </c>
      <c r="E480" s="105">
        <v>3</v>
      </c>
      <c r="F480" s="106" t="s">
        <v>489</v>
      </c>
      <c r="G480" s="107">
        <v>73846</v>
      </c>
      <c r="H480" s="105" t="s">
        <v>501</v>
      </c>
      <c r="I480" s="105" t="s">
        <v>198</v>
      </c>
    </row>
    <row r="481" spans="1:9">
      <c r="A481" s="105" t="s">
        <v>517</v>
      </c>
      <c r="B481" s="105" t="s">
        <v>518</v>
      </c>
      <c r="C481" s="106" t="s">
        <v>487</v>
      </c>
      <c r="D481" s="105" t="s">
        <v>502</v>
      </c>
      <c r="E481" s="105">
        <v>16</v>
      </c>
      <c r="F481" s="106" t="s">
        <v>489</v>
      </c>
      <c r="G481" s="107">
        <v>106484</v>
      </c>
      <c r="H481" s="105" t="s">
        <v>490</v>
      </c>
      <c r="I481" s="105" t="s">
        <v>192</v>
      </c>
    </row>
    <row r="482" spans="1:9">
      <c r="A482" s="105" t="s">
        <v>517</v>
      </c>
      <c r="B482" s="105" t="s">
        <v>518</v>
      </c>
      <c r="C482" s="106" t="s">
        <v>492</v>
      </c>
      <c r="D482" s="105" t="s">
        <v>506</v>
      </c>
      <c r="E482" s="105">
        <v>19</v>
      </c>
      <c r="F482" s="106" t="s">
        <v>16</v>
      </c>
      <c r="G482" s="107">
        <v>318075</v>
      </c>
      <c r="H482" s="105" t="s">
        <v>494</v>
      </c>
      <c r="I482" s="105" t="s">
        <v>198</v>
      </c>
    </row>
    <row r="483" spans="1:9">
      <c r="A483" s="105" t="s">
        <v>517</v>
      </c>
      <c r="B483" s="105" t="s">
        <v>518</v>
      </c>
      <c r="C483" s="106" t="s">
        <v>510</v>
      </c>
      <c r="D483" s="105" t="s">
        <v>511</v>
      </c>
      <c r="E483" s="105">
        <v>16</v>
      </c>
      <c r="F483" s="106" t="s">
        <v>16</v>
      </c>
      <c r="G483" s="107">
        <v>87108</v>
      </c>
      <c r="H483" s="105" t="s">
        <v>494</v>
      </c>
      <c r="I483" s="105" t="s">
        <v>210</v>
      </c>
    </row>
    <row r="484" spans="1:9">
      <c r="A484" s="105" t="s">
        <v>521</v>
      </c>
      <c r="B484" s="105" t="s">
        <v>518</v>
      </c>
      <c r="C484" s="106" t="s">
        <v>487</v>
      </c>
      <c r="D484" s="105" t="s">
        <v>502</v>
      </c>
      <c r="E484" s="105">
        <v>25</v>
      </c>
      <c r="F484" s="106" t="s">
        <v>489</v>
      </c>
      <c r="G484" s="107">
        <v>21610</v>
      </c>
      <c r="H484" s="105" t="s">
        <v>497</v>
      </c>
      <c r="I484" s="105" t="s">
        <v>192</v>
      </c>
    </row>
    <row r="485" spans="1:9">
      <c r="A485" s="105" t="s">
        <v>519</v>
      </c>
      <c r="B485" s="105" t="s">
        <v>518</v>
      </c>
      <c r="C485" s="106" t="s">
        <v>487</v>
      </c>
      <c r="D485" s="105" t="s">
        <v>502</v>
      </c>
      <c r="E485" s="105">
        <v>11</v>
      </c>
      <c r="F485" s="106" t="s">
        <v>16</v>
      </c>
      <c r="G485" s="107">
        <v>169364</v>
      </c>
      <c r="H485" s="105" t="s">
        <v>496</v>
      </c>
      <c r="I485" s="105" t="s">
        <v>198</v>
      </c>
    </row>
    <row r="486" spans="1:9">
      <c r="A486" s="105" t="s">
        <v>517</v>
      </c>
      <c r="B486" s="105" t="s">
        <v>518</v>
      </c>
      <c r="C486" s="106" t="s">
        <v>510</v>
      </c>
      <c r="D486" s="105" t="s">
        <v>514</v>
      </c>
      <c r="E486" s="105">
        <v>7</v>
      </c>
      <c r="F486" s="106" t="s">
        <v>504</v>
      </c>
      <c r="G486" s="107">
        <v>36864</v>
      </c>
      <c r="H486" s="105" t="s">
        <v>494</v>
      </c>
      <c r="I486" s="105" t="s">
        <v>201</v>
      </c>
    </row>
    <row r="487" spans="1:9">
      <c r="A487" s="105" t="s">
        <v>519</v>
      </c>
      <c r="B487" s="105" t="s">
        <v>518</v>
      </c>
      <c r="C487" s="106" t="s">
        <v>492</v>
      </c>
      <c r="D487" s="105" t="s">
        <v>506</v>
      </c>
      <c r="E487" s="105">
        <v>10</v>
      </c>
      <c r="F487" s="106" t="s">
        <v>16</v>
      </c>
      <c r="G487" s="107">
        <v>310960</v>
      </c>
      <c r="H487" s="105" t="s">
        <v>497</v>
      </c>
      <c r="I487" s="105" t="s">
        <v>513</v>
      </c>
    </row>
    <row r="488" spans="1:9">
      <c r="A488" s="105" t="s">
        <v>519</v>
      </c>
      <c r="B488" s="105" t="s">
        <v>518</v>
      </c>
      <c r="C488" s="106" t="s">
        <v>487</v>
      </c>
      <c r="D488" s="105" t="s">
        <v>509</v>
      </c>
      <c r="E488" s="105">
        <v>21</v>
      </c>
      <c r="F488" s="106" t="s">
        <v>489</v>
      </c>
      <c r="G488" s="107">
        <v>162298</v>
      </c>
      <c r="H488" s="105" t="s">
        <v>494</v>
      </c>
      <c r="I488" s="105" t="s">
        <v>189</v>
      </c>
    </row>
    <row r="489" spans="1:9">
      <c r="A489" s="105" t="s">
        <v>521</v>
      </c>
      <c r="B489" s="105" t="s">
        <v>518</v>
      </c>
      <c r="C489" s="106" t="s">
        <v>492</v>
      </c>
      <c r="D489" s="105" t="s">
        <v>506</v>
      </c>
      <c r="E489" s="105">
        <v>23</v>
      </c>
      <c r="F489" s="106" t="s">
        <v>16</v>
      </c>
      <c r="G489" s="107">
        <v>168145</v>
      </c>
      <c r="H489" s="105" t="s">
        <v>497</v>
      </c>
      <c r="I489" s="105" t="s">
        <v>192</v>
      </c>
    </row>
    <row r="490" spans="1:9">
      <c r="A490" s="105" t="s">
        <v>520</v>
      </c>
      <c r="B490" s="105" t="s">
        <v>518</v>
      </c>
      <c r="C490" s="106" t="s">
        <v>510</v>
      </c>
      <c r="D490" s="105" t="s">
        <v>511</v>
      </c>
      <c r="E490" s="105">
        <v>5</v>
      </c>
      <c r="F490" s="106" t="s">
        <v>489</v>
      </c>
      <c r="G490" s="107">
        <v>61007</v>
      </c>
      <c r="H490" s="105" t="s">
        <v>497</v>
      </c>
      <c r="I490" s="105" t="s">
        <v>198</v>
      </c>
    </row>
    <row r="491" spans="1:9">
      <c r="A491" s="105" t="s">
        <v>522</v>
      </c>
      <c r="B491" s="105" t="s">
        <v>518</v>
      </c>
      <c r="C491" s="106" t="s">
        <v>499</v>
      </c>
      <c r="D491" s="105" t="s">
        <v>515</v>
      </c>
      <c r="E491" s="105">
        <v>19</v>
      </c>
      <c r="F491" s="106" t="s">
        <v>489</v>
      </c>
      <c r="G491" s="107">
        <v>94920</v>
      </c>
      <c r="H491" s="105" t="s">
        <v>490</v>
      </c>
      <c r="I491" s="105" t="s">
        <v>198</v>
      </c>
    </row>
    <row r="492" spans="1:9">
      <c r="A492" s="105" t="s">
        <v>521</v>
      </c>
      <c r="B492" s="105" t="s">
        <v>518</v>
      </c>
      <c r="C492" s="106" t="s">
        <v>499</v>
      </c>
      <c r="D492" s="105" t="s">
        <v>500</v>
      </c>
      <c r="E492" s="105">
        <v>25</v>
      </c>
      <c r="F492" s="106" t="s">
        <v>16</v>
      </c>
      <c r="G492" s="107">
        <v>52636</v>
      </c>
      <c r="H492" s="105" t="s">
        <v>501</v>
      </c>
      <c r="I492" s="105" t="s">
        <v>192</v>
      </c>
    </row>
    <row r="493" spans="1:9">
      <c r="A493" s="105" t="s">
        <v>522</v>
      </c>
      <c r="B493" s="105" t="s">
        <v>518</v>
      </c>
      <c r="C493" s="106" t="s">
        <v>510</v>
      </c>
      <c r="D493" s="105" t="s">
        <v>511</v>
      </c>
      <c r="E493" s="105">
        <v>13</v>
      </c>
      <c r="F493" s="106" t="s">
        <v>489</v>
      </c>
      <c r="G493" s="107">
        <v>187656</v>
      </c>
      <c r="H493" s="105" t="s">
        <v>490</v>
      </c>
      <c r="I493" s="105" t="s">
        <v>210</v>
      </c>
    </row>
    <row r="494" spans="1:9">
      <c r="A494" s="105" t="s">
        <v>521</v>
      </c>
      <c r="B494" s="105" t="s">
        <v>518</v>
      </c>
      <c r="C494" s="106" t="s">
        <v>487</v>
      </c>
      <c r="D494" s="105" t="s">
        <v>509</v>
      </c>
      <c r="E494" s="105">
        <v>13</v>
      </c>
      <c r="F494" s="106" t="s">
        <v>16</v>
      </c>
      <c r="G494" s="107">
        <v>91726</v>
      </c>
      <c r="H494" s="105" t="s">
        <v>496</v>
      </c>
      <c r="I494" s="105" t="s">
        <v>513</v>
      </c>
    </row>
    <row r="495" spans="1:9">
      <c r="A495" s="105" t="s">
        <v>522</v>
      </c>
      <c r="B495" s="105" t="s">
        <v>518</v>
      </c>
      <c r="C495" s="106" t="s">
        <v>510</v>
      </c>
      <c r="D495" s="105" t="s">
        <v>511</v>
      </c>
      <c r="E495" s="105">
        <v>6</v>
      </c>
      <c r="F495" s="106" t="s">
        <v>16</v>
      </c>
      <c r="G495" s="107">
        <v>41173</v>
      </c>
      <c r="H495" s="105" t="s">
        <v>494</v>
      </c>
      <c r="I495" s="105" t="s">
        <v>214</v>
      </c>
    </row>
    <row r="496" spans="1:9">
      <c r="A496" s="105" t="s">
        <v>522</v>
      </c>
      <c r="B496" s="105" t="s">
        <v>518</v>
      </c>
      <c r="C496" s="106" t="s">
        <v>499</v>
      </c>
      <c r="D496" s="105" t="s">
        <v>500</v>
      </c>
      <c r="E496" s="105">
        <v>5</v>
      </c>
      <c r="F496" s="106" t="s">
        <v>16</v>
      </c>
      <c r="G496" s="107">
        <v>284613</v>
      </c>
      <c r="H496" s="105" t="s">
        <v>494</v>
      </c>
      <c r="I496" s="105" t="s">
        <v>192</v>
      </c>
    </row>
    <row r="497" spans="1:9">
      <c r="A497" s="105" t="s">
        <v>520</v>
      </c>
      <c r="B497" s="105" t="s">
        <v>518</v>
      </c>
      <c r="C497" s="106" t="s">
        <v>487</v>
      </c>
      <c r="D497" s="105" t="s">
        <v>488</v>
      </c>
      <c r="E497" s="105">
        <v>15</v>
      </c>
      <c r="F497" s="106" t="s">
        <v>489</v>
      </c>
      <c r="G497" s="107">
        <v>64858</v>
      </c>
      <c r="H497" s="105" t="s">
        <v>497</v>
      </c>
      <c r="I497" s="105" t="s">
        <v>198</v>
      </c>
    </row>
    <row r="498" spans="1:9">
      <c r="A498" s="105" t="s">
        <v>517</v>
      </c>
      <c r="B498" s="105" t="s">
        <v>518</v>
      </c>
      <c r="C498" s="106" t="s">
        <v>499</v>
      </c>
      <c r="D498" s="105" t="s">
        <v>515</v>
      </c>
      <c r="E498" s="105">
        <v>4</v>
      </c>
      <c r="F498" s="106" t="s">
        <v>16</v>
      </c>
      <c r="G498" s="107">
        <v>67281</v>
      </c>
      <c r="H498" s="105" t="s">
        <v>497</v>
      </c>
      <c r="I498" s="105" t="s">
        <v>192</v>
      </c>
    </row>
    <row r="499" spans="1:9">
      <c r="A499" s="105" t="s">
        <v>522</v>
      </c>
      <c r="B499" s="105" t="s">
        <v>518</v>
      </c>
      <c r="C499" s="106" t="s">
        <v>510</v>
      </c>
      <c r="D499" s="105" t="s">
        <v>516</v>
      </c>
      <c r="E499" s="105">
        <v>11</v>
      </c>
      <c r="F499" s="106" t="s">
        <v>489</v>
      </c>
      <c r="G499" s="107">
        <v>274308</v>
      </c>
      <c r="H499" s="105" t="s">
        <v>496</v>
      </c>
      <c r="I499" s="105" t="s">
        <v>189</v>
      </c>
    </row>
    <row r="500" spans="1:9">
      <c r="A500" s="105" t="s">
        <v>521</v>
      </c>
      <c r="B500" s="105" t="s">
        <v>518</v>
      </c>
      <c r="C500" s="106" t="s">
        <v>487</v>
      </c>
      <c r="D500" s="105" t="s">
        <v>502</v>
      </c>
      <c r="E500" s="105">
        <v>1</v>
      </c>
      <c r="F500" s="106" t="s">
        <v>16</v>
      </c>
      <c r="G500" s="107">
        <v>71042</v>
      </c>
      <c r="H500" s="105" t="s">
        <v>512</v>
      </c>
      <c r="I500" s="105" t="s">
        <v>198</v>
      </c>
    </row>
    <row r="501" spans="1:9">
      <c r="A501" s="105" t="s">
        <v>523</v>
      </c>
      <c r="B501" s="105" t="s">
        <v>518</v>
      </c>
      <c r="C501" s="106" t="s">
        <v>510</v>
      </c>
      <c r="D501" s="105" t="s">
        <v>514</v>
      </c>
      <c r="E501" s="105">
        <v>9</v>
      </c>
      <c r="F501" s="106" t="s">
        <v>489</v>
      </c>
      <c r="G501" s="107">
        <v>190773</v>
      </c>
      <c r="H501" s="105" t="s">
        <v>494</v>
      </c>
      <c r="I501" s="105" t="s">
        <v>189</v>
      </c>
    </row>
    <row r="502" spans="1:9">
      <c r="A502" s="105" t="s">
        <v>521</v>
      </c>
      <c r="B502" s="105" t="s">
        <v>518</v>
      </c>
      <c r="C502" s="106" t="s">
        <v>492</v>
      </c>
      <c r="D502" s="105" t="s">
        <v>493</v>
      </c>
      <c r="E502" s="105">
        <v>30</v>
      </c>
      <c r="F502" s="106" t="s">
        <v>16</v>
      </c>
      <c r="G502" s="107">
        <v>35813</v>
      </c>
      <c r="H502" s="105" t="s">
        <v>490</v>
      </c>
      <c r="I502" s="105" t="s">
        <v>192</v>
      </c>
    </row>
    <row r="503" spans="1:9">
      <c r="A503" s="105" t="s">
        <v>517</v>
      </c>
      <c r="B503" s="105" t="s">
        <v>518</v>
      </c>
      <c r="C503" s="106" t="s">
        <v>492</v>
      </c>
      <c r="D503" s="105" t="s">
        <v>493</v>
      </c>
      <c r="E503" s="105">
        <v>30</v>
      </c>
      <c r="F503" s="106" t="s">
        <v>16</v>
      </c>
      <c r="G503" s="107">
        <v>15833</v>
      </c>
      <c r="H503" s="105" t="s">
        <v>497</v>
      </c>
      <c r="I503" s="105" t="s">
        <v>192</v>
      </c>
    </row>
    <row r="504" spans="1:9">
      <c r="A504" s="105" t="s">
        <v>523</v>
      </c>
      <c r="B504" s="105" t="s">
        <v>518</v>
      </c>
      <c r="C504" s="106" t="s">
        <v>487</v>
      </c>
      <c r="D504" s="105" t="s">
        <v>488</v>
      </c>
      <c r="E504" s="105">
        <v>4</v>
      </c>
      <c r="F504" s="106" t="s">
        <v>16</v>
      </c>
      <c r="G504" s="107">
        <v>89527</v>
      </c>
      <c r="H504" s="105" t="s">
        <v>497</v>
      </c>
      <c r="I504" s="105" t="s">
        <v>513</v>
      </c>
    </row>
    <row r="505" spans="1:9">
      <c r="A505" s="105" t="s">
        <v>519</v>
      </c>
      <c r="B505" s="105" t="s">
        <v>518</v>
      </c>
      <c r="C505" s="106" t="s">
        <v>487</v>
      </c>
      <c r="D505" s="105" t="s">
        <v>502</v>
      </c>
      <c r="E505" s="105">
        <v>27</v>
      </c>
      <c r="F505" s="106" t="s">
        <v>16</v>
      </c>
      <c r="G505" s="107">
        <v>21220</v>
      </c>
      <c r="H505" s="105" t="s">
        <v>494</v>
      </c>
      <c r="I505" s="105" t="s">
        <v>198</v>
      </c>
    </row>
    <row r="506" spans="1:9">
      <c r="A506" s="105" t="s">
        <v>520</v>
      </c>
      <c r="B506" s="105" t="s">
        <v>518</v>
      </c>
      <c r="C506" s="106" t="s">
        <v>487</v>
      </c>
      <c r="D506" s="105" t="s">
        <v>509</v>
      </c>
      <c r="E506" s="105">
        <v>25</v>
      </c>
      <c r="F506" s="106" t="s">
        <v>489</v>
      </c>
      <c r="G506" s="107">
        <v>206760</v>
      </c>
      <c r="H506" s="105" t="s">
        <v>496</v>
      </c>
      <c r="I506" s="105" t="s">
        <v>198</v>
      </c>
    </row>
    <row r="507" spans="1:9">
      <c r="A507" s="105" t="s">
        <v>519</v>
      </c>
      <c r="B507" s="105" t="s">
        <v>518</v>
      </c>
      <c r="C507" s="106" t="s">
        <v>510</v>
      </c>
      <c r="D507" s="105" t="s">
        <v>511</v>
      </c>
      <c r="E507" s="105">
        <v>23</v>
      </c>
      <c r="F507" s="106" t="s">
        <v>489</v>
      </c>
      <c r="G507" s="107">
        <v>254556</v>
      </c>
      <c r="H507" s="105" t="s">
        <v>497</v>
      </c>
      <c r="I507" s="105" t="s">
        <v>198</v>
      </c>
    </row>
    <row r="508" spans="1:9">
      <c r="A508" s="105" t="s">
        <v>521</v>
      </c>
      <c r="B508" s="105" t="s">
        <v>518</v>
      </c>
      <c r="C508" s="106" t="s">
        <v>492</v>
      </c>
      <c r="D508" s="105" t="s">
        <v>506</v>
      </c>
      <c r="E508" s="105">
        <v>12</v>
      </c>
      <c r="F508" s="106" t="s">
        <v>16</v>
      </c>
      <c r="G508" s="107">
        <v>56940</v>
      </c>
      <c r="H508" s="105" t="s">
        <v>494</v>
      </c>
      <c r="I508" s="105" t="s">
        <v>189</v>
      </c>
    </row>
    <row r="509" spans="1:9">
      <c r="A509" s="105" t="s">
        <v>521</v>
      </c>
      <c r="B509" s="105" t="s">
        <v>518</v>
      </c>
      <c r="C509" s="106" t="s">
        <v>499</v>
      </c>
      <c r="D509" s="105" t="s">
        <v>500</v>
      </c>
      <c r="E509" s="105">
        <v>17</v>
      </c>
      <c r="F509" s="106" t="s">
        <v>16</v>
      </c>
      <c r="G509" s="107">
        <v>40086</v>
      </c>
      <c r="H509" s="105" t="s">
        <v>512</v>
      </c>
      <c r="I509" s="105" t="s">
        <v>189</v>
      </c>
    </row>
    <row r="510" spans="1:9">
      <c r="A510" s="105" t="s">
        <v>519</v>
      </c>
      <c r="B510" s="105" t="s">
        <v>518</v>
      </c>
      <c r="C510" s="106" t="s">
        <v>510</v>
      </c>
      <c r="D510" s="105" t="s">
        <v>511</v>
      </c>
      <c r="E510" s="105">
        <v>7</v>
      </c>
      <c r="F510" s="106" t="s">
        <v>16</v>
      </c>
      <c r="G510" s="107">
        <v>20952</v>
      </c>
      <c r="H510" s="105" t="s">
        <v>496</v>
      </c>
      <c r="I510" s="105" t="s">
        <v>192</v>
      </c>
    </row>
    <row r="511" spans="1:9">
      <c r="A511" s="105" t="s">
        <v>522</v>
      </c>
      <c r="B511" s="105" t="s">
        <v>518</v>
      </c>
      <c r="C511" s="106" t="s">
        <v>487</v>
      </c>
      <c r="D511" s="105" t="s">
        <v>502</v>
      </c>
      <c r="E511" s="105">
        <v>23</v>
      </c>
      <c r="F511" s="106" t="s">
        <v>489</v>
      </c>
      <c r="G511" s="107">
        <v>21198</v>
      </c>
      <c r="H511" s="105" t="s">
        <v>494</v>
      </c>
      <c r="I511" s="105" t="s">
        <v>192</v>
      </c>
    </row>
    <row r="512" spans="1:9">
      <c r="A512" s="105" t="s">
        <v>520</v>
      </c>
      <c r="B512" s="105" t="s">
        <v>518</v>
      </c>
      <c r="C512" s="106" t="s">
        <v>510</v>
      </c>
      <c r="D512" s="105" t="s">
        <v>516</v>
      </c>
      <c r="E512" s="105">
        <v>24</v>
      </c>
      <c r="F512" s="106" t="s">
        <v>489</v>
      </c>
      <c r="G512" s="107">
        <v>142710</v>
      </c>
      <c r="H512" s="105" t="s">
        <v>494</v>
      </c>
      <c r="I512" s="105" t="s">
        <v>192</v>
      </c>
    </row>
    <row r="513" spans="1:9">
      <c r="A513" s="105" t="s">
        <v>522</v>
      </c>
      <c r="B513" s="105" t="s">
        <v>518</v>
      </c>
      <c r="C513" s="106" t="s">
        <v>487</v>
      </c>
      <c r="D513" s="105" t="s">
        <v>488</v>
      </c>
      <c r="E513" s="105">
        <v>8</v>
      </c>
      <c r="F513" s="106" t="s">
        <v>489</v>
      </c>
      <c r="G513" s="107">
        <v>91084</v>
      </c>
      <c r="H513" s="105" t="s">
        <v>497</v>
      </c>
      <c r="I513" s="105" t="s">
        <v>513</v>
      </c>
    </row>
    <row r="514" spans="1:9">
      <c r="A514" s="105" t="s">
        <v>522</v>
      </c>
      <c r="B514" s="105" t="s">
        <v>518</v>
      </c>
      <c r="C514" s="106" t="s">
        <v>492</v>
      </c>
      <c r="D514" s="105" t="s">
        <v>506</v>
      </c>
      <c r="E514" s="105">
        <v>13</v>
      </c>
      <c r="F514" s="106" t="s">
        <v>16</v>
      </c>
      <c r="G514" s="107">
        <v>64680</v>
      </c>
      <c r="H514" s="105" t="s">
        <v>490</v>
      </c>
      <c r="I514" s="105" t="s">
        <v>189</v>
      </c>
    </row>
    <row r="515" spans="1:9">
      <c r="A515" s="105" t="s">
        <v>522</v>
      </c>
      <c r="B515" s="105" t="s">
        <v>518</v>
      </c>
      <c r="C515" s="106" t="s">
        <v>492</v>
      </c>
      <c r="D515" s="105" t="s">
        <v>506</v>
      </c>
      <c r="E515" s="105">
        <v>1</v>
      </c>
      <c r="F515" s="106" t="s">
        <v>16</v>
      </c>
      <c r="G515" s="107">
        <v>110810</v>
      </c>
      <c r="H515" s="105" t="s">
        <v>512</v>
      </c>
      <c r="I515" s="105" t="s">
        <v>198</v>
      </c>
    </row>
    <row r="516" spans="1:9">
      <c r="A516" s="105" t="s">
        <v>519</v>
      </c>
      <c r="B516" s="105" t="s">
        <v>518</v>
      </c>
      <c r="C516" s="106" t="s">
        <v>487</v>
      </c>
      <c r="D516" s="105" t="s">
        <v>502</v>
      </c>
      <c r="E516" s="105">
        <v>24</v>
      </c>
      <c r="F516" s="106" t="s">
        <v>489</v>
      </c>
      <c r="G516" s="107">
        <v>51432</v>
      </c>
      <c r="H516" s="105" t="s">
        <v>496</v>
      </c>
      <c r="I516" s="105" t="s">
        <v>198</v>
      </c>
    </row>
    <row r="517" spans="1:9">
      <c r="A517" s="105" t="s">
        <v>521</v>
      </c>
      <c r="B517" s="105" t="s">
        <v>518</v>
      </c>
      <c r="C517" s="106" t="s">
        <v>510</v>
      </c>
      <c r="D517" s="105" t="s">
        <v>511</v>
      </c>
      <c r="E517" s="105">
        <v>3</v>
      </c>
      <c r="F517" s="106" t="s">
        <v>489</v>
      </c>
      <c r="G517" s="107">
        <v>35433</v>
      </c>
      <c r="H517" s="105" t="s">
        <v>497</v>
      </c>
      <c r="I517" s="105" t="s">
        <v>198</v>
      </c>
    </row>
    <row r="518" spans="1:9">
      <c r="A518" s="105" t="s">
        <v>521</v>
      </c>
      <c r="B518" s="105" t="s">
        <v>518</v>
      </c>
      <c r="C518" s="106" t="s">
        <v>499</v>
      </c>
      <c r="D518" s="105" t="s">
        <v>508</v>
      </c>
      <c r="E518" s="105">
        <v>26</v>
      </c>
      <c r="F518" s="106" t="s">
        <v>16</v>
      </c>
      <c r="G518" s="107">
        <v>265445</v>
      </c>
      <c r="H518" s="105" t="s">
        <v>494</v>
      </c>
      <c r="I518" s="105" t="s">
        <v>189</v>
      </c>
    </row>
    <row r="519" spans="1:9">
      <c r="A519" s="105" t="s">
        <v>522</v>
      </c>
      <c r="B519" s="105" t="s">
        <v>518</v>
      </c>
      <c r="C519" s="106" t="s">
        <v>487</v>
      </c>
      <c r="D519" s="105" t="s">
        <v>488</v>
      </c>
      <c r="E519" s="105">
        <v>1</v>
      </c>
      <c r="F519" s="106" t="s">
        <v>16</v>
      </c>
      <c r="G519" s="107">
        <v>11634</v>
      </c>
      <c r="H519" s="105" t="s">
        <v>494</v>
      </c>
      <c r="I519" s="105" t="s">
        <v>198</v>
      </c>
    </row>
    <row r="520" spans="1:9">
      <c r="A520" s="105" t="s">
        <v>519</v>
      </c>
      <c r="B520" s="105" t="s">
        <v>518</v>
      </c>
      <c r="C520" s="106" t="s">
        <v>510</v>
      </c>
      <c r="D520" s="105" t="s">
        <v>514</v>
      </c>
      <c r="E520" s="105">
        <v>13</v>
      </c>
      <c r="F520" s="106" t="s">
        <v>504</v>
      </c>
      <c r="G520" s="107">
        <v>222606</v>
      </c>
      <c r="H520" s="105" t="s">
        <v>496</v>
      </c>
      <c r="I520" s="105" t="s">
        <v>189</v>
      </c>
    </row>
    <row r="521" spans="1:9">
      <c r="A521" s="105" t="s">
        <v>521</v>
      </c>
      <c r="B521" s="105" t="s">
        <v>518</v>
      </c>
      <c r="C521" s="106" t="s">
        <v>492</v>
      </c>
      <c r="D521" s="105" t="s">
        <v>495</v>
      </c>
      <c r="E521" s="105">
        <v>10</v>
      </c>
      <c r="F521" s="106" t="s">
        <v>489</v>
      </c>
      <c r="G521" s="107">
        <v>21798.75</v>
      </c>
      <c r="H521" s="105" t="s">
        <v>490</v>
      </c>
      <c r="I521" s="105" t="s">
        <v>201</v>
      </c>
    </row>
    <row r="522" spans="1:9">
      <c r="A522" s="105" t="s">
        <v>519</v>
      </c>
      <c r="B522" s="105" t="s">
        <v>518</v>
      </c>
      <c r="C522" s="106" t="s">
        <v>510</v>
      </c>
      <c r="D522" s="105" t="s">
        <v>511</v>
      </c>
      <c r="E522" s="105">
        <v>26</v>
      </c>
      <c r="F522" s="106" t="s">
        <v>489</v>
      </c>
      <c r="G522" s="107">
        <v>107010</v>
      </c>
      <c r="H522" s="105" t="s">
        <v>497</v>
      </c>
      <c r="I522" s="105" t="s">
        <v>192</v>
      </c>
    </row>
    <row r="523" spans="1:9">
      <c r="A523" s="105" t="s">
        <v>522</v>
      </c>
      <c r="B523" s="105" t="s">
        <v>518</v>
      </c>
      <c r="C523" s="106" t="s">
        <v>510</v>
      </c>
      <c r="D523" s="105" t="s">
        <v>514</v>
      </c>
      <c r="E523" s="105">
        <v>17</v>
      </c>
      <c r="F523" s="106" t="s">
        <v>489</v>
      </c>
      <c r="G523" s="107">
        <v>135882</v>
      </c>
      <c r="H523" s="105" t="s">
        <v>512</v>
      </c>
      <c r="I523" s="105" t="s">
        <v>198</v>
      </c>
    </row>
    <row r="524" spans="1:9">
      <c r="A524" s="105" t="s">
        <v>522</v>
      </c>
      <c r="B524" s="105" t="s">
        <v>518</v>
      </c>
      <c r="C524" s="106" t="s">
        <v>487</v>
      </c>
      <c r="D524" s="105" t="s">
        <v>509</v>
      </c>
      <c r="E524" s="105">
        <v>3</v>
      </c>
      <c r="F524" s="106" t="s">
        <v>489</v>
      </c>
      <c r="G524" s="107">
        <v>255066</v>
      </c>
      <c r="H524" s="105" t="s">
        <v>497</v>
      </c>
      <c r="I524" s="105" t="s">
        <v>192</v>
      </c>
    </row>
    <row r="525" spans="1:9">
      <c r="A525" s="105" t="s">
        <v>520</v>
      </c>
      <c r="B525" s="105" t="s">
        <v>518</v>
      </c>
      <c r="C525" s="106" t="s">
        <v>487</v>
      </c>
      <c r="D525" s="105" t="s">
        <v>502</v>
      </c>
      <c r="E525" s="105">
        <v>24</v>
      </c>
      <c r="F525" s="106" t="s">
        <v>16</v>
      </c>
      <c r="G525" s="107">
        <v>38086</v>
      </c>
      <c r="H525" s="105" t="s">
        <v>496</v>
      </c>
      <c r="I525" s="105" t="s">
        <v>189</v>
      </c>
    </row>
    <row r="526" spans="1:9">
      <c r="A526" s="105" t="s">
        <v>523</v>
      </c>
      <c r="B526" s="105" t="s">
        <v>518</v>
      </c>
      <c r="C526" s="106" t="s">
        <v>510</v>
      </c>
      <c r="D526" s="105" t="s">
        <v>516</v>
      </c>
      <c r="E526" s="105">
        <v>11</v>
      </c>
      <c r="F526" s="106" t="s">
        <v>16</v>
      </c>
      <c r="G526" s="107">
        <v>143613</v>
      </c>
      <c r="H526" s="105" t="s">
        <v>494</v>
      </c>
      <c r="I526" s="105" t="s">
        <v>198</v>
      </c>
    </row>
    <row r="527" spans="1:9">
      <c r="A527" s="105" t="s">
        <v>519</v>
      </c>
      <c r="B527" s="105" t="s">
        <v>518</v>
      </c>
      <c r="C527" s="106" t="s">
        <v>487</v>
      </c>
      <c r="D527" s="105" t="s">
        <v>488</v>
      </c>
      <c r="E527" s="105">
        <v>6</v>
      </c>
      <c r="F527" s="106" t="s">
        <v>489</v>
      </c>
      <c r="G527" s="107">
        <v>92547</v>
      </c>
      <c r="H527" s="105" t="s">
        <v>501</v>
      </c>
      <c r="I527" s="105" t="s">
        <v>198</v>
      </c>
    </row>
    <row r="528" spans="1:9">
      <c r="A528" s="105" t="s">
        <v>519</v>
      </c>
      <c r="B528" s="105" t="s">
        <v>518</v>
      </c>
      <c r="C528" s="106" t="s">
        <v>510</v>
      </c>
      <c r="D528" s="105" t="s">
        <v>511</v>
      </c>
      <c r="E528" s="105">
        <v>24</v>
      </c>
      <c r="F528" s="106" t="s">
        <v>16</v>
      </c>
      <c r="G528" s="107">
        <v>117585</v>
      </c>
      <c r="H528" s="105" t="s">
        <v>497</v>
      </c>
      <c r="I528" s="105" t="s">
        <v>189</v>
      </c>
    </row>
    <row r="529" spans="1:9">
      <c r="A529" s="105" t="s">
        <v>517</v>
      </c>
      <c r="B529" s="105" t="s">
        <v>518</v>
      </c>
      <c r="C529" s="106" t="s">
        <v>487</v>
      </c>
      <c r="D529" s="105" t="s">
        <v>509</v>
      </c>
      <c r="E529" s="105">
        <v>19</v>
      </c>
      <c r="F529" s="106" t="s">
        <v>489</v>
      </c>
      <c r="G529" s="107">
        <v>46862</v>
      </c>
      <c r="H529" s="105" t="s">
        <v>494</v>
      </c>
      <c r="I529" s="105" t="s">
        <v>189</v>
      </c>
    </row>
    <row r="530" spans="1:9">
      <c r="A530" s="105" t="s">
        <v>522</v>
      </c>
      <c r="B530" s="105" t="s">
        <v>518</v>
      </c>
      <c r="C530" s="106" t="s">
        <v>510</v>
      </c>
      <c r="D530" s="105" t="s">
        <v>514</v>
      </c>
      <c r="E530" s="105">
        <v>23</v>
      </c>
      <c r="F530" s="106" t="s">
        <v>489</v>
      </c>
      <c r="G530" s="107">
        <v>181728</v>
      </c>
      <c r="H530" s="105" t="s">
        <v>494</v>
      </c>
      <c r="I530" s="105" t="s">
        <v>189</v>
      </c>
    </row>
    <row r="531" spans="1:9">
      <c r="A531" s="105" t="s">
        <v>523</v>
      </c>
      <c r="B531" s="105" t="s">
        <v>518</v>
      </c>
      <c r="C531" s="106" t="s">
        <v>510</v>
      </c>
      <c r="D531" s="105" t="s">
        <v>511</v>
      </c>
      <c r="E531" s="105">
        <v>9</v>
      </c>
      <c r="F531" s="106" t="s">
        <v>489</v>
      </c>
      <c r="G531" s="107">
        <v>230700</v>
      </c>
      <c r="H531" s="105" t="s">
        <v>496</v>
      </c>
      <c r="I531" s="105" t="s">
        <v>214</v>
      </c>
    </row>
    <row r="532" spans="1:9">
      <c r="A532" s="105" t="s">
        <v>517</v>
      </c>
      <c r="B532" s="105" t="s">
        <v>518</v>
      </c>
      <c r="C532" s="106" t="s">
        <v>487</v>
      </c>
      <c r="D532" s="105" t="s">
        <v>488</v>
      </c>
      <c r="E532" s="105">
        <v>18</v>
      </c>
      <c r="F532" s="106" t="s">
        <v>489</v>
      </c>
      <c r="G532" s="107">
        <v>71693</v>
      </c>
      <c r="H532" s="105" t="s">
        <v>494</v>
      </c>
      <c r="I532" s="105" t="s">
        <v>189</v>
      </c>
    </row>
    <row r="533" spans="1:9">
      <c r="A533" s="105" t="s">
        <v>521</v>
      </c>
      <c r="B533" s="105" t="s">
        <v>518</v>
      </c>
      <c r="C533" s="106" t="s">
        <v>487</v>
      </c>
      <c r="D533" s="105" t="s">
        <v>509</v>
      </c>
      <c r="E533" s="105">
        <v>28</v>
      </c>
      <c r="F533" s="106" t="s">
        <v>489</v>
      </c>
      <c r="G533" s="107">
        <v>59109</v>
      </c>
      <c r="H533" s="105" t="s">
        <v>497</v>
      </c>
      <c r="I533" s="105" t="s">
        <v>189</v>
      </c>
    </row>
    <row r="534" spans="1:9">
      <c r="A534" s="105" t="s">
        <v>517</v>
      </c>
      <c r="B534" s="105" t="s">
        <v>518</v>
      </c>
      <c r="C534" s="106" t="s">
        <v>487</v>
      </c>
      <c r="D534" s="105" t="s">
        <v>488</v>
      </c>
      <c r="E534" s="105">
        <v>4</v>
      </c>
      <c r="F534" s="106" t="s">
        <v>16</v>
      </c>
      <c r="G534" s="107">
        <v>50017</v>
      </c>
      <c r="H534" s="105" t="s">
        <v>496</v>
      </c>
      <c r="I534" s="105" t="s">
        <v>195</v>
      </c>
    </row>
    <row r="535" spans="1:9">
      <c r="A535" s="105" t="s">
        <v>523</v>
      </c>
      <c r="B535" s="105" t="s">
        <v>518</v>
      </c>
      <c r="C535" s="106" t="s">
        <v>487</v>
      </c>
      <c r="D535" s="105" t="s">
        <v>502</v>
      </c>
      <c r="E535" s="105">
        <v>2</v>
      </c>
      <c r="F535" s="106" t="s">
        <v>504</v>
      </c>
      <c r="G535" s="107">
        <v>90758</v>
      </c>
      <c r="H535" s="105" t="s">
        <v>496</v>
      </c>
      <c r="I535" s="105" t="s">
        <v>198</v>
      </c>
    </row>
    <row r="536" spans="1:9">
      <c r="A536" s="105" t="s">
        <v>521</v>
      </c>
      <c r="B536" s="105" t="s">
        <v>518</v>
      </c>
      <c r="C536" s="106" t="s">
        <v>499</v>
      </c>
      <c r="D536" s="105" t="s">
        <v>508</v>
      </c>
      <c r="E536" s="105">
        <v>20</v>
      </c>
      <c r="F536" s="106" t="s">
        <v>489</v>
      </c>
      <c r="G536" s="107">
        <v>442700</v>
      </c>
      <c r="H536" s="105" t="s">
        <v>490</v>
      </c>
      <c r="I536" s="105" t="s">
        <v>198</v>
      </c>
    </row>
    <row r="537" spans="1:9">
      <c r="A537" s="105" t="s">
        <v>521</v>
      </c>
      <c r="B537" s="105" t="s">
        <v>518</v>
      </c>
      <c r="C537" s="106" t="s">
        <v>487</v>
      </c>
      <c r="D537" s="105" t="s">
        <v>502</v>
      </c>
      <c r="E537" s="105">
        <v>12</v>
      </c>
      <c r="F537" s="106" t="s">
        <v>504</v>
      </c>
      <c r="G537" s="107">
        <v>60966</v>
      </c>
      <c r="H537" s="105" t="s">
        <v>497</v>
      </c>
      <c r="I537" s="105" t="s">
        <v>198</v>
      </c>
    </row>
    <row r="538" spans="1:9">
      <c r="A538" s="105" t="s">
        <v>519</v>
      </c>
      <c r="B538" s="105" t="s">
        <v>518</v>
      </c>
      <c r="C538" s="106" t="s">
        <v>499</v>
      </c>
      <c r="D538" s="105" t="s">
        <v>515</v>
      </c>
      <c r="E538" s="105">
        <v>6</v>
      </c>
      <c r="F538" s="106" t="s">
        <v>16</v>
      </c>
      <c r="G538" s="107">
        <v>33220</v>
      </c>
      <c r="H538" s="105" t="s">
        <v>497</v>
      </c>
      <c r="I538" s="105" t="s">
        <v>192</v>
      </c>
    </row>
    <row r="539" spans="1:9">
      <c r="A539" s="105" t="s">
        <v>521</v>
      </c>
      <c r="B539" s="105" t="s">
        <v>518</v>
      </c>
      <c r="C539" s="106" t="s">
        <v>487</v>
      </c>
      <c r="D539" s="105" t="s">
        <v>502</v>
      </c>
      <c r="E539" s="105">
        <v>5</v>
      </c>
      <c r="F539" s="106" t="s">
        <v>16</v>
      </c>
      <c r="G539" s="107">
        <v>186820</v>
      </c>
      <c r="H539" s="105" t="s">
        <v>494</v>
      </c>
      <c r="I539" s="105" t="s">
        <v>189</v>
      </c>
    </row>
    <row r="540" spans="1:9">
      <c r="A540" s="105" t="s">
        <v>523</v>
      </c>
      <c r="B540" s="105" t="s">
        <v>518</v>
      </c>
      <c r="C540" s="106" t="s">
        <v>487</v>
      </c>
      <c r="D540" s="105" t="s">
        <v>502</v>
      </c>
      <c r="E540" s="105">
        <v>1</v>
      </c>
      <c r="F540" s="106" t="s">
        <v>489</v>
      </c>
      <c r="G540" s="107">
        <v>92394</v>
      </c>
      <c r="H540" s="105" t="s">
        <v>497</v>
      </c>
      <c r="I540" s="105" t="s">
        <v>201</v>
      </c>
    </row>
    <row r="541" spans="1:9">
      <c r="A541" s="105" t="s">
        <v>522</v>
      </c>
      <c r="B541" s="105" t="s">
        <v>518</v>
      </c>
      <c r="C541" s="106" t="s">
        <v>487</v>
      </c>
      <c r="D541" s="105" t="s">
        <v>488</v>
      </c>
      <c r="E541" s="105">
        <v>15</v>
      </c>
      <c r="F541" s="106" t="s">
        <v>489</v>
      </c>
      <c r="G541" s="107">
        <v>82654</v>
      </c>
      <c r="H541" s="105" t="s">
        <v>497</v>
      </c>
      <c r="I541" s="105" t="s">
        <v>189</v>
      </c>
    </row>
    <row r="542" spans="1:9">
      <c r="A542" s="105" t="s">
        <v>517</v>
      </c>
      <c r="B542" s="105" t="s">
        <v>518</v>
      </c>
      <c r="C542" s="106" t="s">
        <v>499</v>
      </c>
      <c r="D542" s="105" t="s">
        <v>508</v>
      </c>
      <c r="E542" s="105">
        <v>30</v>
      </c>
      <c r="F542" s="106" t="s">
        <v>504</v>
      </c>
      <c r="G542" s="107">
        <v>342625</v>
      </c>
      <c r="H542" s="105" t="s">
        <v>497</v>
      </c>
      <c r="I542" s="105" t="s">
        <v>198</v>
      </c>
    </row>
    <row r="543" spans="1:9">
      <c r="A543" s="105" t="s">
        <v>517</v>
      </c>
      <c r="B543" s="105" t="s">
        <v>518</v>
      </c>
      <c r="C543" s="106" t="s">
        <v>510</v>
      </c>
      <c r="D543" s="105" t="s">
        <v>516</v>
      </c>
      <c r="E543" s="105">
        <v>14</v>
      </c>
      <c r="F543" s="106" t="s">
        <v>16</v>
      </c>
      <c r="G543" s="107">
        <v>17157</v>
      </c>
      <c r="H543" s="105" t="s">
        <v>512</v>
      </c>
      <c r="I543" s="105" t="s">
        <v>189</v>
      </c>
    </row>
    <row r="544" spans="1:9">
      <c r="A544" s="105" t="s">
        <v>521</v>
      </c>
      <c r="B544" s="105" t="s">
        <v>518</v>
      </c>
      <c r="C544" s="106" t="s">
        <v>487</v>
      </c>
      <c r="D544" s="105" t="s">
        <v>509</v>
      </c>
      <c r="E544" s="105">
        <v>4</v>
      </c>
      <c r="F544" s="106" t="s">
        <v>489</v>
      </c>
      <c r="G544" s="107">
        <v>557094</v>
      </c>
      <c r="H544" s="105" t="s">
        <v>496</v>
      </c>
      <c r="I544" s="105" t="s">
        <v>201</v>
      </c>
    </row>
    <row r="545" spans="1:9">
      <c r="A545" s="105" t="s">
        <v>521</v>
      </c>
      <c r="B545" s="105" t="s">
        <v>518</v>
      </c>
      <c r="C545" s="106" t="s">
        <v>487</v>
      </c>
      <c r="D545" s="105" t="s">
        <v>502</v>
      </c>
      <c r="E545" s="105">
        <v>6</v>
      </c>
      <c r="F545" s="106" t="s">
        <v>489</v>
      </c>
      <c r="G545" s="107">
        <v>28106</v>
      </c>
      <c r="H545" s="105" t="s">
        <v>494</v>
      </c>
      <c r="I545" s="105" t="s">
        <v>198</v>
      </c>
    </row>
    <row r="546" spans="1:9">
      <c r="A546" s="105" t="s">
        <v>522</v>
      </c>
      <c r="B546" s="105" t="s">
        <v>518</v>
      </c>
      <c r="C546" s="106" t="s">
        <v>487</v>
      </c>
      <c r="D546" s="105" t="s">
        <v>502</v>
      </c>
      <c r="E546" s="105">
        <v>12</v>
      </c>
      <c r="F546" s="106" t="s">
        <v>489</v>
      </c>
      <c r="G546" s="107">
        <v>153520</v>
      </c>
      <c r="H546" s="105" t="s">
        <v>497</v>
      </c>
      <c r="I546" s="105" t="s">
        <v>198</v>
      </c>
    </row>
    <row r="547" spans="1:9">
      <c r="A547" s="105" t="s">
        <v>521</v>
      </c>
      <c r="B547" s="105" t="s">
        <v>518</v>
      </c>
      <c r="C547" s="106" t="s">
        <v>487</v>
      </c>
      <c r="D547" s="105" t="s">
        <v>502</v>
      </c>
      <c r="E547" s="105">
        <v>20</v>
      </c>
      <c r="F547" s="106" t="s">
        <v>489</v>
      </c>
      <c r="G547" s="107">
        <v>81940</v>
      </c>
      <c r="H547" s="105" t="s">
        <v>494</v>
      </c>
      <c r="I547" s="105" t="s">
        <v>198</v>
      </c>
    </row>
    <row r="548" spans="1:9">
      <c r="A548" s="105" t="s">
        <v>521</v>
      </c>
      <c r="B548" s="105" t="s">
        <v>518</v>
      </c>
      <c r="C548" s="106" t="s">
        <v>492</v>
      </c>
      <c r="D548" s="105" t="s">
        <v>493</v>
      </c>
      <c r="E548" s="105">
        <v>5</v>
      </c>
      <c r="F548" s="106" t="s">
        <v>489</v>
      </c>
      <c r="G548" s="107">
        <v>222670</v>
      </c>
      <c r="H548" s="105" t="s">
        <v>494</v>
      </c>
      <c r="I548" s="105" t="s">
        <v>189</v>
      </c>
    </row>
    <row r="549" spans="1:9">
      <c r="A549" s="105" t="s">
        <v>520</v>
      </c>
      <c r="B549" s="105" t="s">
        <v>518</v>
      </c>
      <c r="C549" s="106" t="s">
        <v>492</v>
      </c>
      <c r="D549" s="105" t="s">
        <v>506</v>
      </c>
      <c r="E549" s="105">
        <v>29</v>
      </c>
      <c r="F549" s="106" t="s">
        <v>16</v>
      </c>
      <c r="G549" s="107">
        <v>150795</v>
      </c>
      <c r="H549" s="105" t="s">
        <v>497</v>
      </c>
      <c r="I549" s="105" t="s">
        <v>201</v>
      </c>
    </row>
    <row r="550" spans="1:9">
      <c r="A550" s="105" t="s">
        <v>522</v>
      </c>
      <c r="B550" s="105" t="s">
        <v>518</v>
      </c>
      <c r="C550" s="106" t="s">
        <v>487</v>
      </c>
      <c r="D550" s="105" t="s">
        <v>509</v>
      </c>
      <c r="E550" s="105">
        <v>4</v>
      </c>
      <c r="F550" s="106" t="s">
        <v>489</v>
      </c>
      <c r="G550" s="107">
        <v>344022</v>
      </c>
      <c r="H550" s="105" t="s">
        <v>494</v>
      </c>
      <c r="I550" s="105" t="s">
        <v>189</v>
      </c>
    </row>
    <row r="551" spans="1:9">
      <c r="A551" s="105" t="s">
        <v>522</v>
      </c>
      <c r="B551" s="105" t="s">
        <v>518</v>
      </c>
      <c r="C551" s="106" t="s">
        <v>487</v>
      </c>
      <c r="D551" s="105" t="s">
        <v>502</v>
      </c>
      <c r="E551" s="105">
        <v>7</v>
      </c>
      <c r="F551" s="106" t="s">
        <v>489</v>
      </c>
      <c r="G551" s="107">
        <v>117690</v>
      </c>
      <c r="H551" s="105" t="s">
        <v>501</v>
      </c>
      <c r="I551" s="105" t="s">
        <v>513</v>
      </c>
    </row>
    <row r="552" spans="1:9">
      <c r="A552" s="105" t="s">
        <v>522</v>
      </c>
      <c r="B552" s="105" t="s">
        <v>518</v>
      </c>
      <c r="C552" s="106" t="s">
        <v>499</v>
      </c>
      <c r="D552" s="105" t="s">
        <v>500</v>
      </c>
      <c r="E552" s="105">
        <v>1</v>
      </c>
      <c r="F552" s="106" t="s">
        <v>16</v>
      </c>
      <c r="G552" s="107">
        <v>197214</v>
      </c>
      <c r="H552" s="105" t="s">
        <v>496</v>
      </c>
      <c r="I552" s="105" t="s">
        <v>192</v>
      </c>
    </row>
    <row r="553" spans="1:9">
      <c r="A553" s="105" t="s">
        <v>522</v>
      </c>
      <c r="B553" s="105" t="s">
        <v>518</v>
      </c>
      <c r="C553" s="106" t="s">
        <v>492</v>
      </c>
      <c r="D553" s="105" t="s">
        <v>506</v>
      </c>
      <c r="E553" s="105">
        <v>24</v>
      </c>
      <c r="F553" s="106" t="s">
        <v>489</v>
      </c>
      <c r="G553" s="107">
        <v>98260</v>
      </c>
      <c r="H553" s="105" t="s">
        <v>494</v>
      </c>
      <c r="I553" s="105" t="s">
        <v>201</v>
      </c>
    </row>
    <row r="554" spans="1:9">
      <c r="A554" s="105" t="s">
        <v>522</v>
      </c>
      <c r="B554" s="105" t="s">
        <v>518</v>
      </c>
      <c r="C554" s="106" t="s">
        <v>499</v>
      </c>
      <c r="D554" s="105" t="s">
        <v>515</v>
      </c>
      <c r="E554" s="105">
        <v>18</v>
      </c>
      <c r="F554" s="106" t="s">
        <v>489</v>
      </c>
      <c r="G554" s="107">
        <v>84825</v>
      </c>
      <c r="H554" s="105" t="s">
        <v>497</v>
      </c>
      <c r="I554" s="105" t="s">
        <v>192</v>
      </c>
    </row>
    <row r="555" spans="1:9">
      <c r="A555" s="105" t="s">
        <v>521</v>
      </c>
      <c r="B555" s="105" t="s">
        <v>518</v>
      </c>
      <c r="C555" s="106" t="s">
        <v>487</v>
      </c>
      <c r="D555" s="105" t="s">
        <v>502</v>
      </c>
      <c r="E555" s="105">
        <v>14</v>
      </c>
      <c r="F555" s="106" t="s">
        <v>489</v>
      </c>
      <c r="G555" s="107">
        <v>148012</v>
      </c>
      <c r="H555" s="105" t="s">
        <v>490</v>
      </c>
      <c r="I555" s="105" t="s">
        <v>198</v>
      </c>
    </row>
    <row r="556" spans="1:9">
      <c r="A556" s="105" t="s">
        <v>521</v>
      </c>
      <c r="B556" s="105" t="s">
        <v>518</v>
      </c>
      <c r="C556" s="106" t="s">
        <v>492</v>
      </c>
      <c r="D556" s="105" t="s">
        <v>495</v>
      </c>
      <c r="E556" s="105">
        <v>12</v>
      </c>
      <c r="F556" s="106" t="s">
        <v>489</v>
      </c>
      <c r="G556" s="107">
        <v>68962.5</v>
      </c>
      <c r="H556" s="105" t="s">
        <v>494</v>
      </c>
      <c r="I556" s="105" t="s">
        <v>513</v>
      </c>
    </row>
    <row r="557" spans="1:9">
      <c r="A557" s="105" t="s">
        <v>517</v>
      </c>
      <c r="B557" s="105" t="s">
        <v>518</v>
      </c>
      <c r="C557" s="106" t="s">
        <v>510</v>
      </c>
      <c r="D557" s="105" t="s">
        <v>511</v>
      </c>
      <c r="E557" s="105">
        <v>22</v>
      </c>
      <c r="F557" s="106" t="s">
        <v>489</v>
      </c>
      <c r="G557" s="107">
        <v>37977</v>
      </c>
      <c r="H557" s="105" t="s">
        <v>496</v>
      </c>
      <c r="I557" s="105" t="s">
        <v>192</v>
      </c>
    </row>
    <row r="558" spans="1:9">
      <c r="A558" s="105" t="s">
        <v>519</v>
      </c>
      <c r="B558" s="105" t="s">
        <v>518</v>
      </c>
      <c r="C558" s="106" t="s">
        <v>499</v>
      </c>
      <c r="D558" s="105" t="s">
        <v>515</v>
      </c>
      <c r="E558" s="105">
        <v>25</v>
      </c>
      <c r="F558" s="106" t="s">
        <v>489</v>
      </c>
      <c r="G558" s="107">
        <v>93977</v>
      </c>
      <c r="H558" s="105" t="s">
        <v>494</v>
      </c>
      <c r="I558" s="105" t="s">
        <v>214</v>
      </c>
    </row>
    <row r="559" spans="1:9">
      <c r="A559" s="105" t="s">
        <v>519</v>
      </c>
      <c r="B559" s="105" t="s">
        <v>518</v>
      </c>
      <c r="C559" s="106" t="s">
        <v>487</v>
      </c>
      <c r="D559" s="105" t="s">
        <v>502</v>
      </c>
      <c r="E559" s="105">
        <v>19</v>
      </c>
      <c r="F559" s="106" t="s">
        <v>16</v>
      </c>
      <c r="G559" s="107">
        <v>154796</v>
      </c>
      <c r="H559" s="105" t="s">
        <v>497</v>
      </c>
      <c r="I559" s="105" t="s">
        <v>198</v>
      </c>
    </row>
    <row r="560" spans="1:9">
      <c r="A560" s="105" t="s">
        <v>519</v>
      </c>
      <c r="B560" s="105" t="s">
        <v>518</v>
      </c>
      <c r="C560" s="106" t="s">
        <v>487</v>
      </c>
      <c r="D560" s="105" t="s">
        <v>509</v>
      </c>
      <c r="E560" s="105">
        <v>9</v>
      </c>
      <c r="F560" s="106" t="s">
        <v>489</v>
      </c>
      <c r="G560" s="107">
        <v>263286</v>
      </c>
      <c r="H560" s="105" t="s">
        <v>494</v>
      </c>
      <c r="I560" s="105" t="s">
        <v>198</v>
      </c>
    </row>
    <row r="561" spans="1:9">
      <c r="A561" s="105" t="s">
        <v>522</v>
      </c>
      <c r="B561" s="105" t="s">
        <v>518</v>
      </c>
      <c r="C561" s="106" t="s">
        <v>487</v>
      </c>
      <c r="D561" s="105" t="s">
        <v>488</v>
      </c>
      <c r="E561" s="105">
        <v>17</v>
      </c>
      <c r="F561" s="106" t="s">
        <v>489</v>
      </c>
      <c r="G561" s="107">
        <v>42809</v>
      </c>
      <c r="H561" s="105" t="s">
        <v>512</v>
      </c>
      <c r="I561" s="105" t="s">
        <v>189</v>
      </c>
    </row>
    <row r="562" spans="1:9">
      <c r="A562" s="105" t="s">
        <v>517</v>
      </c>
      <c r="B562" s="105" t="s">
        <v>518</v>
      </c>
      <c r="C562" s="106" t="s">
        <v>487</v>
      </c>
      <c r="D562" s="105" t="s">
        <v>502</v>
      </c>
      <c r="E562" s="105">
        <v>21</v>
      </c>
      <c r="F562" s="106" t="s">
        <v>489</v>
      </c>
      <c r="G562" s="107">
        <v>53192</v>
      </c>
      <c r="H562" s="105" t="s">
        <v>496</v>
      </c>
      <c r="I562" s="105" t="s">
        <v>198</v>
      </c>
    </row>
    <row r="563" spans="1:9">
      <c r="A563" s="105" t="s">
        <v>517</v>
      </c>
      <c r="B563" s="105" t="s">
        <v>518</v>
      </c>
      <c r="C563" s="106" t="s">
        <v>510</v>
      </c>
      <c r="D563" s="105" t="s">
        <v>514</v>
      </c>
      <c r="E563" s="105">
        <v>13</v>
      </c>
      <c r="F563" s="106" t="s">
        <v>489</v>
      </c>
      <c r="G563" s="107">
        <v>209277</v>
      </c>
      <c r="H563" s="105" t="s">
        <v>512</v>
      </c>
      <c r="I563" s="105" t="s">
        <v>513</v>
      </c>
    </row>
    <row r="564" spans="1:9">
      <c r="A564" s="105" t="s">
        <v>520</v>
      </c>
      <c r="B564" s="105" t="s">
        <v>518</v>
      </c>
      <c r="C564" s="106" t="s">
        <v>510</v>
      </c>
      <c r="D564" s="105" t="s">
        <v>514</v>
      </c>
      <c r="E564" s="105">
        <v>6</v>
      </c>
      <c r="F564" s="106" t="s">
        <v>16</v>
      </c>
      <c r="G564" s="107">
        <v>164109</v>
      </c>
      <c r="H564" s="105" t="s">
        <v>497</v>
      </c>
      <c r="I564" s="105" t="s">
        <v>513</v>
      </c>
    </row>
    <row r="565" spans="1:9">
      <c r="A565" s="105" t="s">
        <v>522</v>
      </c>
      <c r="B565" s="105" t="s">
        <v>518</v>
      </c>
      <c r="C565" s="106" t="s">
        <v>487</v>
      </c>
      <c r="D565" s="105" t="s">
        <v>488</v>
      </c>
      <c r="E565" s="105">
        <v>13</v>
      </c>
      <c r="F565" s="106" t="s">
        <v>16</v>
      </c>
      <c r="G565" s="107">
        <v>72912</v>
      </c>
      <c r="H565" s="105" t="s">
        <v>512</v>
      </c>
      <c r="I565" s="105" t="s">
        <v>513</v>
      </c>
    </row>
    <row r="566" spans="1:9">
      <c r="A566" s="105" t="s">
        <v>523</v>
      </c>
      <c r="B566" s="105" t="s">
        <v>518</v>
      </c>
      <c r="C566" s="106" t="s">
        <v>510</v>
      </c>
      <c r="D566" s="105" t="s">
        <v>511</v>
      </c>
      <c r="E566" s="105">
        <v>4</v>
      </c>
      <c r="F566" s="106" t="s">
        <v>16</v>
      </c>
      <c r="G566" s="107">
        <v>68487</v>
      </c>
      <c r="H566" s="105" t="s">
        <v>494</v>
      </c>
      <c r="I566" s="105" t="s">
        <v>214</v>
      </c>
    </row>
    <row r="567" spans="1:9">
      <c r="A567" s="105" t="s">
        <v>520</v>
      </c>
      <c r="B567" s="105" t="s">
        <v>518</v>
      </c>
      <c r="C567" s="106" t="s">
        <v>510</v>
      </c>
      <c r="D567" s="105" t="s">
        <v>514</v>
      </c>
      <c r="E567" s="105">
        <v>25</v>
      </c>
      <c r="F567" s="106" t="s">
        <v>489</v>
      </c>
      <c r="G567" s="107">
        <v>299484</v>
      </c>
      <c r="H567" s="105" t="s">
        <v>490</v>
      </c>
      <c r="I567" s="105" t="s">
        <v>192</v>
      </c>
    </row>
    <row r="568" spans="1:9">
      <c r="A568" s="105" t="s">
        <v>521</v>
      </c>
      <c r="B568" s="105" t="s">
        <v>518</v>
      </c>
      <c r="C568" s="106" t="s">
        <v>487</v>
      </c>
      <c r="D568" s="105" t="s">
        <v>509</v>
      </c>
      <c r="E568" s="105">
        <v>25</v>
      </c>
      <c r="F568" s="106" t="s">
        <v>489</v>
      </c>
      <c r="G568" s="107">
        <v>272964</v>
      </c>
      <c r="H568" s="105" t="s">
        <v>512</v>
      </c>
      <c r="I568" s="105" t="s">
        <v>192</v>
      </c>
    </row>
    <row r="569" spans="1:9">
      <c r="A569" s="105" t="s">
        <v>521</v>
      </c>
      <c r="B569" s="105" t="s">
        <v>518</v>
      </c>
      <c r="C569" s="106" t="s">
        <v>492</v>
      </c>
      <c r="D569" s="105" t="s">
        <v>495</v>
      </c>
      <c r="E569" s="105">
        <v>17</v>
      </c>
      <c r="F569" s="106" t="s">
        <v>489</v>
      </c>
      <c r="G569" s="107">
        <v>42236.25</v>
      </c>
      <c r="H569" s="105" t="s">
        <v>496</v>
      </c>
      <c r="I569" s="105" t="s">
        <v>189</v>
      </c>
    </row>
    <row r="570" spans="1:9">
      <c r="A570" s="105" t="s">
        <v>520</v>
      </c>
      <c r="B570" s="105" t="s">
        <v>518</v>
      </c>
      <c r="C570" s="106" t="s">
        <v>487</v>
      </c>
      <c r="D570" s="105" t="s">
        <v>488</v>
      </c>
      <c r="E570" s="105">
        <v>11</v>
      </c>
      <c r="F570" s="106" t="s">
        <v>16</v>
      </c>
      <c r="G570" s="107">
        <v>78483</v>
      </c>
      <c r="H570" s="105" t="s">
        <v>494</v>
      </c>
      <c r="I570" s="105" t="s">
        <v>192</v>
      </c>
    </row>
    <row r="571" spans="1:9">
      <c r="A571" s="105" t="s">
        <v>519</v>
      </c>
      <c r="B571" s="105" t="s">
        <v>518</v>
      </c>
      <c r="C571" s="106" t="s">
        <v>487</v>
      </c>
      <c r="D571" s="105" t="s">
        <v>488</v>
      </c>
      <c r="E571" s="105">
        <v>25</v>
      </c>
      <c r="F571" s="106" t="s">
        <v>16</v>
      </c>
      <c r="G571" s="107">
        <v>14128</v>
      </c>
      <c r="H571" s="105" t="s">
        <v>497</v>
      </c>
      <c r="I571" s="105" t="s">
        <v>198</v>
      </c>
    </row>
    <row r="572" spans="1:9">
      <c r="A572" s="105" t="s">
        <v>520</v>
      </c>
      <c r="B572" s="105" t="s">
        <v>518</v>
      </c>
      <c r="C572" s="106" t="s">
        <v>487</v>
      </c>
      <c r="D572" s="105" t="s">
        <v>502</v>
      </c>
      <c r="E572" s="105">
        <v>1</v>
      </c>
      <c r="F572" s="106" t="s">
        <v>16</v>
      </c>
      <c r="G572" s="107">
        <v>163228</v>
      </c>
      <c r="H572" s="105" t="s">
        <v>501</v>
      </c>
      <c r="I572" s="105" t="s">
        <v>198</v>
      </c>
    </row>
    <row r="573" spans="1:9">
      <c r="A573" s="105" t="s">
        <v>523</v>
      </c>
      <c r="B573" s="105" t="s">
        <v>518</v>
      </c>
      <c r="C573" s="106" t="s">
        <v>487</v>
      </c>
      <c r="D573" s="105" t="s">
        <v>509</v>
      </c>
      <c r="E573" s="105">
        <v>11</v>
      </c>
      <c r="F573" s="106" t="s">
        <v>489</v>
      </c>
      <c r="G573" s="107">
        <v>185108</v>
      </c>
      <c r="H573" s="105" t="s">
        <v>496</v>
      </c>
      <c r="I573" s="105" t="s">
        <v>198</v>
      </c>
    </row>
    <row r="574" spans="1:9">
      <c r="A574" s="105" t="s">
        <v>517</v>
      </c>
      <c r="B574" s="105" t="s">
        <v>518</v>
      </c>
      <c r="C574" s="106" t="s">
        <v>487</v>
      </c>
      <c r="D574" s="105" t="s">
        <v>502</v>
      </c>
      <c r="E574" s="105">
        <v>22</v>
      </c>
      <c r="F574" s="106" t="s">
        <v>489</v>
      </c>
      <c r="G574" s="107">
        <v>15378</v>
      </c>
      <c r="H574" s="105" t="s">
        <v>497</v>
      </c>
      <c r="I574" s="105" t="s">
        <v>189</v>
      </c>
    </row>
    <row r="575" spans="1:9">
      <c r="A575" s="105" t="s">
        <v>521</v>
      </c>
      <c r="B575" s="105" t="s">
        <v>518</v>
      </c>
      <c r="C575" s="106" t="s">
        <v>487</v>
      </c>
      <c r="D575" s="105" t="s">
        <v>502</v>
      </c>
      <c r="E575" s="105">
        <v>23</v>
      </c>
      <c r="F575" s="106" t="s">
        <v>504</v>
      </c>
      <c r="G575" s="107">
        <v>171394</v>
      </c>
      <c r="H575" s="105" t="s">
        <v>494</v>
      </c>
      <c r="I575" s="105" t="s">
        <v>201</v>
      </c>
    </row>
    <row r="576" spans="1:9">
      <c r="A576" s="105" t="s">
        <v>522</v>
      </c>
      <c r="B576" s="105" t="s">
        <v>518</v>
      </c>
      <c r="C576" s="106" t="s">
        <v>510</v>
      </c>
      <c r="D576" s="105" t="s">
        <v>511</v>
      </c>
      <c r="E576" s="105">
        <v>20</v>
      </c>
      <c r="F576" s="106" t="s">
        <v>489</v>
      </c>
      <c r="G576" s="107">
        <v>292290</v>
      </c>
      <c r="H576" s="105" t="s">
        <v>494</v>
      </c>
      <c r="I576" s="105" t="s">
        <v>192</v>
      </c>
    </row>
    <row r="577" spans="1:9">
      <c r="A577" s="105" t="s">
        <v>521</v>
      </c>
      <c r="B577" s="105" t="s">
        <v>518</v>
      </c>
      <c r="C577" s="106" t="s">
        <v>510</v>
      </c>
      <c r="D577" s="105" t="s">
        <v>511</v>
      </c>
      <c r="E577" s="105">
        <v>26</v>
      </c>
      <c r="F577" s="106" t="s">
        <v>16</v>
      </c>
      <c r="G577" s="107">
        <v>119472</v>
      </c>
      <c r="H577" s="105" t="s">
        <v>494</v>
      </c>
      <c r="I577" s="105" t="s">
        <v>210</v>
      </c>
    </row>
    <row r="578" spans="1:9">
      <c r="A578" s="105" t="s">
        <v>519</v>
      </c>
      <c r="B578" s="105" t="s">
        <v>518</v>
      </c>
      <c r="C578" s="106" t="s">
        <v>510</v>
      </c>
      <c r="D578" s="105" t="s">
        <v>511</v>
      </c>
      <c r="E578" s="105">
        <v>16</v>
      </c>
      <c r="F578" s="106" t="s">
        <v>489</v>
      </c>
      <c r="G578" s="107">
        <v>256191</v>
      </c>
      <c r="H578" s="105" t="s">
        <v>490</v>
      </c>
      <c r="I578" s="105" t="s">
        <v>192</v>
      </c>
    </row>
    <row r="579" spans="1:9">
      <c r="A579" s="105" t="s">
        <v>521</v>
      </c>
      <c r="B579" s="105" t="s">
        <v>518</v>
      </c>
      <c r="C579" s="106" t="s">
        <v>510</v>
      </c>
      <c r="D579" s="105" t="s">
        <v>516</v>
      </c>
      <c r="E579" s="105">
        <v>9</v>
      </c>
      <c r="F579" s="106" t="s">
        <v>504</v>
      </c>
      <c r="G579" s="107">
        <v>10491</v>
      </c>
      <c r="H579" s="105" t="s">
        <v>512</v>
      </c>
      <c r="I579" s="105" t="s">
        <v>513</v>
      </c>
    </row>
    <row r="580" spans="1:9">
      <c r="A580" s="105" t="s">
        <v>521</v>
      </c>
      <c r="B580" s="105" t="s">
        <v>518</v>
      </c>
      <c r="C580" s="106" t="s">
        <v>510</v>
      </c>
      <c r="D580" s="105" t="s">
        <v>514</v>
      </c>
      <c r="E580" s="105">
        <v>28</v>
      </c>
      <c r="F580" s="106" t="s">
        <v>489</v>
      </c>
      <c r="G580" s="107">
        <v>130761</v>
      </c>
      <c r="H580" s="105" t="s">
        <v>512</v>
      </c>
      <c r="I580" s="105" t="s">
        <v>189</v>
      </c>
    </row>
    <row r="581" spans="1:9">
      <c r="A581" s="105" t="s">
        <v>519</v>
      </c>
      <c r="B581" s="105" t="s">
        <v>518</v>
      </c>
      <c r="C581" s="106" t="s">
        <v>499</v>
      </c>
      <c r="D581" s="105" t="s">
        <v>508</v>
      </c>
      <c r="E581" s="105">
        <v>6</v>
      </c>
      <c r="F581" s="106" t="s">
        <v>489</v>
      </c>
      <c r="G581" s="107">
        <v>9765</v>
      </c>
      <c r="H581" s="105" t="s">
        <v>494</v>
      </c>
      <c r="I581" s="105" t="s">
        <v>192</v>
      </c>
    </row>
    <row r="582" spans="1:9">
      <c r="A582" s="105" t="s">
        <v>523</v>
      </c>
      <c r="B582" s="105" t="s">
        <v>518</v>
      </c>
      <c r="C582" s="106" t="s">
        <v>487</v>
      </c>
      <c r="D582" s="105" t="s">
        <v>488</v>
      </c>
      <c r="E582" s="105">
        <v>8</v>
      </c>
      <c r="F582" s="106" t="s">
        <v>489</v>
      </c>
      <c r="G582" s="107">
        <v>64854</v>
      </c>
      <c r="H582" s="105" t="s">
        <v>494</v>
      </c>
      <c r="I582" s="105" t="s">
        <v>198</v>
      </c>
    </row>
    <row r="583" spans="1:9">
      <c r="A583" s="105" t="s">
        <v>519</v>
      </c>
      <c r="B583" s="105" t="s">
        <v>518</v>
      </c>
      <c r="C583" s="106" t="s">
        <v>492</v>
      </c>
      <c r="D583" s="105" t="s">
        <v>495</v>
      </c>
      <c r="E583" s="105">
        <v>4</v>
      </c>
      <c r="F583" s="106" t="s">
        <v>489</v>
      </c>
      <c r="G583" s="107">
        <v>273540</v>
      </c>
      <c r="H583" s="105" t="s">
        <v>497</v>
      </c>
      <c r="I583" s="105" t="s">
        <v>192</v>
      </c>
    </row>
    <row r="584" spans="1:9">
      <c r="A584" s="105" t="s">
        <v>522</v>
      </c>
      <c r="B584" s="105" t="s">
        <v>518</v>
      </c>
      <c r="C584" s="106" t="s">
        <v>487</v>
      </c>
      <c r="D584" s="105" t="s">
        <v>488</v>
      </c>
      <c r="E584" s="105">
        <v>27</v>
      </c>
      <c r="F584" s="106" t="s">
        <v>504</v>
      </c>
      <c r="G584" s="107">
        <v>8521</v>
      </c>
      <c r="H584" s="105" t="s">
        <v>494</v>
      </c>
      <c r="I584" s="105" t="s">
        <v>198</v>
      </c>
    </row>
    <row r="585" spans="1:9">
      <c r="A585" s="105" t="s">
        <v>520</v>
      </c>
      <c r="B585" s="105" t="s">
        <v>518</v>
      </c>
      <c r="C585" s="106" t="s">
        <v>510</v>
      </c>
      <c r="D585" s="105" t="s">
        <v>514</v>
      </c>
      <c r="E585" s="105">
        <v>3</v>
      </c>
      <c r="F585" s="106" t="s">
        <v>489</v>
      </c>
      <c r="G585" s="107">
        <v>267186</v>
      </c>
      <c r="H585" s="105" t="s">
        <v>497</v>
      </c>
      <c r="I585" s="105" t="s">
        <v>198</v>
      </c>
    </row>
    <row r="586" spans="1:9">
      <c r="A586" s="105" t="s">
        <v>519</v>
      </c>
      <c r="B586" s="105" t="s">
        <v>518</v>
      </c>
      <c r="C586" s="106" t="s">
        <v>499</v>
      </c>
      <c r="D586" s="105" t="s">
        <v>515</v>
      </c>
      <c r="E586" s="105">
        <v>7</v>
      </c>
      <c r="F586" s="106" t="s">
        <v>16</v>
      </c>
      <c r="G586" s="107">
        <v>77718</v>
      </c>
      <c r="H586" s="105" t="s">
        <v>494</v>
      </c>
      <c r="I586" s="105" t="s">
        <v>210</v>
      </c>
    </row>
    <row r="587" spans="1:9">
      <c r="A587" s="105" t="s">
        <v>522</v>
      </c>
      <c r="B587" s="105" t="s">
        <v>518</v>
      </c>
      <c r="C587" s="106" t="s">
        <v>492</v>
      </c>
      <c r="D587" s="105" t="s">
        <v>493</v>
      </c>
      <c r="E587" s="105">
        <v>28</v>
      </c>
      <c r="F587" s="106" t="s">
        <v>489</v>
      </c>
      <c r="G587" s="107">
        <v>31946</v>
      </c>
      <c r="H587" s="105" t="s">
        <v>496</v>
      </c>
      <c r="I587" s="105" t="s">
        <v>192</v>
      </c>
    </row>
    <row r="588" spans="1:9">
      <c r="A588" s="105" t="s">
        <v>521</v>
      </c>
      <c r="B588" s="105" t="s">
        <v>518</v>
      </c>
      <c r="C588" s="106" t="s">
        <v>487</v>
      </c>
      <c r="D588" s="105" t="s">
        <v>488</v>
      </c>
      <c r="E588" s="105">
        <v>9</v>
      </c>
      <c r="F588" s="106" t="s">
        <v>489</v>
      </c>
      <c r="G588" s="107">
        <v>97686</v>
      </c>
      <c r="H588" s="105" t="s">
        <v>494</v>
      </c>
      <c r="I588" s="105" t="s">
        <v>198</v>
      </c>
    </row>
    <row r="589" spans="1:9">
      <c r="A589" s="105" t="s">
        <v>519</v>
      </c>
      <c r="B589" s="105" t="s">
        <v>518</v>
      </c>
      <c r="C589" s="106" t="s">
        <v>487</v>
      </c>
      <c r="D589" s="105" t="s">
        <v>509</v>
      </c>
      <c r="E589" s="105">
        <v>5</v>
      </c>
      <c r="F589" s="106" t="s">
        <v>16</v>
      </c>
      <c r="G589" s="107">
        <v>145050</v>
      </c>
      <c r="H589" s="105" t="s">
        <v>494</v>
      </c>
      <c r="I589" s="105" t="s">
        <v>189</v>
      </c>
    </row>
    <row r="590" spans="1:9">
      <c r="A590" s="105" t="s">
        <v>522</v>
      </c>
      <c r="B590" s="105" t="s">
        <v>518</v>
      </c>
      <c r="C590" s="106" t="s">
        <v>487</v>
      </c>
      <c r="D590" s="105" t="s">
        <v>488</v>
      </c>
      <c r="E590" s="105">
        <v>23</v>
      </c>
      <c r="F590" s="106" t="s">
        <v>16</v>
      </c>
      <c r="G590" s="107">
        <v>94830</v>
      </c>
      <c r="H590" s="105" t="s">
        <v>501</v>
      </c>
      <c r="I590" s="105" t="s">
        <v>195</v>
      </c>
    </row>
    <row r="591" spans="1:9">
      <c r="A591" s="105" t="s">
        <v>523</v>
      </c>
      <c r="B591" s="105" t="s">
        <v>518</v>
      </c>
      <c r="C591" s="106" t="s">
        <v>487</v>
      </c>
      <c r="D591" s="105" t="s">
        <v>509</v>
      </c>
      <c r="E591" s="105">
        <v>7</v>
      </c>
      <c r="F591" s="106" t="s">
        <v>489</v>
      </c>
      <c r="G591" s="107">
        <v>340158</v>
      </c>
      <c r="H591" s="105" t="s">
        <v>494</v>
      </c>
      <c r="I591" s="105" t="s">
        <v>198</v>
      </c>
    </row>
    <row r="592" spans="1:9">
      <c r="A592" s="105" t="s">
        <v>522</v>
      </c>
      <c r="B592" s="105" t="s">
        <v>518</v>
      </c>
      <c r="C592" s="106" t="s">
        <v>510</v>
      </c>
      <c r="D592" s="105" t="s">
        <v>511</v>
      </c>
      <c r="E592" s="105">
        <v>5</v>
      </c>
      <c r="F592" s="106" t="s">
        <v>16</v>
      </c>
      <c r="G592" s="107">
        <v>39499</v>
      </c>
      <c r="H592" s="105" t="s">
        <v>512</v>
      </c>
      <c r="I592" s="105" t="s">
        <v>192</v>
      </c>
    </row>
    <row r="593" spans="1:9">
      <c r="A593" s="105" t="s">
        <v>519</v>
      </c>
      <c r="B593" s="105" t="s">
        <v>518</v>
      </c>
      <c r="C593" s="106" t="s">
        <v>487</v>
      </c>
      <c r="D593" s="105" t="s">
        <v>488</v>
      </c>
      <c r="E593" s="105">
        <v>25</v>
      </c>
      <c r="F593" s="106" t="s">
        <v>16</v>
      </c>
      <c r="G593" s="107">
        <v>61550</v>
      </c>
      <c r="H593" s="105" t="s">
        <v>494</v>
      </c>
      <c r="I593" s="105" t="s">
        <v>198</v>
      </c>
    </row>
    <row r="594" spans="1:9">
      <c r="A594" s="105" t="s">
        <v>522</v>
      </c>
      <c r="B594" s="105" t="s">
        <v>518</v>
      </c>
      <c r="C594" s="106" t="s">
        <v>510</v>
      </c>
      <c r="D594" s="105" t="s">
        <v>516</v>
      </c>
      <c r="E594" s="105">
        <v>8</v>
      </c>
      <c r="F594" s="106" t="s">
        <v>16</v>
      </c>
      <c r="G594" s="107">
        <v>196581</v>
      </c>
      <c r="H594" s="105" t="s">
        <v>496</v>
      </c>
      <c r="I594" s="105" t="s">
        <v>201</v>
      </c>
    </row>
    <row r="595" spans="1:9">
      <c r="A595" s="105" t="s">
        <v>517</v>
      </c>
      <c r="B595" s="105" t="s">
        <v>518</v>
      </c>
      <c r="C595" s="106" t="s">
        <v>487</v>
      </c>
      <c r="D595" s="105" t="s">
        <v>488</v>
      </c>
      <c r="E595" s="105">
        <v>20</v>
      </c>
      <c r="F595" s="106" t="s">
        <v>489</v>
      </c>
      <c r="G595" s="107">
        <v>37180</v>
      </c>
      <c r="H595" s="105" t="s">
        <v>496</v>
      </c>
      <c r="I595" s="105" t="s">
        <v>189</v>
      </c>
    </row>
    <row r="596" spans="1:9">
      <c r="A596" s="105" t="s">
        <v>522</v>
      </c>
      <c r="B596" s="105" t="s">
        <v>518</v>
      </c>
      <c r="C596" s="106" t="s">
        <v>487</v>
      </c>
      <c r="D596" s="105" t="s">
        <v>488</v>
      </c>
      <c r="E596" s="105">
        <v>27</v>
      </c>
      <c r="F596" s="106" t="s">
        <v>16</v>
      </c>
      <c r="G596" s="107">
        <v>34940</v>
      </c>
      <c r="H596" s="105" t="s">
        <v>497</v>
      </c>
      <c r="I596" s="105" t="s">
        <v>210</v>
      </c>
    </row>
    <row r="597" spans="1:9">
      <c r="A597" s="105" t="s">
        <v>519</v>
      </c>
      <c r="B597" s="105" t="s">
        <v>518</v>
      </c>
      <c r="C597" s="106" t="s">
        <v>492</v>
      </c>
      <c r="D597" s="105" t="s">
        <v>506</v>
      </c>
      <c r="E597" s="105">
        <v>4</v>
      </c>
      <c r="F597" s="106" t="s">
        <v>16</v>
      </c>
      <c r="G597" s="107">
        <v>345410</v>
      </c>
      <c r="H597" s="105" t="s">
        <v>501</v>
      </c>
      <c r="I597" s="105" t="s">
        <v>192</v>
      </c>
    </row>
    <row r="598" spans="1:9">
      <c r="A598" s="105" t="s">
        <v>517</v>
      </c>
      <c r="B598" s="105" t="s">
        <v>518</v>
      </c>
      <c r="C598" s="106" t="s">
        <v>499</v>
      </c>
      <c r="D598" s="105" t="s">
        <v>515</v>
      </c>
      <c r="E598" s="105">
        <v>21</v>
      </c>
      <c r="F598" s="106" t="s">
        <v>16</v>
      </c>
      <c r="G598" s="107">
        <v>34913</v>
      </c>
      <c r="H598" s="105" t="s">
        <v>496</v>
      </c>
      <c r="I598" s="105" t="s">
        <v>192</v>
      </c>
    </row>
    <row r="599" spans="1:9">
      <c r="A599" s="105" t="s">
        <v>522</v>
      </c>
      <c r="B599" s="105" t="s">
        <v>518</v>
      </c>
      <c r="C599" s="106" t="s">
        <v>510</v>
      </c>
      <c r="D599" s="105" t="s">
        <v>511</v>
      </c>
      <c r="E599" s="105">
        <v>22</v>
      </c>
      <c r="F599" s="106" t="s">
        <v>504</v>
      </c>
      <c r="G599" s="107">
        <v>126273</v>
      </c>
      <c r="H599" s="105" t="s">
        <v>494</v>
      </c>
      <c r="I599" s="105" t="s">
        <v>189</v>
      </c>
    </row>
    <row r="600" spans="1:9">
      <c r="A600" s="105" t="s">
        <v>523</v>
      </c>
      <c r="B600" s="105" t="s">
        <v>518</v>
      </c>
      <c r="C600" s="106" t="s">
        <v>487</v>
      </c>
      <c r="D600" s="105" t="s">
        <v>488</v>
      </c>
      <c r="E600" s="105">
        <v>27</v>
      </c>
      <c r="F600" s="106" t="s">
        <v>16</v>
      </c>
      <c r="G600" s="107">
        <v>33405</v>
      </c>
      <c r="H600" s="105" t="s">
        <v>494</v>
      </c>
      <c r="I600" s="105" t="s">
        <v>192</v>
      </c>
    </row>
    <row r="601" spans="1:9">
      <c r="A601" s="105" t="s">
        <v>522</v>
      </c>
      <c r="B601" s="105" t="s">
        <v>518</v>
      </c>
      <c r="C601" s="106" t="s">
        <v>499</v>
      </c>
      <c r="D601" s="105" t="s">
        <v>515</v>
      </c>
      <c r="E601" s="105">
        <v>26</v>
      </c>
      <c r="F601" s="106" t="s">
        <v>489</v>
      </c>
      <c r="G601" s="107">
        <v>95091</v>
      </c>
      <c r="H601" s="105" t="s">
        <v>496</v>
      </c>
      <c r="I601" s="105" t="s">
        <v>201</v>
      </c>
    </row>
    <row r="602" spans="1:9">
      <c r="A602" s="105" t="s">
        <v>517</v>
      </c>
      <c r="B602" s="105" t="s">
        <v>518</v>
      </c>
      <c r="C602" s="106" t="s">
        <v>510</v>
      </c>
      <c r="D602" s="105" t="s">
        <v>511</v>
      </c>
      <c r="E602" s="105">
        <v>7</v>
      </c>
      <c r="F602" s="106" t="s">
        <v>489</v>
      </c>
      <c r="G602" s="107">
        <v>197724</v>
      </c>
      <c r="H602" s="105" t="s">
        <v>497</v>
      </c>
      <c r="I602" s="105" t="s">
        <v>192</v>
      </c>
    </row>
    <row r="603" spans="1:9">
      <c r="A603" s="105" t="s">
        <v>519</v>
      </c>
      <c r="B603" s="105" t="s">
        <v>518</v>
      </c>
      <c r="C603" s="106" t="s">
        <v>510</v>
      </c>
      <c r="D603" s="105" t="s">
        <v>511</v>
      </c>
      <c r="E603" s="105">
        <v>15</v>
      </c>
      <c r="F603" s="106" t="s">
        <v>16</v>
      </c>
      <c r="G603" s="107">
        <v>138318</v>
      </c>
      <c r="H603" s="105" t="s">
        <v>496</v>
      </c>
      <c r="I603" s="105" t="s">
        <v>189</v>
      </c>
    </row>
    <row r="604" spans="1:9">
      <c r="A604" s="105" t="s">
        <v>521</v>
      </c>
      <c r="B604" s="105" t="s">
        <v>518</v>
      </c>
      <c r="C604" s="106" t="s">
        <v>492</v>
      </c>
      <c r="D604" s="105" t="s">
        <v>495</v>
      </c>
      <c r="E604" s="105">
        <v>7</v>
      </c>
      <c r="F604" s="106" t="s">
        <v>16</v>
      </c>
      <c r="G604" s="107">
        <v>192780</v>
      </c>
      <c r="H604" s="105" t="s">
        <v>494</v>
      </c>
      <c r="I604" s="105" t="s">
        <v>192</v>
      </c>
    </row>
    <row r="605" spans="1:9">
      <c r="A605" s="105" t="s">
        <v>521</v>
      </c>
      <c r="B605" s="105" t="s">
        <v>518</v>
      </c>
      <c r="C605" s="106" t="s">
        <v>510</v>
      </c>
      <c r="D605" s="105" t="s">
        <v>511</v>
      </c>
      <c r="E605" s="105">
        <v>8</v>
      </c>
      <c r="F605" s="106" t="s">
        <v>16</v>
      </c>
      <c r="G605" s="107">
        <v>159579</v>
      </c>
      <c r="H605" s="105" t="s">
        <v>497</v>
      </c>
      <c r="I605" s="105" t="s">
        <v>201</v>
      </c>
    </row>
    <row r="606" spans="1:9">
      <c r="A606" s="105" t="s">
        <v>517</v>
      </c>
      <c r="B606" s="105" t="s">
        <v>518</v>
      </c>
      <c r="C606" s="106" t="s">
        <v>510</v>
      </c>
      <c r="D606" s="105" t="s">
        <v>516</v>
      </c>
      <c r="E606" s="105">
        <v>30</v>
      </c>
      <c r="F606" s="106" t="s">
        <v>489</v>
      </c>
      <c r="G606" s="107">
        <v>165684</v>
      </c>
      <c r="H606" s="105" t="s">
        <v>497</v>
      </c>
      <c r="I606" s="105" t="s">
        <v>192</v>
      </c>
    </row>
    <row r="607" spans="1:9">
      <c r="A607" s="105" t="s">
        <v>291</v>
      </c>
      <c r="B607" s="105" t="s">
        <v>524</v>
      </c>
      <c r="C607" s="106" t="s">
        <v>510</v>
      </c>
      <c r="D607" s="105" t="s">
        <v>511</v>
      </c>
      <c r="E607" s="105">
        <v>22</v>
      </c>
      <c r="F607" s="106" t="s">
        <v>489</v>
      </c>
      <c r="G607" s="105">
        <v>15969.599999999999</v>
      </c>
      <c r="H607" s="105" t="s">
        <v>497</v>
      </c>
      <c r="I607" s="105" t="s">
        <v>189</v>
      </c>
    </row>
    <row r="608" spans="1:9">
      <c r="A608" s="105" t="s">
        <v>525</v>
      </c>
      <c r="B608" s="105" t="s">
        <v>524</v>
      </c>
      <c r="C608" s="106" t="s">
        <v>510</v>
      </c>
      <c r="D608" s="105" t="s">
        <v>511</v>
      </c>
      <c r="E608" s="105">
        <v>9</v>
      </c>
      <c r="F608" s="106" t="s">
        <v>489</v>
      </c>
      <c r="G608" s="105">
        <v>100962</v>
      </c>
      <c r="H608" s="105" t="s">
        <v>494</v>
      </c>
      <c r="I608" s="105" t="s">
        <v>210</v>
      </c>
    </row>
    <row r="609" spans="1:9">
      <c r="A609" s="105" t="s">
        <v>526</v>
      </c>
      <c r="B609" s="105" t="s">
        <v>524</v>
      </c>
      <c r="C609" s="106" t="s">
        <v>487</v>
      </c>
      <c r="D609" s="105" t="s">
        <v>488</v>
      </c>
      <c r="E609" s="105">
        <v>1</v>
      </c>
      <c r="F609" s="106" t="s">
        <v>16</v>
      </c>
      <c r="G609" s="105">
        <v>106118.39999999999</v>
      </c>
      <c r="H609" s="105" t="s">
        <v>496</v>
      </c>
      <c r="I609" s="105" t="s">
        <v>189</v>
      </c>
    </row>
    <row r="610" spans="1:9">
      <c r="A610" s="105" t="s">
        <v>527</v>
      </c>
      <c r="B610" s="105" t="s">
        <v>524</v>
      </c>
      <c r="C610" s="106" t="s">
        <v>487</v>
      </c>
      <c r="D610" s="105" t="s">
        <v>488</v>
      </c>
      <c r="E610" s="105">
        <v>14</v>
      </c>
      <c r="F610" s="106" t="s">
        <v>489</v>
      </c>
      <c r="G610" s="105">
        <v>26380.799999999999</v>
      </c>
      <c r="H610" s="105" t="s">
        <v>497</v>
      </c>
      <c r="I610" s="105" t="s">
        <v>198</v>
      </c>
    </row>
    <row r="611" spans="1:9">
      <c r="A611" s="105" t="s">
        <v>287</v>
      </c>
      <c r="B611" s="105" t="s">
        <v>524</v>
      </c>
      <c r="C611" s="106" t="s">
        <v>510</v>
      </c>
      <c r="D611" s="105" t="s">
        <v>516</v>
      </c>
      <c r="E611" s="105">
        <v>9</v>
      </c>
      <c r="F611" s="106" t="s">
        <v>489</v>
      </c>
      <c r="G611" s="105">
        <v>306464.39999999997</v>
      </c>
      <c r="H611" s="105" t="s">
        <v>497</v>
      </c>
      <c r="I611" s="105" t="s">
        <v>198</v>
      </c>
    </row>
    <row r="612" spans="1:9">
      <c r="A612" s="105" t="s">
        <v>287</v>
      </c>
      <c r="B612" s="105" t="s">
        <v>524</v>
      </c>
      <c r="C612" s="106" t="s">
        <v>499</v>
      </c>
      <c r="D612" s="105" t="s">
        <v>515</v>
      </c>
      <c r="E612" s="105">
        <v>3</v>
      </c>
      <c r="F612" s="106" t="s">
        <v>489</v>
      </c>
      <c r="G612" s="105">
        <v>48429.599999999999</v>
      </c>
      <c r="H612" s="105" t="s">
        <v>494</v>
      </c>
      <c r="I612" s="105" t="s">
        <v>513</v>
      </c>
    </row>
    <row r="613" spans="1:9">
      <c r="A613" s="105" t="s">
        <v>528</v>
      </c>
      <c r="B613" s="105" t="s">
        <v>524</v>
      </c>
      <c r="C613" s="106" t="s">
        <v>510</v>
      </c>
      <c r="D613" s="105" t="s">
        <v>516</v>
      </c>
      <c r="E613" s="105">
        <v>21</v>
      </c>
      <c r="F613" s="106" t="s">
        <v>489</v>
      </c>
      <c r="G613" s="105">
        <v>211903.19999999998</v>
      </c>
      <c r="H613" s="105" t="s">
        <v>494</v>
      </c>
      <c r="I613" s="105" t="s">
        <v>189</v>
      </c>
    </row>
    <row r="614" spans="1:9">
      <c r="A614" s="105" t="s">
        <v>529</v>
      </c>
      <c r="B614" s="105" t="s">
        <v>524</v>
      </c>
      <c r="C614" s="106" t="s">
        <v>487</v>
      </c>
      <c r="D614" s="105" t="s">
        <v>502</v>
      </c>
      <c r="E614" s="105">
        <v>16</v>
      </c>
      <c r="F614" s="106" t="s">
        <v>489</v>
      </c>
      <c r="G614" s="105">
        <v>217039.19999999998</v>
      </c>
      <c r="H614" s="105" t="s">
        <v>497</v>
      </c>
      <c r="I614" s="105" t="s">
        <v>201</v>
      </c>
    </row>
    <row r="615" spans="1:9">
      <c r="A615" s="105" t="s">
        <v>530</v>
      </c>
      <c r="B615" s="105" t="s">
        <v>524</v>
      </c>
      <c r="C615" s="106" t="s">
        <v>499</v>
      </c>
      <c r="D615" s="105" t="s">
        <v>508</v>
      </c>
      <c r="E615" s="105">
        <v>29</v>
      </c>
      <c r="F615" s="106" t="s">
        <v>504</v>
      </c>
      <c r="G615" s="105">
        <v>327792</v>
      </c>
      <c r="H615" s="105" t="s">
        <v>497</v>
      </c>
      <c r="I615" s="105" t="s">
        <v>189</v>
      </c>
    </row>
    <row r="616" spans="1:9">
      <c r="A616" s="105" t="s">
        <v>528</v>
      </c>
      <c r="B616" s="105" t="s">
        <v>524</v>
      </c>
      <c r="C616" s="106" t="s">
        <v>492</v>
      </c>
      <c r="D616" s="105" t="s">
        <v>495</v>
      </c>
      <c r="E616" s="105">
        <v>16</v>
      </c>
      <c r="F616" s="106" t="s">
        <v>16</v>
      </c>
      <c r="G616" s="105">
        <v>21693.599999999999</v>
      </c>
      <c r="H616" s="105" t="s">
        <v>494</v>
      </c>
      <c r="I616" s="105" t="s">
        <v>192</v>
      </c>
    </row>
    <row r="617" spans="1:9">
      <c r="A617" s="105" t="s">
        <v>531</v>
      </c>
      <c r="B617" s="105" t="s">
        <v>524</v>
      </c>
      <c r="C617" s="106" t="s">
        <v>487</v>
      </c>
      <c r="D617" s="105" t="s">
        <v>502</v>
      </c>
      <c r="E617" s="105">
        <v>27</v>
      </c>
      <c r="F617" s="106" t="s">
        <v>16</v>
      </c>
      <c r="G617" s="105">
        <v>144132</v>
      </c>
      <c r="H617" s="105" t="s">
        <v>496</v>
      </c>
      <c r="I617" s="105" t="s">
        <v>198</v>
      </c>
    </row>
    <row r="618" spans="1:9">
      <c r="A618" s="105" t="s">
        <v>291</v>
      </c>
      <c r="B618" s="105" t="s">
        <v>524</v>
      </c>
      <c r="C618" s="106" t="s">
        <v>487</v>
      </c>
      <c r="D618" s="105" t="s">
        <v>509</v>
      </c>
      <c r="E618" s="105">
        <v>5</v>
      </c>
      <c r="F618" s="106" t="s">
        <v>16</v>
      </c>
      <c r="G618" s="105">
        <v>332193.59999999998</v>
      </c>
      <c r="H618" s="105" t="s">
        <v>494</v>
      </c>
      <c r="I618" s="105" t="s">
        <v>189</v>
      </c>
    </row>
    <row r="619" spans="1:9">
      <c r="A619" s="105" t="s">
        <v>525</v>
      </c>
      <c r="B619" s="105" t="s">
        <v>524</v>
      </c>
      <c r="C619" s="106" t="s">
        <v>499</v>
      </c>
      <c r="D619" s="105" t="s">
        <v>500</v>
      </c>
      <c r="E619" s="105">
        <v>27</v>
      </c>
      <c r="F619" s="106" t="s">
        <v>489</v>
      </c>
      <c r="G619" s="105">
        <v>33664.799999999996</v>
      </c>
      <c r="H619" s="105" t="s">
        <v>496</v>
      </c>
      <c r="I619" s="105" t="s">
        <v>192</v>
      </c>
    </row>
    <row r="620" spans="1:9">
      <c r="A620" s="105" t="s">
        <v>527</v>
      </c>
      <c r="B620" s="105" t="s">
        <v>524</v>
      </c>
      <c r="C620" s="106" t="s">
        <v>499</v>
      </c>
      <c r="D620" s="105" t="s">
        <v>508</v>
      </c>
      <c r="E620" s="105">
        <v>28</v>
      </c>
      <c r="F620" s="106" t="s">
        <v>504</v>
      </c>
      <c r="G620" s="105">
        <v>289470</v>
      </c>
      <c r="H620" s="105" t="s">
        <v>494</v>
      </c>
      <c r="I620" s="105" t="s">
        <v>189</v>
      </c>
    </row>
    <row r="621" spans="1:9">
      <c r="A621" s="105" t="s">
        <v>287</v>
      </c>
      <c r="B621" s="105" t="s">
        <v>524</v>
      </c>
      <c r="C621" s="106" t="s">
        <v>487</v>
      </c>
      <c r="D621" s="105" t="s">
        <v>502</v>
      </c>
      <c r="E621" s="105">
        <v>25</v>
      </c>
      <c r="F621" s="106" t="s">
        <v>489</v>
      </c>
      <c r="G621" s="105">
        <v>127099.2</v>
      </c>
      <c r="H621" s="105" t="s">
        <v>496</v>
      </c>
      <c r="I621" s="105" t="s">
        <v>192</v>
      </c>
    </row>
    <row r="622" spans="1:9">
      <c r="A622" s="105" t="s">
        <v>526</v>
      </c>
      <c r="B622" s="105" t="s">
        <v>524</v>
      </c>
      <c r="C622" s="106" t="s">
        <v>510</v>
      </c>
      <c r="D622" s="105" t="s">
        <v>511</v>
      </c>
      <c r="E622" s="105">
        <v>27</v>
      </c>
      <c r="F622" s="106" t="s">
        <v>16</v>
      </c>
      <c r="G622" s="105">
        <v>54853.2</v>
      </c>
      <c r="H622" s="105" t="s">
        <v>494</v>
      </c>
      <c r="I622" s="105" t="s">
        <v>198</v>
      </c>
    </row>
    <row r="623" spans="1:9">
      <c r="A623" s="105" t="s">
        <v>530</v>
      </c>
      <c r="B623" s="105" t="s">
        <v>524</v>
      </c>
      <c r="C623" s="106" t="s">
        <v>487</v>
      </c>
      <c r="D623" s="105" t="s">
        <v>488</v>
      </c>
      <c r="E623" s="105">
        <v>16</v>
      </c>
      <c r="F623" s="106" t="s">
        <v>16</v>
      </c>
      <c r="G623" s="105">
        <v>108744</v>
      </c>
      <c r="H623" s="105" t="s">
        <v>497</v>
      </c>
      <c r="I623" s="105" t="s">
        <v>192</v>
      </c>
    </row>
    <row r="624" spans="1:9">
      <c r="A624" s="105" t="s">
        <v>291</v>
      </c>
      <c r="B624" s="105" t="s">
        <v>524</v>
      </c>
      <c r="C624" s="106" t="s">
        <v>492</v>
      </c>
      <c r="D624" s="105" t="s">
        <v>495</v>
      </c>
      <c r="E624" s="105">
        <v>20</v>
      </c>
      <c r="F624" s="106" t="s">
        <v>16</v>
      </c>
      <c r="G624" s="105">
        <v>29588.399999999998</v>
      </c>
      <c r="H624" s="105" t="s">
        <v>494</v>
      </c>
      <c r="I624" s="105" t="s">
        <v>192</v>
      </c>
    </row>
    <row r="625" spans="1:9">
      <c r="A625" s="105" t="s">
        <v>532</v>
      </c>
      <c r="B625" s="105" t="s">
        <v>524</v>
      </c>
      <c r="C625" s="106" t="s">
        <v>492</v>
      </c>
      <c r="D625" s="105" t="s">
        <v>506</v>
      </c>
      <c r="E625" s="105">
        <v>22</v>
      </c>
      <c r="F625" s="106" t="s">
        <v>489</v>
      </c>
      <c r="G625" s="105">
        <v>356490</v>
      </c>
      <c r="H625" s="105" t="s">
        <v>494</v>
      </c>
      <c r="I625" s="105" t="s">
        <v>192</v>
      </c>
    </row>
    <row r="626" spans="1:9">
      <c r="A626" s="105" t="s">
        <v>532</v>
      </c>
      <c r="B626" s="105" t="s">
        <v>524</v>
      </c>
      <c r="C626" s="106" t="s">
        <v>487</v>
      </c>
      <c r="D626" s="105" t="s">
        <v>488</v>
      </c>
      <c r="E626" s="105">
        <v>21</v>
      </c>
      <c r="F626" s="106" t="s">
        <v>489</v>
      </c>
      <c r="G626" s="105">
        <v>74010</v>
      </c>
      <c r="H626" s="105" t="s">
        <v>490</v>
      </c>
      <c r="I626" s="105" t="s">
        <v>189</v>
      </c>
    </row>
    <row r="627" spans="1:9">
      <c r="A627" s="105" t="s">
        <v>525</v>
      </c>
      <c r="B627" s="105" t="s">
        <v>524</v>
      </c>
      <c r="C627" s="106" t="s">
        <v>510</v>
      </c>
      <c r="D627" s="105" t="s">
        <v>511</v>
      </c>
      <c r="E627" s="105">
        <v>5</v>
      </c>
      <c r="F627" s="106" t="s">
        <v>489</v>
      </c>
      <c r="G627" s="105">
        <v>18598.8</v>
      </c>
      <c r="H627" s="105" t="s">
        <v>494</v>
      </c>
      <c r="I627" s="105" t="s">
        <v>513</v>
      </c>
    </row>
    <row r="628" spans="1:9">
      <c r="A628" s="105" t="s">
        <v>530</v>
      </c>
      <c r="B628" s="105" t="s">
        <v>524</v>
      </c>
      <c r="C628" s="106" t="s">
        <v>487</v>
      </c>
      <c r="D628" s="105" t="s">
        <v>488</v>
      </c>
      <c r="E628" s="105">
        <v>10</v>
      </c>
      <c r="F628" s="106" t="s">
        <v>489</v>
      </c>
      <c r="G628" s="105">
        <v>88026</v>
      </c>
      <c r="H628" s="105" t="s">
        <v>512</v>
      </c>
      <c r="I628" s="105" t="s">
        <v>189</v>
      </c>
    </row>
    <row r="629" spans="1:9">
      <c r="A629" s="105" t="s">
        <v>529</v>
      </c>
      <c r="B629" s="105" t="s">
        <v>524</v>
      </c>
      <c r="C629" s="106" t="s">
        <v>487</v>
      </c>
      <c r="D629" s="105" t="s">
        <v>488</v>
      </c>
      <c r="E629" s="105">
        <v>5</v>
      </c>
      <c r="F629" s="106" t="s">
        <v>16</v>
      </c>
      <c r="G629" s="105">
        <v>116652</v>
      </c>
      <c r="H629" s="105" t="s">
        <v>497</v>
      </c>
      <c r="I629" s="105" t="s">
        <v>198</v>
      </c>
    </row>
    <row r="630" spans="1:9">
      <c r="A630" s="105" t="s">
        <v>526</v>
      </c>
      <c r="B630" s="105" t="s">
        <v>524</v>
      </c>
      <c r="C630" s="106" t="s">
        <v>499</v>
      </c>
      <c r="D630" s="105" t="s">
        <v>500</v>
      </c>
      <c r="E630" s="105">
        <v>25</v>
      </c>
      <c r="F630" s="106" t="s">
        <v>489</v>
      </c>
      <c r="G630" s="105">
        <v>32439.599999999999</v>
      </c>
      <c r="H630" s="105" t="s">
        <v>494</v>
      </c>
      <c r="I630" s="105" t="s">
        <v>198</v>
      </c>
    </row>
    <row r="631" spans="1:9">
      <c r="A631" s="105" t="s">
        <v>529</v>
      </c>
      <c r="B631" s="105" t="s">
        <v>524</v>
      </c>
      <c r="C631" s="106" t="s">
        <v>492</v>
      </c>
      <c r="D631" s="105" t="s">
        <v>506</v>
      </c>
      <c r="E631" s="105">
        <v>18</v>
      </c>
      <c r="F631" s="106" t="s">
        <v>16</v>
      </c>
      <c r="G631" s="105">
        <v>71484</v>
      </c>
      <c r="H631" s="105" t="s">
        <v>490</v>
      </c>
      <c r="I631" s="105" t="s">
        <v>513</v>
      </c>
    </row>
    <row r="632" spans="1:9">
      <c r="A632" s="105" t="s">
        <v>527</v>
      </c>
      <c r="B632" s="105" t="s">
        <v>524</v>
      </c>
      <c r="C632" s="106" t="s">
        <v>510</v>
      </c>
      <c r="D632" s="105" t="s">
        <v>516</v>
      </c>
      <c r="E632" s="105">
        <v>17</v>
      </c>
      <c r="F632" s="106" t="s">
        <v>16</v>
      </c>
      <c r="G632" s="105">
        <v>247420.79999999999</v>
      </c>
      <c r="H632" s="105" t="s">
        <v>494</v>
      </c>
      <c r="I632" s="105" t="s">
        <v>192</v>
      </c>
    </row>
    <row r="633" spans="1:9">
      <c r="A633" s="105" t="s">
        <v>528</v>
      </c>
      <c r="B633" s="105" t="s">
        <v>524</v>
      </c>
      <c r="C633" s="106" t="s">
        <v>510</v>
      </c>
      <c r="D633" s="105" t="s">
        <v>511</v>
      </c>
      <c r="E633" s="105">
        <v>1</v>
      </c>
      <c r="F633" s="106" t="s">
        <v>16</v>
      </c>
      <c r="G633" s="105">
        <v>27069.599999999999</v>
      </c>
      <c r="H633" s="105" t="s">
        <v>494</v>
      </c>
      <c r="I633" s="105" t="s">
        <v>214</v>
      </c>
    </row>
    <row r="634" spans="1:9">
      <c r="A634" s="105" t="s">
        <v>528</v>
      </c>
      <c r="B634" s="105" t="s">
        <v>524</v>
      </c>
      <c r="C634" s="106" t="s">
        <v>492</v>
      </c>
      <c r="D634" s="105" t="s">
        <v>506</v>
      </c>
      <c r="E634" s="105">
        <v>11</v>
      </c>
      <c r="F634" s="106" t="s">
        <v>489</v>
      </c>
      <c r="G634" s="105">
        <v>415188</v>
      </c>
      <c r="H634" s="105" t="s">
        <v>497</v>
      </c>
      <c r="I634" s="105" t="s">
        <v>192</v>
      </c>
    </row>
    <row r="635" spans="1:9">
      <c r="A635" s="105" t="s">
        <v>528</v>
      </c>
      <c r="B635" s="105" t="s">
        <v>524</v>
      </c>
      <c r="C635" s="106" t="s">
        <v>510</v>
      </c>
      <c r="D635" s="105" t="s">
        <v>511</v>
      </c>
      <c r="E635" s="105">
        <v>13</v>
      </c>
      <c r="F635" s="106" t="s">
        <v>16</v>
      </c>
      <c r="G635" s="105">
        <v>256503.59999999998</v>
      </c>
      <c r="H635" s="105" t="s">
        <v>494</v>
      </c>
      <c r="I635" s="105" t="s">
        <v>513</v>
      </c>
    </row>
    <row r="636" spans="1:9">
      <c r="A636" s="105" t="s">
        <v>525</v>
      </c>
      <c r="B636" s="105" t="s">
        <v>524</v>
      </c>
      <c r="C636" s="106" t="s">
        <v>499</v>
      </c>
      <c r="D636" s="105" t="s">
        <v>508</v>
      </c>
      <c r="E636" s="105">
        <v>7</v>
      </c>
      <c r="F636" s="106" t="s">
        <v>504</v>
      </c>
      <c r="G636" s="105">
        <v>87081.599999999991</v>
      </c>
      <c r="H636" s="105" t="s">
        <v>496</v>
      </c>
      <c r="I636" s="105" t="s">
        <v>201</v>
      </c>
    </row>
    <row r="637" spans="1:9">
      <c r="A637" s="105" t="s">
        <v>532</v>
      </c>
      <c r="B637" s="105" t="s">
        <v>524</v>
      </c>
      <c r="C637" s="106" t="s">
        <v>487</v>
      </c>
      <c r="D637" s="105" t="s">
        <v>502</v>
      </c>
      <c r="E637" s="105">
        <v>15</v>
      </c>
      <c r="F637" s="106" t="s">
        <v>16</v>
      </c>
      <c r="G637" s="105">
        <v>71839.199999999997</v>
      </c>
      <c r="H637" s="105" t="s">
        <v>512</v>
      </c>
      <c r="I637" s="105" t="s">
        <v>201</v>
      </c>
    </row>
    <row r="638" spans="1:9">
      <c r="A638" s="105" t="s">
        <v>532</v>
      </c>
      <c r="B638" s="105" t="s">
        <v>524</v>
      </c>
      <c r="C638" s="106" t="s">
        <v>499</v>
      </c>
      <c r="D638" s="105" t="s">
        <v>515</v>
      </c>
      <c r="E638" s="105">
        <v>22</v>
      </c>
      <c r="F638" s="106" t="s">
        <v>16</v>
      </c>
      <c r="G638" s="105">
        <v>8845.1999999999989</v>
      </c>
      <c r="H638" s="105" t="s">
        <v>494</v>
      </c>
      <c r="I638" s="105" t="s">
        <v>192</v>
      </c>
    </row>
    <row r="639" spans="1:9">
      <c r="A639" s="105" t="s">
        <v>527</v>
      </c>
      <c r="B639" s="105" t="s">
        <v>524</v>
      </c>
      <c r="C639" s="106" t="s">
        <v>499</v>
      </c>
      <c r="D639" s="105" t="s">
        <v>515</v>
      </c>
      <c r="E639" s="105">
        <v>13</v>
      </c>
      <c r="F639" s="106" t="s">
        <v>16</v>
      </c>
      <c r="G639" s="105">
        <v>77042.399999999994</v>
      </c>
      <c r="H639" s="105" t="s">
        <v>512</v>
      </c>
      <c r="I639" s="105" t="s">
        <v>192</v>
      </c>
    </row>
    <row r="640" spans="1:9">
      <c r="A640" s="105" t="s">
        <v>526</v>
      </c>
      <c r="B640" s="105" t="s">
        <v>524</v>
      </c>
      <c r="C640" s="106" t="s">
        <v>487</v>
      </c>
      <c r="D640" s="105" t="s">
        <v>488</v>
      </c>
      <c r="E640" s="105">
        <v>11</v>
      </c>
      <c r="F640" s="106" t="s">
        <v>489</v>
      </c>
      <c r="G640" s="105">
        <v>71880</v>
      </c>
      <c r="H640" s="105" t="s">
        <v>494</v>
      </c>
      <c r="I640" s="105" t="s">
        <v>189</v>
      </c>
    </row>
    <row r="641" spans="1:9">
      <c r="A641" s="105" t="s">
        <v>528</v>
      </c>
      <c r="B641" s="105" t="s">
        <v>524</v>
      </c>
      <c r="C641" s="106" t="s">
        <v>487</v>
      </c>
      <c r="D641" s="105" t="s">
        <v>488</v>
      </c>
      <c r="E641" s="105">
        <v>30</v>
      </c>
      <c r="F641" s="106" t="s">
        <v>16</v>
      </c>
      <c r="G641" s="105">
        <v>33490.799999999996</v>
      </c>
      <c r="H641" s="105" t="s">
        <v>496</v>
      </c>
      <c r="I641" s="105" t="s">
        <v>198</v>
      </c>
    </row>
    <row r="642" spans="1:9">
      <c r="A642" s="105" t="s">
        <v>530</v>
      </c>
      <c r="B642" s="105" t="s">
        <v>524</v>
      </c>
      <c r="C642" s="106" t="s">
        <v>487</v>
      </c>
      <c r="D642" s="105" t="s">
        <v>509</v>
      </c>
      <c r="E642" s="105">
        <v>26</v>
      </c>
      <c r="F642" s="106" t="s">
        <v>504</v>
      </c>
      <c r="G642" s="105">
        <v>71679.599999999991</v>
      </c>
      <c r="H642" s="105" t="s">
        <v>494</v>
      </c>
      <c r="I642" s="105" t="s">
        <v>192</v>
      </c>
    </row>
    <row r="643" spans="1:9">
      <c r="A643" s="105" t="s">
        <v>532</v>
      </c>
      <c r="B643" s="105" t="s">
        <v>524</v>
      </c>
      <c r="C643" s="106" t="s">
        <v>487</v>
      </c>
      <c r="D643" s="105" t="s">
        <v>502</v>
      </c>
      <c r="E643" s="105">
        <v>11</v>
      </c>
      <c r="F643" s="106" t="s">
        <v>16</v>
      </c>
      <c r="G643" s="105">
        <v>98750.399999999994</v>
      </c>
      <c r="H643" s="105" t="s">
        <v>494</v>
      </c>
      <c r="I643" s="105" t="s">
        <v>189</v>
      </c>
    </row>
    <row r="644" spans="1:9">
      <c r="A644" s="105" t="s">
        <v>532</v>
      </c>
      <c r="B644" s="105" t="s">
        <v>524</v>
      </c>
      <c r="C644" s="106" t="s">
        <v>510</v>
      </c>
      <c r="D644" s="105" t="s">
        <v>516</v>
      </c>
      <c r="E644" s="105">
        <v>11</v>
      </c>
      <c r="F644" s="106" t="s">
        <v>16</v>
      </c>
      <c r="G644" s="105">
        <v>137512.79999999999</v>
      </c>
      <c r="H644" s="105" t="s">
        <v>497</v>
      </c>
      <c r="I644" s="105" t="s">
        <v>198</v>
      </c>
    </row>
    <row r="645" spans="1:9">
      <c r="A645" s="105" t="s">
        <v>531</v>
      </c>
      <c r="B645" s="105" t="s">
        <v>524</v>
      </c>
      <c r="C645" s="106" t="s">
        <v>487</v>
      </c>
      <c r="D645" s="105" t="s">
        <v>488</v>
      </c>
      <c r="E645" s="105">
        <v>30</v>
      </c>
      <c r="F645" s="106" t="s">
        <v>16</v>
      </c>
      <c r="G645" s="105">
        <v>45157.2</v>
      </c>
      <c r="H645" s="105" t="s">
        <v>494</v>
      </c>
      <c r="I645" s="105" t="s">
        <v>198</v>
      </c>
    </row>
    <row r="646" spans="1:9">
      <c r="A646" s="105" t="s">
        <v>526</v>
      </c>
      <c r="B646" s="105" t="s">
        <v>524</v>
      </c>
      <c r="C646" s="106" t="s">
        <v>510</v>
      </c>
      <c r="D646" s="105" t="s">
        <v>511</v>
      </c>
      <c r="E646" s="105">
        <v>26</v>
      </c>
      <c r="F646" s="106" t="s">
        <v>16</v>
      </c>
      <c r="G646" s="105">
        <v>351522</v>
      </c>
      <c r="H646" s="105" t="s">
        <v>494</v>
      </c>
      <c r="I646" s="105" t="s">
        <v>192</v>
      </c>
    </row>
    <row r="647" spans="1:9">
      <c r="A647" s="105" t="s">
        <v>291</v>
      </c>
      <c r="B647" s="105" t="s">
        <v>524</v>
      </c>
      <c r="C647" s="106" t="s">
        <v>492</v>
      </c>
      <c r="D647" s="105" t="s">
        <v>495</v>
      </c>
      <c r="E647" s="105">
        <v>23</v>
      </c>
      <c r="F647" s="106" t="s">
        <v>504</v>
      </c>
      <c r="G647" s="105">
        <v>585858</v>
      </c>
      <c r="H647" s="105" t="s">
        <v>496</v>
      </c>
      <c r="I647" s="105" t="s">
        <v>189</v>
      </c>
    </row>
    <row r="648" spans="1:9">
      <c r="A648" s="105" t="s">
        <v>526</v>
      </c>
      <c r="B648" s="105" t="s">
        <v>524</v>
      </c>
      <c r="C648" s="106" t="s">
        <v>487</v>
      </c>
      <c r="D648" s="105" t="s">
        <v>502</v>
      </c>
      <c r="E648" s="105">
        <v>3</v>
      </c>
      <c r="F648" s="106" t="s">
        <v>489</v>
      </c>
      <c r="G648" s="105">
        <v>66739.199999999997</v>
      </c>
      <c r="H648" s="105" t="s">
        <v>494</v>
      </c>
      <c r="I648" s="105" t="s">
        <v>189</v>
      </c>
    </row>
    <row r="649" spans="1:9">
      <c r="A649" s="105" t="s">
        <v>529</v>
      </c>
      <c r="B649" s="105" t="s">
        <v>524</v>
      </c>
      <c r="C649" s="106" t="s">
        <v>510</v>
      </c>
      <c r="D649" s="105" t="s">
        <v>516</v>
      </c>
      <c r="E649" s="105">
        <v>2</v>
      </c>
      <c r="F649" s="106" t="s">
        <v>16</v>
      </c>
      <c r="G649" s="105">
        <v>331002</v>
      </c>
      <c r="H649" s="105" t="s">
        <v>496</v>
      </c>
      <c r="I649" s="105" t="s">
        <v>192</v>
      </c>
    </row>
    <row r="650" spans="1:9">
      <c r="A650" s="105" t="s">
        <v>287</v>
      </c>
      <c r="B650" s="105" t="s">
        <v>524</v>
      </c>
      <c r="C650" s="106" t="s">
        <v>487</v>
      </c>
      <c r="D650" s="105" t="s">
        <v>502</v>
      </c>
      <c r="E650" s="105">
        <v>26</v>
      </c>
      <c r="F650" s="106" t="s">
        <v>489</v>
      </c>
      <c r="G650" s="105">
        <v>165314.4</v>
      </c>
      <c r="H650" s="105" t="s">
        <v>490</v>
      </c>
      <c r="I650" s="105" t="s">
        <v>189</v>
      </c>
    </row>
    <row r="651" spans="1:9">
      <c r="A651" s="105" t="s">
        <v>526</v>
      </c>
      <c r="B651" s="105" t="s">
        <v>524</v>
      </c>
      <c r="C651" s="106" t="s">
        <v>487</v>
      </c>
      <c r="D651" s="105" t="s">
        <v>488</v>
      </c>
      <c r="E651" s="105">
        <v>10</v>
      </c>
      <c r="F651" s="106" t="s">
        <v>489</v>
      </c>
      <c r="G651" s="105">
        <v>42298.799999999996</v>
      </c>
      <c r="H651" s="105" t="s">
        <v>497</v>
      </c>
      <c r="I651" s="105" t="s">
        <v>198</v>
      </c>
    </row>
    <row r="652" spans="1:9">
      <c r="A652" s="105" t="s">
        <v>530</v>
      </c>
      <c r="B652" s="105" t="s">
        <v>524</v>
      </c>
      <c r="C652" s="106" t="s">
        <v>487</v>
      </c>
      <c r="D652" s="105" t="s">
        <v>509</v>
      </c>
      <c r="E652" s="105">
        <v>7</v>
      </c>
      <c r="F652" s="106" t="s">
        <v>16</v>
      </c>
      <c r="G652" s="105">
        <v>276667.2</v>
      </c>
      <c r="H652" s="105" t="s">
        <v>496</v>
      </c>
      <c r="I652" s="105" t="s">
        <v>201</v>
      </c>
    </row>
    <row r="653" spans="1:9">
      <c r="A653" s="105" t="s">
        <v>532</v>
      </c>
      <c r="B653" s="105" t="s">
        <v>524</v>
      </c>
      <c r="C653" s="106" t="s">
        <v>492</v>
      </c>
      <c r="D653" s="105" t="s">
        <v>506</v>
      </c>
      <c r="E653" s="105">
        <v>1</v>
      </c>
      <c r="F653" s="106" t="s">
        <v>489</v>
      </c>
      <c r="G653" s="105">
        <v>258876</v>
      </c>
      <c r="H653" s="105" t="s">
        <v>494</v>
      </c>
      <c r="I653" s="105" t="s">
        <v>189</v>
      </c>
    </row>
    <row r="654" spans="1:9">
      <c r="A654" s="105" t="s">
        <v>531</v>
      </c>
      <c r="B654" s="105" t="s">
        <v>524</v>
      </c>
      <c r="C654" s="106" t="s">
        <v>487</v>
      </c>
      <c r="D654" s="105" t="s">
        <v>488</v>
      </c>
      <c r="E654" s="105">
        <v>29</v>
      </c>
      <c r="F654" s="106" t="s">
        <v>16</v>
      </c>
      <c r="G654" s="105">
        <v>108640.8</v>
      </c>
      <c r="H654" s="105" t="s">
        <v>497</v>
      </c>
      <c r="I654" s="105" t="s">
        <v>210</v>
      </c>
    </row>
    <row r="655" spans="1:9">
      <c r="A655" s="105" t="s">
        <v>530</v>
      </c>
      <c r="B655" s="105" t="s">
        <v>524</v>
      </c>
      <c r="C655" s="106" t="s">
        <v>510</v>
      </c>
      <c r="D655" s="105" t="s">
        <v>511</v>
      </c>
      <c r="E655" s="105">
        <v>17</v>
      </c>
      <c r="F655" s="106" t="s">
        <v>489</v>
      </c>
      <c r="G655" s="105">
        <v>250491.59999999998</v>
      </c>
      <c r="H655" s="105" t="s">
        <v>497</v>
      </c>
      <c r="I655" s="105" t="s">
        <v>210</v>
      </c>
    </row>
    <row r="656" spans="1:9">
      <c r="A656" s="105" t="s">
        <v>527</v>
      </c>
      <c r="B656" s="105" t="s">
        <v>524</v>
      </c>
      <c r="C656" s="106" t="s">
        <v>499</v>
      </c>
      <c r="D656" s="105" t="s">
        <v>500</v>
      </c>
      <c r="E656" s="105">
        <v>3</v>
      </c>
      <c r="F656" s="106" t="s">
        <v>504</v>
      </c>
      <c r="G656" s="105">
        <v>290138.39999999997</v>
      </c>
      <c r="H656" s="105" t="s">
        <v>512</v>
      </c>
      <c r="I656" s="105" t="s">
        <v>198</v>
      </c>
    </row>
    <row r="657" spans="1:9">
      <c r="A657" s="105" t="s">
        <v>525</v>
      </c>
      <c r="B657" s="105" t="s">
        <v>524</v>
      </c>
      <c r="C657" s="106" t="s">
        <v>499</v>
      </c>
      <c r="D657" s="105" t="s">
        <v>500</v>
      </c>
      <c r="E657" s="105">
        <v>5</v>
      </c>
      <c r="F657" s="106" t="s">
        <v>16</v>
      </c>
      <c r="G657" s="105">
        <v>152456.4</v>
      </c>
      <c r="H657" s="105" t="s">
        <v>512</v>
      </c>
      <c r="I657" s="105" t="s">
        <v>198</v>
      </c>
    </row>
    <row r="658" spans="1:9">
      <c r="A658" s="105" t="s">
        <v>529</v>
      </c>
      <c r="B658" s="105" t="s">
        <v>524</v>
      </c>
      <c r="C658" s="106" t="s">
        <v>492</v>
      </c>
      <c r="D658" s="105" t="s">
        <v>506</v>
      </c>
      <c r="E658" s="105">
        <v>15</v>
      </c>
      <c r="F658" s="106" t="s">
        <v>16</v>
      </c>
      <c r="G658" s="105">
        <v>35088</v>
      </c>
      <c r="H658" s="105" t="s">
        <v>497</v>
      </c>
      <c r="I658" s="105" t="s">
        <v>192</v>
      </c>
    </row>
    <row r="659" spans="1:9">
      <c r="A659" s="105" t="s">
        <v>531</v>
      </c>
      <c r="B659" s="105" t="s">
        <v>524</v>
      </c>
      <c r="C659" s="106" t="s">
        <v>492</v>
      </c>
      <c r="D659" s="105" t="s">
        <v>493</v>
      </c>
      <c r="E659" s="105">
        <v>12</v>
      </c>
      <c r="F659" s="106" t="s">
        <v>16</v>
      </c>
      <c r="G659" s="105">
        <v>332766</v>
      </c>
      <c r="H659" s="105" t="s">
        <v>494</v>
      </c>
      <c r="I659" s="105" t="s">
        <v>214</v>
      </c>
    </row>
    <row r="660" spans="1:9">
      <c r="A660" s="105" t="s">
        <v>528</v>
      </c>
      <c r="B660" s="105" t="s">
        <v>524</v>
      </c>
      <c r="C660" s="106" t="s">
        <v>487</v>
      </c>
      <c r="D660" s="105" t="s">
        <v>502</v>
      </c>
      <c r="E660" s="105">
        <v>9</v>
      </c>
      <c r="F660" s="106" t="s">
        <v>489</v>
      </c>
      <c r="G660" s="105">
        <v>226684.79999999999</v>
      </c>
      <c r="H660" s="105" t="s">
        <v>494</v>
      </c>
      <c r="I660" s="105" t="s">
        <v>192</v>
      </c>
    </row>
    <row r="661" spans="1:9">
      <c r="A661" s="105" t="s">
        <v>291</v>
      </c>
      <c r="B661" s="105" t="s">
        <v>524</v>
      </c>
      <c r="C661" s="106" t="s">
        <v>492</v>
      </c>
      <c r="D661" s="105" t="s">
        <v>493</v>
      </c>
      <c r="E661" s="105">
        <v>5</v>
      </c>
      <c r="F661" s="106" t="s">
        <v>489</v>
      </c>
      <c r="G661" s="105">
        <v>69846</v>
      </c>
      <c r="H661" s="105" t="s">
        <v>494</v>
      </c>
      <c r="I661" s="105" t="s">
        <v>210</v>
      </c>
    </row>
    <row r="662" spans="1:9">
      <c r="A662" s="105" t="s">
        <v>287</v>
      </c>
      <c r="B662" s="105" t="s">
        <v>524</v>
      </c>
      <c r="C662" s="106" t="s">
        <v>492</v>
      </c>
      <c r="D662" s="105" t="s">
        <v>493</v>
      </c>
      <c r="E662" s="105">
        <v>8</v>
      </c>
      <c r="F662" s="106" t="s">
        <v>504</v>
      </c>
      <c r="G662" s="105">
        <v>562500</v>
      </c>
      <c r="H662" s="105" t="s">
        <v>490</v>
      </c>
      <c r="I662" s="105" t="s">
        <v>192</v>
      </c>
    </row>
    <row r="663" spans="1:9">
      <c r="A663" s="105" t="s">
        <v>287</v>
      </c>
      <c r="B663" s="105" t="s">
        <v>524</v>
      </c>
      <c r="C663" s="106" t="s">
        <v>487</v>
      </c>
      <c r="D663" s="105" t="s">
        <v>488</v>
      </c>
      <c r="E663" s="105">
        <v>14</v>
      </c>
      <c r="F663" s="106" t="s">
        <v>504</v>
      </c>
      <c r="G663" s="105">
        <v>21332.399999999998</v>
      </c>
      <c r="H663" s="105" t="s">
        <v>496</v>
      </c>
      <c r="I663" s="105" t="s">
        <v>195</v>
      </c>
    </row>
    <row r="664" spans="1:9">
      <c r="A664" s="105" t="s">
        <v>287</v>
      </c>
      <c r="B664" s="105" t="s">
        <v>524</v>
      </c>
      <c r="C664" s="106" t="s">
        <v>487</v>
      </c>
      <c r="D664" s="105" t="s">
        <v>502</v>
      </c>
      <c r="E664" s="105">
        <v>15</v>
      </c>
      <c r="F664" s="106" t="s">
        <v>489</v>
      </c>
      <c r="G664" s="105">
        <v>100581.59999999999</v>
      </c>
      <c r="H664" s="105" t="s">
        <v>494</v>
      </c>
      <c r="I664" s="105" t="s">
        <v>189</v>
      </c>
    </row>
    <row r="665" spans="1:9">
      <c r="A665" s="105" t="s">
        <v>531</v>
      </c>
      <c r="B665" s="105" t="s">
        <v>524</v>
      </c>
      <c r="C665" s="106" t="s">
        <v>499</v>
      </c>
      <c r="D665" s="105" t="s">
        <v>515</v>
      </c>
      <c r="E665" s="105">
        <v>10</v>
      </c>
      <c r="F665" s="106" t="s">
        <v>489</v>
      </c>
      <c r="G665" s="105">
        <v>92170.8</v>
      </c>
      <c r="H665" s="105" t="s">
        <v>497</v>
      </c>
      <c r="I665" s="105" t="s">
        <v>189</v>
      </c>
    </row>
    <row r="666" spans="1:9">
      <c r="A666" s="105" t="s">
        <v>527</v>
      </c>
      <c r="B666" s="105" t="s">
        <v>524</v>
      </c>
      <c r="C666" s="106" t="s">
        <v>487</v>
      </c>
      <c r="D666" s="105" t="s">
        <v>488</v>
      </c>
      <c r="E666" s="105">
        <v>15</v>
      </c>
      <c r="F666" s="106" t="s">
        <v>489</v>
      </c>
      <c r="G666" s="105">
        <v>22416</v>
      </c>
      <c r="H666" s="105" t="s">
        <v>496</v>
      </c>
      <c r="I666" s="105" t="s">
        <v>189</v>
      </c>
    </row>
    <row r="667" spans="1:9">
      <c r="A667" s="105" t="s">
        <v>287</v>
      </c>
      <c r="B667" s="105" t="s">
        <v>524</v>
      </c>
      <c r="C667" s="106" t="s">
        <v>487</v>
      </c>
      <c r="D667" s="105" t="s">
        <v>488</v>
      </c>
      <c r="E667" s="105">
        <v>3</v>
      </c>
      <c r="F667" s="106" t="s">
        <v>504</v>
      </c>
      <c r="G667" s="105">
        <v>99741.599999999991</v>
      </c>
      <c r="H667" s="105" t="s">
        <v>494</v>
      </c>
      <c r="I667" s="105" t="s">
        <v>198</v>
      </c>
    </row>
    <row r="668" spans="1:9">
      <c r="A668" s="105" t="s">
        <v>530</v>
      </c>
      <c r="B668" s="105" t="s">
        <v>524</v>
      </c>
      <c r="C668" s="106" t="s">
        <v>499</v>
      </c>
      <c r="D668" s="105" t="s">
        <v>500</v>
      </c>
      <c r="E668" s="105">
        <v>15</v>
      </c>
      <c r="F668" s="106" t="s">
        <v>489</v>
      </c>
      <c r="G668" s="105">
        <v>85131.599999999991</v>
      </c>
      <c r="H668" s="105" t="s">
        <v>496</v>
      </c>
      <c r="I668" s="105" t="s">
        <v>189</v>
      </c>
    </row>
    <row r="669" spans="1:9">
      <c r="A669" s="105" t="s">
        <v>291</v>
      </c>
      <c r="B669" s="105" t="s">
        <v>524</v>
      </c>
      <c r="C669" s="106" t="s">
        <v>487</v>
      </c>
      <c r="D669" s="105" t="s">
        <v>509</v>
      </c>
      <c r="E669" s="105">
        <v>9</v>
      </c>
      <c r="F669" s="106" t="s">
        <v>489</v>
      </c>
      <c r="G669" s="105">
        <v>573206.4</v>
      </c>
      <c r="H669" s="105" t="s">
        <v>494</v>
      </c>
      <c r="I669" s="105" t="s">
        <v>192</v>
      </c>
    </row>
    <row r="670" spans="1:9">
      <c r="A670" s="105" t="s">
        <v>287</v>
      </c>
      <c r="B670" s="105" t="s">
        <v>524</v>
      </c>
      <c r="C670" s="106" t="s">
        <v>499</v>
      </c>
      <c r="D670" s="105" t="s">
        <v>508</v>
      </c>
      <c r="E670" s="105">
        <v>9</v>
      </c>
      <c r="F670" s="106" t="s">
        <v>489</v>
      </c>
      <c r="G670" s="105">
        <v>83236.800000000003</v>
      </c>
      <c r="H670" s="105" t="s">
        <v>494</v>
      </c>
      <c r="I670" s="105" t="s">
        <v>189</v>
      </c>
    </row>
    <row r="671" spans="1:9">
      <c r="A671" s="105" t="s">
        <v>525</v>
      </c>
      <c r="B671" s="105" t="s">
        <v>524</v>
      </c>
      <c r="C671" s="106" t="s">
        <v>510</v>
      </c>
      <c r="D671" s="105" t="s">
        <v>511</v>
      </c>
      <c r="E671" s="105">
        <v>20</v>
      </c>
      <c r="F671" s="106" t="s">
        <v>16</v>
      </c>
      <c r="G671" s="105">
        <v>57938.400000000001</v>
      </c>
      <c r="H671" s="105" t="s">
        <v>494</v>
      </c>
      <c r="I671" s="105" t="s">
        <v>192</v>
      </c>
    </row>
    <row r="672" spans="1:9">
      <c r="A672" s="105" t="s">
        <v>527</v>
      </c>
      <c r="B672" s="105" t="s">
        <v>524</v>
      </c>
      <c r="C672" s="106" t="s">
        <v>499</v>
      </c>
      <c r="D672" s="105" t="s">
        <v>500</v>
      </c>
      <c r="E672" s="105">
        <v>15</v>
      </c>
      <c r="F672" s="106" t="s">
        <v>16</v>
      </c>
      <c r="G672" s="105">
        <v>81000</v>
      </c>
      <c r="H672" s="105" t="s">
        <v>494</v>
      </c>
      <c r="I672" s="105" t="s">
        <v>189</v>
      </c>
    </row>
    <row r="673" spans="1:9">
      <c r="A673" s="105" t="s">
        <v>530</v>
      </c>
      <c r="B673" s="105" t="s">
        <v>524</v>
      </c>
      <c r="C673" s="106" t="s">
        <v>487</v>
      </c>
      <c r="D673" s="105" t="s">
        <v>502</v>
      </c>
      <c r="E673" s="105">
        <v>8</v>
      </c>
      <c r="F673" s="106" t="s">
        <v>489</v>
      </c>
      <c r="G673" s="105">
        <v>158383.19999999998</v>
      </c>
      <c r="H673" s="105" t="s">
        <v>494</v>
      </c>
      <c r="I673" s="105" t="s">
        <v>198</v>
      </c>
    </row>
    <row r="674" spans="1:9">
      <c r="A674" s="105" t="s">
        <v>526</v>
      </c>
      <c r="B674" s="105" t="s">
        <v>524</v>
      </c>
      <c r="C674" s="106" t="s">
        <v>510</v>
      </c>
      <c r="D674" s="105" t="s">
        <v>516</v>
      </c>
      <c r="E674" s="105">
        <v>21</v>
      </c>
      <c r="F674" s="106" t="s">
        <v>489</v>
      </c>
      <c r="G674" s="105">
        <v>70999.199999999997</v>
      </c>
      <c r="H674" s="105" t="s">
        <v>494</v>
      </c>
      <c r="I674" s="105" t="s">
        <v>214</v>
      </c>
    </row>
    <row r="675" spans="1:9">
      <c r="A675" s="105" t="s">
        <v>529</v>
      </c>
      <c r="B675" s="105" t="s">
        <v>524</v>
      </c>
      <c r="C675" s="106" t="s">
        <v>492</v>
      </c>
      <c r="D675" s="105" t="s">
        <v>506</v>
      </c>
      <c r="E675" s="105">
        <v>16</v>
      </c>
      <c r="F675" s="106" t="s">
        <v>16</v>
      </c>
      <c r="G675" s="105">
        <v>317490</v>
      </c>
      <c r="H675" s="105" t="s">
        <v>494</v>
      </c>
      <c r="I675" s="105" t="s">
        <v>201</v>
      </c>
    </row>
    <row r="676" spans="1:9">
      <c r="A676" s="105" t="s">
        <v>527</v>
      </c>
      <c r="B676" s="105" t="s">
        <v>524</v>
      </c>
      <c r="C676" s="106" t="s">
        <v>487</v>
      </c>
      <c r="D676" s="105" t="s">
        <v>488</v>
      </c>
      <c r="E676" s="105">
        <v>24</v>
      </c>
      <c r="F676" s="106" t="s">
        <v>16</v>
      </c>
      <c r="G676" s="105">
        <v>57194.400000000001</v>
      </c>
      <c r="H676" s="105" t="s">
        <v>494</v>
      </c>
      <c r="I676" s="105" t="s">
        <v>513</v>
      </c>
    </row>
    <row r="677" spans="1:9">
      <c r="A677" s="105" t="s">
        <v>525</v>
      </c>
      <c r="B677" s="105" t="s">
        <v>524</v>
      </c>
      <c r="C677" s="106" t="s">
        <v>487</v>
      </c>
      <c r="D677" s="105" t="s">
        <v>488</v>
      </c>
      <c r="E677" s="105">
        <v>4</v>
      </c>
      <c r="F677" s="106" t="s">
        <v>504</v>
      </c>
      <c r="G677" s="105">
        <v>7532.4</v>
      </c>
      <c r="H677" s="105" t="s">
        <v>512</v>
      </c>
      <c r="I677" s="105" t="s">
        <v>201</v>
      </c>
    </row>
    <row r="678" spans="1:9">
      <c r="A678" s="105" t="s">
        <v>291</v>
      </c>
      <c r="B678" s="105" t="s">
        <v>524</v>
      </c>
      <c r="C678" s="106" t="s">
        <v>487</v>
      </c>
      <c r="D678" s="105" t="s">
        <v>502</v>
      </c>
      <c r="E678" s="105">
        <v>18</v>
      </c>
      <c r="F678" s="106" t="s">
        <v>489</v>
      </c>
      <c r="G678" s="105">
        <v>226452</v>
      </c>
      <c r="H678" s="105" t="s">
        <v>512</v>
      </c>
      <c r="I678" s="105" t="s">
        <v>195</v>
      </c>
    </row>
    <row r="679" spans="1:9">
      <c r="A679" s="105" t="s">
        <v>530</v>
      </c>
      <c r="B679" s="105" t="s">
        <v>524</v>
      </c>
      <c r="C679" s="106" t="s">
        <v>510</v>
      </c>
      <c r="D679" s="105" t="s">
        <v>511</v>
      </c>
      <c r="E679" s="105">
        <v>24</v>
      </c>
      <c r="F679" s="106" t="s">
        <v>489</v>
      </c>
      <c r="G679" s="105">
        <v>190666.8</v>
      </c>
      <c r="H679" s="105" t="s">
        <v>497</v>
      </c>
      <c r="I679" s="105" t="s">
        <v>214</v>
      </c>
    </row>
    <row r="680" spans="1:9">
      <c r="A680" s="105" t="s">
        <v>528</v>
      </c>
      <c r="B680" s="105" t="s">
        <v>524</v>
      </c>
      <c r="C680" s="106" t="s">
        <v>487</v>
      </c>
      <c r="D680" s="105" t="s">
        <v>488</v>
      </c>
      <c r="E680" s="105">
        <v>27</v>
      </c>
      <c r="F680" s="106" t="s">
        <v>489</v>
      </c>
      <c r="G680" s="105">
        <v>93806.399999999994</v>
      </c>
      <c r="H680" s="105" t="s">
        <v>497</v>
      </c>
      <c r="I680" s="105" t="s">
        <v>192</v>
      </c>
    </row>
    <row r="681" spans="1:9">
      <c r="A681" s="105" t="s">
        <v>527</v>
      </c>
      <c r="B681" s="105" t="s">
        <v>524</v>
      </c>
      <c r="C681" s="106" t="s">
        <v>487</v>
      </c>
      <c r="D681" s="105" t="s">
        <v>488</v>
      </c>
      <c r="E681" s="105">
        <v>3</v>
      </c>
      <c r="F681" s="106" t="s">
        <v>16</v>
      </c>
      <c r="G681" s="105">
        <v>33280.799999999996</v>
      </c>
      <c r="H681" s="105" t="s">
        <v>501</v>
      </c>
      <c r="I681" s="105" t="s">
        <v>198</v>
      </c>
    </row>
    <row r="682" spans="1:9">
      <c r="A682" s="105" t="s">
        <v>531</v>
      </c>
      <c r="B682" s="105" t="s">
        <v>524</v>
      </c>
      <c r="C682" s="106" t="s">
        <v>510</v>
      </c>
      <c r="D682" s="105" t="s">
        <v>511</v>
      </c>
      <c r="E682" s="105">
        <v>13</v>
      </c>
      <c r="F682" s="106" t="s">
        <v>489</v>
      </c>
      <c r="G682" s="105">
        <v>253602</v>
      </c>
      <c r="H682" s="105" t="s">
        <v>497</v>
      </c>
      <c r="I682" s="105" t="s">
        <v>189</v>
      </c>
    </row>
    <row r="683" spans="1:9">
      <c r="A683" s="105" t="s">
        <v>291</v>
      </c>
      <c r="B683" s="105" t="s">
        <v>524</v>
      </c>
      <c r="C683" s="106" t="s">
        <v>510</v>
      </c>
      <c r="D683" s="105" t="s">
        <v>516</v>
      </c>
      <c r="E683" s="105">
        <v>24</v>
      </c>
      <c r="F683" s="106" t="s">
        <v>489</v>
      </c>
      <c r="G683" s="105">
        <v>130881.59999999999</v>
      </c>
      <c r="H683" s="105" t="s">
        <v>490</v>
      </c>
      <c r="I683" s="105" t="s">
        <v>192</v>
      </c>
    </row>
    <row r="684" spans="1:9">
      <c r="A684" s="105" t="s">
        <v>531</v>
      </c>
      <c r="B684" s="105" t="s">
        <v>524</v>
      </c>
      <c r="C684" s="106" t="s">
        <v>492</v>
      </c>
      <c r="D684" s="105" t="s">
        <v>493</v>
      </c>
      <c r="E684" s="105">
        <v>2</v>
      </c>
      <c r="F684" s="106" t="s">
        <v>489</v>
      </c>
      <c r="G684" s="105">
        <v>449772</v>
      </c>
      <c r="H684" s="105" t="s">
        <v>494</v>
      </c>
      <c r="I684" s="105" t="s">
        <v>192</v>
      </c>
    </row>
    <row r="685" spans="1:9">
      <c r="A685" s="105" t="s">
        <v>287</v>
      </c>
      <c r="B685" s="105" t="s">
        <v>524</v>
      </c>
      <c r="C685" s="106" t="s">
        <v>487</v>
      </c>
      <c r="D685" s="105" t="s">
        <v>502</v>
      </c>
      <c r="E685" s="105">
        <v>27</v>
      </c>
      <c r="F685" s="106" t="s">
        <v>504</v>
      </c>
      <c r="G685" s="105">
        <v>39304.799999999996</v>
      </c>
      <c r="H685" s="105" t="s">
        <v>494</v>
      </c>
      <c r="I685" s="105" t="s">
        <v>201</v>
      </c>
    </row>
    <row r="686" spans="1:9">
      <c r="A686" s="105" t="s">
        <v>526</v>
      </c>
      <c r="B686" s="105" t="s">
        <v>524</v>
      </c>
      <c r="C686" s="106" t="s">
        <v>487</v>
      </c>
      <c r="D686" s="105" t="s">
        <v>509</v>
      </c>
      <c r="E686" s="105">
        <v>14</v>
      </c>
      <c r="F686" s="106" t="s">
        <v>489</v>
      </c>
      <c r="G686" s="105">
        <v>219278.4</v>
      </c>
      <c r="H686" s="105" t="s">
        <v>497</v>
      </c>
      <c r="I686" s="105" t="s">
        <v>192</v>
      </c>
    </row>
    <row r="687" spans="1:9">
      <c r="A687" s="105" t="s">
        <v>531</v>
      </c>
      <c r="B687" s="105" t="s">
        <v>524</v>
      </c>
      <c r="C687" s="106" t="s">
        <v>492</v>
      </c>
      <c r="D687" s="105" t="s">
        <v>493</v>
      </c>
      <c r="E687" s="105">
        <v>9</v>
      </c>
      <c r="F687" s="106" t="s">
        <v>489</v>
      </c>
      <c r="G687" s="105">
        <v>431688</v>
      </c>
      <c r="H687" s="105" t="s">
        <v>490</v>
      </c>
      <c r="I687" s="105" t="s">
        <v>513</v>
      </c>
    </row>
    <row r="688" spans="1:9">
      <c r="A688" s="105" t="s">
        <v>532</v>
      </c>
      <c r="B688" s="105" t="s">
        <v>524</v>
      </c>
      <c r="C688" s="106" t="s">
        <v>499</v>
      </c>
      <c r="D688" s="105" t="s">
        <v>508</v>
      </c>
      <c r="E688" s="105">
        <v>6</v>
      </c>
      <c r="F688" s="106" t="s">
        <v>504</v>
      </c>
      <c r="G688" s="105">
        <v>20936.399999999998</v>
      </c>
      <c r="H688" s="105" t="s">
        <v>497</v>
      </c>
      <c r="I688" s="105" t="s">
        <v>198</v>
      </c>
    </row>
    <row r="689" spans="1:9">
      <c r="A689" s="105" t="s">
        <v>287</v>
      </c>
      <c r="B689" s="105" t="s">
        <v>524</v>
      </c>
      <c r="C689" s="106" t="s">
        <v>492</v>
      </c>
      <c r="D689" s="105" t="s">
        <v>495</v>
      </c>
      <c r="E689" s="105">
        <v>24</v>
      </c>
      <c r="F689" s="106" t="s">
        <v>16</v>
      </c>
      <c r="G689" s="105">
        <v>314952</v>
      </c>
      <c r="H689" s="105" t="s">
        <v>496</v>
      </c>
      <c r="I689" s="105" t="s">
        <v>189</v>
      </c>
    </row>
    <row r="690" spans="1:9">
      <c r="A690" s="105" t="s">
        <v>287</v>
      </c>
      <c r="B690" s="105" t="s">
        <v>524</v>
      </c>
      <c r="C690" s="106" t="s">
        <v>510</v>
      </c>
      <c r="D690" s="105" t="s">
        <v>511</v>
      </c>
      <c r="E690" s="105">
        <v>22</v>
      </c>
      <c r="F690" s="106" t="s">
        <v>16</v>
      </c>
      <c r="G690" s="105">
        <v>18648</v>
      </c>
      <c r="H690" s="105" t="s">
        <v>512</v>
      </c>
      <c r="I690" s="105" t="s">
        <v>189</v>
      </c>
    </row>
    <row r="691" spans="1:9">
      <c r="A691" s="105" t="s">
        <v>287</v>
      </c>
      <c r="B691" s="105" t="s">
        <v>524</v>
      </c>
      <c r="C691" s="106" t="s">
        <v>510</v>
      </c>
      <c r="D691" s="105" t="s">
        <v>511</v>
      </c>
      <c r="E691" s="105">
        <v>28</v>
      </c>
      <c r="F691" s="106" t="s">
        <v>504</v>
      </c>
      <c r="G691" s="105">
        <v>118702.79999999999</v>
      </c>
      <c r="H691" s="105" t="s">
        <v>497</v>
      </c>
      <c r="I691" s="105" t="s">
        <v>189</v>
      </c>
    </row>
    <row r="692" spans="1:9">
      <c r="A692" s="105" t="s">
        <v>287</v>
      </c>
      <c r="B692" s="105" t="s">
        <v>524</v>
      </c>
      <c r="C692" s="106" t="s">
        <v>492</v>
      </c>
      <c r="D692" s="105" t="s">
        <v>495</v>
      </c>
      <c r="E692" s="105">
        <v>19</v>
      </c>
      <c r="F692" s="106" t="s">
        <v>16</v>
      </c>
      <c r="G692" s="105">
        <v>163602</v>
      </c>
      <c r="H692" s="105" t="s">
        <v>512</v>
      </c>
      <c r="I692" s="105" t="s">
        <v>198</v>
      </c>
    </row>
    <row r="693" spans="1:9">
      <c r="A693" s="105" t="s">
        <v>530</v>
      </c>
      <c r="B693" s="105" t="s">
        <v>524</v>
      </c>
      <c r="C693" s="106" t="s">
        <v>487</v>
      </c>
      <c r="D693" s="105" t="s">
        <v>509</v>
      </c>
      <c r="E693" s="105">
        <v>2</v>
      </c>
      <c r="F693" s="106" t="s">
        <v>16</v>
      </c>
      <c r="G693" s="105">
        <v>204357.6</v>
      </c>
      <c r="H693" s="105" t="s">
        <v>497</v>
      </c>
      <c r="I693" s="105" t="s">
        <v>198</v>
      </c>
    </row>
    <row r="694" spans="1:9">
      <c r="A694" s="105" t="s">
        <v>526</v>
      </c>
      <c r="B694" s="105" t="s">
        <v>524</v>
      </c>
      <c r="C694" s="106" t="s">
        <v>510</v>
      </c>
      <c r="D694" s="105" t="s">
        <v>514</v>
      </c>
      <c r="E694" s="105">
        <v>5</v>
      </c>
      <c r="F694" s="106" t="s">
        <v>504</v>
      </c>
      <c r="G694" s="105">
        <v>157028.4</v>
      </c>
      <c r="H694" s="105" t="s">
        <v>490</v>
      </c>
      <c r="I694" s="105" t="s">
        <v>189</v>
      </c>
    </row>
    <row r="695" spans="1:9">
      <c r="A695" s="105" t="s">
        <v>291</v>
      </c>
      <c r="B695" s="105" t="s">
        <v>524</v>
      </c>
      <c r="C695" s="106" t="s">
        <v>487</v>
      </c>
      <c r="D695" s="105" t="s">
        <v>502</v>
      </c>
      <c r="E695" s="105">
        <v>7</v>
      </c>
      <c r="F695" s="106" t="s">
        <v>504</v>
      </c>
      <c r="G695" s="105">
        <v>84220.800000000003</v>
      </c>
      <c r="H695" s="105" t="s">
        <v>496</v>
      </c>
      <c r="I695" s="105" t="s">
        <v>198</v>
      </c>
    </row>
    <row r="696" spans="1:9">
      <c r="A696" s="105" t="s">
        <v>291</v>
      </c>
      <c r="B696" s="105" t="s">
        <v>524</v>
      </c>
      <c r="C696" s="106" t="s">
        <v>487</v>
      </c>
      <c r="D696" s="105" t="s">
        <v>502</v>
      </c>
      <c r="E696" s="105">
        <v>5</v>
      </c>
      <c r="F696" s="106" t="s">
        <v>489</v>
      </c>
      <c r="G696" s="105">
        <v>145742.39999999999</v>
      </c>
      <c r="H696" s="105" t="s">
        <v>512</v>
      </c>
      <c r="I696" s="105" t="s">
        <v>198</v>
      </c>
    </row>
    <row r="697" spans="1:9">
      <c r="A697" s="105" t="s">
        <v>530</v>
      </c>
      <c r="B697" s="105" t="s">
        <v>524</v>
      </c>
      <c r="C697" s="106" t="s">
        <v>487</v>
      </c>
      <c r="D697" s="105" t="s">
        <v>502</v>
      </c>
      <c r="E697" s="105">
        <v>10</v>
      </c>
      <c r="F697" s="106" t="s">
        <v>16</v>
      </c>
      <c r="G697" s="105">
        <v>158133.6</v>
      </c>
      <c r="H697" s="105" t="s">
        <v>496</v>
      </c>
      <c r="I697" s="105" t="s">
        <v>192</v>
      </c>
    </row>
    <row r="698" spans="1:9">
      <c r="A698" s="105" t="s">
        <v>527</v>
      </c>
      <c r="B698" s="105" t="s">
        <v>524</v>
      </c>
      <c r="C698" s="106" t="s">
        <v>510</v>
      </c>
      <c r="D698" s="105" t="s">
        <v>514</v>
      </c>
      <c r="E698" s="105">
        <v>7</v>
      </c>
      <c r="F698" s="106" t="s">
        <v>16</v>
      </c>
      <c r="G698" s="105">
        <v>124938</v>
      </c>
      <c r="H698" s="105" t="s">
        <v>501</v>
      </c>
      <c r="I698" s="105" t="s">
        <v>192</v>
      </c>
    </row>
    <row r="699" spans="1:9">
      <c r="A699" s="105" t="s">
        <v>291</v>
      </c>
      <c r="B699" s="105" t="s">
        <v>524</v>
      </c>
      <c r="C699" s="106" t="s">
        <v>492</v>
      </c>
      <c r="D699" s="105" t="s">
        <v>493</v>
      </c>
      <c r="E699" s="105">
        <v>8</v>
      </c>
      <c r="F699" s="106" t="s">
        <v>489</v>
      </c>
      <c r="G699" s="105">
        <v>327264</v>
      </c>
      <c r="H699" s="105" t="s">
        <v>494</v>
      </c>
      <c r="I699" s="105" t="s">
        <v>192</v>
      </c>
    </row>
    <row r="700" spans="1:9">
      <c r="A700" s="105" t="s">
        <v>527</v>
      </c>
      <c r="B700" s="105" t="s">
        <v>524</v>
      </c>
      <c r="C700" s="106" t="s">
        <v>510</v>
      </c>
      <c r="D700" s="105" t="s">
        <v>516</v>
      </c>
      <c r="E700" s="105">
        <v>20</v>
      </c>
      <c r="F700" s="106" t="s">
        <v>504</v>
      </c>
      <c r="G700" s="105">
        <v>326530.8</v>
      </c>
      <c r="H700" s="105" t="s">
        <v>494</v>
      </c>
      <c r="I700" s="105" t="s">
        <v>189</v>
      </c>
    </row>
    <row r="701" spans="1:9">
      <c r="A701" s="105" t="s">
        <v>528</v>
      </c>
      <c r="B701" s="105" t="s">
        <v>524</v>
      </c>
      <c r="C701" s="106" t="s">
        <v>492</v>
      </c>
      <c r="D701" s="105" t="s">
        <v>506</v>
      </c>
      <c r="E701" s="105">
        <v>19</v>
      </c>
      <c r="F701" s="106" t="s">
        <v>16</v>
      </c>
      <c r="G701" s="105">
        <v>196848</v>
      </c>
      <c r="H701" s="105" t="s">
        <v>494</v>
      </c>
      <c r="I701" s="105" t="s">
        <v>189</v>
      </c>
    </row>
    <row r="702" spans="1:9">
      <c r="A702" s="105" t="s">
        <v>526</v>
      </c>
      <c r="B702" s="105" t="s">
        <v>524</v>
      </c>
      <c r="C702" s="106" t="s">
        <v>487</v>
      </c>
      <c r="D702" s="105" t="s">
        <v>502</v>
      </c>
      <c r="E702" s="105">
        <v>10</v>
      </c>
      <c r="F702" s="106" t="s">
        <v>489</v>
      </c>
      <c r="G702" s="105">
        <v>125880</v>
      </c>
      <c r="H702" s="105" t="s">
        <v>494</v>
      </c>
      <c r="I702" s="105" t="s">
        <v>189</v>
      </c>
    </row>
    <row r="703" spans="1:9">
      <c r="A703" s="105" t="s">
        <v>291</v>
      </c>
      <c r="B703" s="105" t="s">
        <v>524</v>
      </c>
      <c r="C703" s="106" t="s">
        <v>487</v>
      </c>
      <c r="D703" s="105" t="s">
        <v>502</v>
      </c>
      <c r="E703" s="105">
        <v>10</v>
      </c>
      <c r="F703" s="106" t="s">
        <v>16</v>
      </c>
      <c r="G703" s="105">
        <v>63045.599999999999</v>
      </c>
      <c r="H703" s="105" t="s">
        <v>490</v>
      </c>
      <c r="I703" s="105" t="s">
        <v>192</v>
      </c>
    </row>
    <row r="704" spans="1:9">
      <c r="A704" s="105" t="s">
        <v>532</v>
      </c>
      <c r="B704" s="105" t="s">
        <v>524</v>
      </c>
      <c r="C704" s="106" t="s">
        <v>487</v>
      </c>
      <c r="D704" s="105" t="s">
        <v>509</v>
      </c>
      <c r="E704" s="105">
        <v>17</v>
      </c>
      <c r="F704" s="106" t="s">
        <v>16</v>
      </c>
      <c r="G704" s="105">
        <v>189240</v>
      </c>
      <c r="H704" s="105" t="s">
        <v>490</v>
      </c>
      <c r="I704" s="105" t="s">
        <v>192</v>
      </c>
    </row>
    <row r="705" spans="1:9">
      <c r="A705" s="105" t="s">
        <v>532</v>
      </c>
      <c r="B705" s="105" t="s">
        <v>524</v>
      </c>
      <c r="C705" s="106" t="s">
        <v>487</v>
      </c>
      <c r="D705" s="105" t="s">
        <v>502</v>
      </c>
      <c r="E705" s="105">
        <v>5</v>
      </c>
      <c r="F705" s="106" t="s">
        <v>504</v>
      </c>
      <c r="G705" s="105">
        <v>50625.599999999999</v>
      </c>
      <c r="H705" s="105" t="s">
        <v>490</v>
      </c>
      <c r="I705" s="105" t="s">
        <v>198</v>
      </c>
    </row>
    <row r="706" spans="1:9">
      <c r="A706" s="105" t="s">
        <v>529</v>
      </c>
      <c r="B706" s="105" t="s">
        <v>524</v>
      </c>
      <c r="C706" s="106" t="s">
        <v>492</v>
      </c>
      <c r="D706" s="105" t="s">
        <v>495</v>
      </c>
      <c r="E706" s="105">
        <v>20</v>
      </c>
      <c r="F706" s="106" t="s">
        <v>16</v>
      </c>
      <c r="G706" s="105">
        <v>90486</v>
      </c>
      <c r="H706" s="105" t="s">
        <v>496</v>
      </c>
      <c r="I706" s="105" t="s">
        <v>192</v>
      </c>
    </row>
    <row r="707" spans="1:9">
      <c r="A707" s="105" t="s">
        <v>526</v>
      </c>
      <c r="B707" s="105" t="s">
        <v>524</v>
      </c>
      <c r="C707" s="106" t="s">
        <v>510</v>
      </c>
      <c r="D707" s="105" t="s">
        <v>516</v>
      </c>
      <c r="E707" s="105">
        <v>5</v>
      </c>
      <c r="F707" s="106" t="s">
        <v>489</v>
      </c>
      <c r="G707" s="105">
        <v>319726.8</v>
      </c>
      <c r="H707" s="105" t="s">
        <v>497</v>
      </c>
      <c r="I707" s="105" t="s">
        <v>189</v>
      </c>
    </row>
    <row r="708" spans="1:9">
      <c r="A708" s="105" t="s">
        <v>525</v>
      </c>
      <c r="B708" s="105" t="s">
        <v>524</v>
      </c>
      <c r="C708" s="106" t="s">
        <v>510</v>
      </c>
      <c r="D708" s="105" t="s">
        <v>511</v>
      </c>
      <c r="E708" s="105">
        <v>20</v>
      </c>
      <c r="F708" s="106" t="s">
        <v>16</v>
      </c>
      <c r="G708" s="105">
        <v>137145.60000000001</v>
      </c>
      <c r="H708" s="105" t="s">
        <v>501</v>
      </c>
      <c r="I708" s="105" t="s">
        <v>192</v>
      </c>
    </row>
    <row r="709" spans="1:9">
      <c r="A709" s="105" t="s">
        <v>291</v>
      </c>
      <c r="B709" s="105" t="s">
        <v>524</v>
      </c>
      <c r="C709" s="106" t="s">
        <v>487</v>
      </c>
      <c r="D709" s="105" t="s">
        <v>502</v>
      </c>
      <c r="E709" s="105">
        <v>2</v>
      </c>
      <c r="F709" s="106" t="s">
        <v>489</v>
      </c>
      <c r="G709" s="105">
        <v>212390.39999999999</v>
      </c>
      <c r="H709" s="105" t="s">
        <v>494</v>
      </c>
      <c r="I709" s="105" t="s">
        <v>192</v>
      </c>
    </row>
    <row r="710" spans="1:9">
      <c r="A710" s="105" t="s">
        <v>530</v>
      </c>
      <c r="B710" s="105" t="s">
        <v>524</v>
      </c>
      <c r="C710" s="106" t="s">
        <v>487</v>
      </c>
      <c r="D710" s="105" t="s">
        <v>502</v>
      </c>
      <c r="E710" s="105">
        <v>6</v>
      </c>
      <c r="F710" s="106" t="s">
        <v>16</v>
      </c>
      <c r="G710" s="105">
        <v>222237.6</v>
      </c>
      <c r="H710" s="105" t="s">
        <v>497</v>
      </c>
      <c r="I710" s="105" t="s">
        <v>192</v>
      </c>
    </row>
    <row r="711" spans="1:9">
      <c r="A711" s="105" t="s">
        <v>526</v>
      </c>
      <c r="B711" s="105" t="s">
        <v>524</v>
      </c>
      <c r="C711" s="106" t="s">
        <v>487</v>
      </c>
      <c r="D711" s="105" t="s">
        <v>488</v>
      </c>
      <c r="E711" s="105">
        <v>24</v>
      </c>
      <c r="F711" s="106" t="s">
        <v>16</v>
      </c>
      <c r="G711" s="105">
        <v>92754</v>
      </c>
      <c r="H711" s="105" t="s">
        <v>494</v>
      </c>
      <c r="I711" s="105" t="s">
        <v>210</v>
      </c>
    </row>
    <row r="712" spans="1:9">
      <c r="A712" s="105" t="s">
        <v>526</v>
      </c>
      <c r="B712" s="105" t="s">
        <v>524</v>
      </c>
      <c r="C712" s="106" t="s">
        <v>510</v>
      </c>
      <c r="D712" s="105" t="s">
        <v>514</v>
      </c>
      <c r="E712" s="105">
        <v>10</v>
      </c>
      <c r="F712" s="106" t="s">
        <v>504</v>
      </c>
      <c r="G712" s="105">
        <v>297104.39999999997</v>
      </c>
      <c r="H712" s="105" t="s">
        <v>501</v>
      </c>
      <c r="I712" s="105" t="s">
        <v>192</v>
      </c>
    </row>
    <row r="713" spans="1:9">
      <c r="A713" s="105" t="s">
        <v>530</v>
      </c>
      <c r="B713" s="105" t="s">
        <v>524</v>
      </c>
      <c r="C713" s="106" t="s">
        <v>487</v>
      </c>
      <c r="D713" s="105" t="s">
        <v>488</v>
      </c>
      <c r="E713" s="105">
        <v>26</v>
      </c>
      <c r="F713" s="106" t="s">
        <v>16</v>
      </c>
      <c r="G713" s="105">
        <v>34180.799999999996</v>
      </c>
      <c r="H713" s="105" t="s">
        <v>496</v>
      </c>
      <c r="I713" s="105" t="s">
        <v>195</v>
      </c>
    </row>
    <row r="714" spans="1:9">
      <c r="A714" s="105" t="s">
        <v>527</v>
      </c>
      <c r="B714" s="105" t="s">
        <v>524</v>
      </c>
      <c r="C714" s="106" t="s">
        <v>510</v>
      </c>
      <c r="D714" s="105" t="s">
        <v>511</v>
      </c>
      <c r="E714" s="105">
        <v>15</v>
      </c>
      <c r="F714" s="106" t="s">
        <v>489</v>
      </c>
      <c r="G714" s="105">
        <v>276130.8</v>
      </c>
      <c r="H714" s="105" t="s">
        <v>490</v>
      </c>
      <c r="I714" s="105" t="s">
        <v>210</v>
      </c>
    </row>
    <row r="715" spans="1:9">
      <c r="A715" s="105" t="s">
        <v>531</v>
      </c>
      <c r="B715" s="105" t="s">
        <v>524</v>
      </c>
      <c r="C715" s="106" t="s">
        <v>492</v>
      </c>
      <c r="D715" s="105" t="s">
        <v>495</v>
      </c>
      <c r="E715" s="105">
        <v>23</v>
      </c>
      <c r="F715" s="106" t="s">
        <v>504</v>
      </c>
      <c r="G715" s="105">
        <v>424710</v>
      </c>
      <c r="H715" s="105" t="s">
        <v>494</v>
      </c>
      <c r="I715" s="105" t="s">
        <v>201</v>
      </c>
    </row>
    <row r="716" spans="1:9">
      <c r="A716" s="105" t="s">
        <v>532</v>
      </c>
      <c r="B716" s="105" t="s">
        <v>524</v>
      </c>
      <c r="C716" s="106" t="s">
        <v>510</v>
      </c>
      <c r="D716" s="105" t="s">
        <v>511</v>
      </c>
      <c r="E716" s="105">
        <v>25</v>
      </c>
      <c r="F716" s="106" t="s">
        <v>16</v>
      </c>
      <c r="G716" s="105">
        <v>301201.2</v>
      </c>
      <c r="H716" s="105" t="s">
        <v>494</v>
      </c>
      <c r="I716" s="105" t="s">
        <v>198</v>
      </c>
    </row>
    <row r="717" spans="1:9">
      <c r="A717" s="105" t="s">
        <v>291</v>
      </c>
      <c r="B717" s="105" t="s">
        <v>524</v>
      </c>
      <c r="C717" s="106" t="s">
        <v>487</v>
      </c>
      <c r="D717" s="105" t="s">
        <v>502</v>
      </c>
      <c r="E717" s="105">
        <v>14</v>
      </c>
      <c r="F717" s="106" t="s">
        <v>16</v>
      </c>
      <c r="G717" s="105">
        <v>169612.79999999999</v>
      </c>
      <c r="H717" s="105" t="s">
        <v>501</v>
      </c>
      <c r="I717" s="105" t="s">
        <v>198</v>
      </c>
    </row>
    <row r="718" spans="1:9">
      <c r="A718" s="105" t="s">
        <v>531</v>
      </c>
      <c r="B718" s="105" t="s">
        <v>524</v>
      </c>
      <c r="C718" s="106" t="s">
        <v>487</v>
      </c>
      <c r="D718" s="105" t="s">
        <v>509</v>
      </c>
      <c r="E718" s="105">
        <v>21</v>
      </c>
      <c r="F718" s="106" t="s">
        <v>16</v>
      </c>
      <c r="G718" s="105">
        <v>28797.599999999999</v>
      </c>
      <c r="H718" s="105" t="s">
        <v>497</v>
      </c>
      <c r="I718" s="105" t="s">
        <v>198</v>
      </c>
    </row>
    <row r="719" spans="1:9">
      <c r="A719" s="105" t="s">
        <v>525</v>
      </c>
      <c r="B719" s="105" t="s">
        <v>524</v>
      </c>
      <c r="C719" s="106" t="s">
        <v>510</v>
      </c>
      <c r="D719" s="105" t="s">
        <v>514</v>
      </c>
      <c r="E719" s="105">
        <v>12</v>
      </c>
      <c r="F719" s="106" t="s">
        <v>489</v>
      </c>
      <c r="G719" s="105">
        <v>11070</v>
      </c>
      <c r="H719" s="105" t="s">
        <v>496</v>
      </c>
      <c r="I719" s="105" t="s">
        <v>189</v>
      </c>
    </row>
    <row r="720" spans="1:9">
      <c r="A720" s="105" t="s">
        <v>528</v>
      </c>
      <c r="B720" s="105" t="s">
        <v>524</v>
      </c>
      <c r="C720" s="106" t="s">
        <v>487</v>
      </c>
      <c r="D720" s="105" t="s">
        <v>488</v>
      </c>
      <c r="E720" s="105">
        <v>9</v>
      </c>
      <c r="F720" s="106" t="s">
        <v>489</v>
      </c>
      <c r="G720" s="105">
        <v>19788</v>
      </c>
      <c r="H720" s="105" t="s">
        <v>497</v>
      </c>
      <c r="I720" s="105" t="s">
        <v>198</v>
      </c>
    </row>
    <row r="721" spans="1:9">
      <c r="A721" s="105" t="s">
        <v>529</v>
      </c>
      <c r="B721" s="105" t="s">
        <v>524</v>
      </c>
      <c r="C721" s="106" t="s">
        <v>499</v>
      </c>
      <c r="D721" s="105" t="s">
        <v>500</v>
      </c>
      <c r="E721" s="105">
        <v>10</v>
      </c>
      <c r="F721" s="106" t="s">
        <v>489</v>
      </c>
      <c r="G721" s="105">
        <v>97304.4</v>
      </c>
      <c r="H721" s="105" t="s">
        <v>501</v>
      </c>
      <c r="I721" s="105" t="s">
        <v>513</v>
      </c>
    </row>
    <row r="722" spans="1:9">
      <c r="A722" s="105" t="s">
        <v>525</v>
      </c>
      <c r="B722" s="105" t="s">
        <v>524</v>
      </c>
      <c r="C722" s="106" t="s">
        <v>499</v>
      </c>
      <c r="D722" s="105" t="s">
        <v>515</v>
      </c>
      <c r="E722" s="105">
        <v>24</v>
      </c>
      <c r="F722" s="106" t="s">
        <v>504</v>
      </c>
      <c r="G722" s="105">
        <v>19833.599999999999</v>
      </c>
      <c r="H722" s="105" t="s">
        <v>497</v>
      </c>
      <c r="I722" s="105" t="s">
        <v>214</v>
      </c>
    </row>
    <row r="723" spans="1:9">
      <c r="A723" s="105" t="s">
        <v>531</v>
      </c>
      <c r="B723" s="105" t="s">
        <v>524</v>
      </c>
      <c r="C723" s="106" t="s">
        <v>487</v>
      </c>
      <c r="D723" s="105" t="s">
        <v>509</v>
      </c>
      <c r="E723" s="105">
        <v>21</v>
      </c>
      <c r="F723" s="106" t="s">
        <v>16</v>
      </c>
      <c r="G723" s="105">
        <v>218390.39999999999</v>
      </c>
      <c r="H723" s="105" t="s">
        <v>501</v>
      </c>
      <c r="I723" s="105" t="s">
        <v>189</v>
      </c>
    </row>
    <row r="724" spans="1:9">
      <c r="A724" s="105" t="s">
        <v>529</v>
      </c>
      <c r="B724" s="105" t="s">
        <v>524</v>
      </c>
      <c r="C724" s="106" t="s">
        <v>487</v>
      </c>
      <c r="D724" s="105" t="s">
        <v>509</v>
      </c>
      <c r="E724" s="105">
        <v>25</v>
      </c>
      <c r="F724" s="106" t="s">
        <v>489</v>
      </c>
      <c r="G724" s="105">
        <v>243010.8</v>
      </c>
      <c r="H724" s="105" t="s">
        <v>496</v>
      </c>
      <c r="I724" s="105" t="s">
        <v>198</v>
      </c>
    </row>
    <row r="725" spans="1:9">
      <c r="A725" s="105" t="s">
        <v>529</v>
      </c>
      <c r="B725" s="105" t="s">
        <v>524</v>
      </c>
      <c r="C725" s="106" t="s">
        <v>510</v>
      </c>
      <c r="D725" s="105" t="s">
        <v>511</v>
      </c>
      <c r="E725" s="105">
        <v>2</v>
      </c>
      <c r="F725" s="106" t="s">
        <v>16</v>
      </c>
      <c r="G725" s="105">
        <v>9066</v>
      </c>
      <c r="H725" s="105" t="s">
        <v>494</v>
      </c>
      <c r="I725" s="105" t="s">
        <v>192</v>
      </c>
    </row>
    <row r="726" spans="1:9">
      <c r="A726" s="105" t="s">
        <v>527</v>
      </c>
      <c r="B726" s="105" t="s">
        <v>524</v>
      </c>
      <c r="C726" s="106" t="s">
        <v>487</v>
      </c>
      <c r="D726" s="105" t="s">
        <v>502</v>
      </c>
      <c r="E726" s="105">
        <v>7</v>
      </c>
      <c r="F726" s="106" t="s">
        <v>489</v>
      </c>
      <c r="G726" s="105">
        <v>34240.799999999996</v>
      </c>
      <c r="H726" s="105" t="s">
        <v>497</v>
      </c>
      <c r="I726" s="105" t="s">
        <v>192</v>
      </c>
    </row>
    <row r="727" spans="1:9">
      <c r="A727" s="105" t="s">
        <v>525</v>
      </c>
      <c r="B727" s="105" t="s">
        <v>524</v>
      </c>
      <c r="C727" s="106" t="s">
        <v>487</v>
      </c>
      <c r="D727" s="105" t="s">
        <v>488</v>
      </c>
      <c r="E727" s="105">
        <v>17</v>
      </c>
      <c r="F727" s="106" t="s">
        <v>504</v>
      </c>
      <c r="G727" s="105">
        <v>94141.2</v>
      </c>
      <c r="H727" s="105" t="s">
        <v>497</v>
      </c>
      <c r="I727" s="105" t="s">
        <v>189</v>
      </c>
    </row>
    <row r="728" spans="1:9">
      <c r="A728" s="105" t="s">
        <v>530</v>
      </c>
      <c r="B728" s="105" t="s">
        <v>524</v>
      </c>
      <c r="C728" s="106" t="s">
        <v>510</v>
      </c>
      <c r="D728" s="105" t="s">
        <v>511</v>
      </c>
      <c r="E728" s="105">
        <v>19</v>
      </c>
      <c r="F728" s="106" t="s">
        <v>16</v>
      </c>
      <c r="G728" s="105">
        <v>324334.8</v>
      </c>
      <c r="H728" s="105" t="s">
        <v>512</v>
      </c>
      <c r="I728" s="105" t="s">
        <v>210</v>
      </c>
    </row>
    <row r="729" spans="1:9">
      <c r="A729" s="105" t="s">
        <v>531</v>
      </c>
      <c r="B729" s="105" t="s">
        <v>524</v>
      </c>
      <c r="C729" s="106" t="s">
        <v>487</v>
      </c>
      <c r="D729" s="105" t="s">
        <v>509</v>
      </c>
      <c r="E729" s="105">
        <v>21</v>
      </c>
      <c r="F729" s="106" t="s">
        <v>16</v>
      </c>
      <c r="G729" s="105">
        <v>206496</v>
      </c>
      <c r="H729" s="105" t="s">
        <v>494</v>
      </c>
      <c r="I729" s="105" t="s">
        <v>189</v>
      </c>
    </row>
    <row r="730" spans="1:9">
      <c r="A730" s="105" t="s">
        <v>529</v>
      </c>
      <c r="B730" s="105" t="s">
        <v>524</v>
      </c>
      <c r="C730" s="106" t="s">
        <v>510</v>
      </c>
      <c r="D730" s="105" t="s">
        <v>514</v>
      </c>
      <c r="E730" s="105">
        <v>10</v>
      </c>
      <c r="F730" s="106" t="s">
        <v>489</v>
      </c>
      <c r="G730" s="105">
        <v>31730.399999999998</v>
      </c>
      <c r="H730" s="105" t="s">
        <v>494</v>
      </c>
      <c r="I730" s="105" t="s">
        <v>192</v>
      </c>
    </row>
    <row r="731" spans="1:9">
      <c r="A731" s="105" t="s">
        <v>287</v>
      </c>
      <c r="B731" s="105" t="s">
        <v>524</v>
      </c>
      <c r="C731" s="106" t="s">
        <v>499</v>
      </c>
      <c r="D731" s="105" t="s">
        <v>508</v>
      </c>
      <c r="E731" s="105">
        <v>25</v>
      </c>
      <c r="F731" s="106" t="s">
        <v>489</v>
      </c>
      <c r="G731" s="105">
        <v>103950</v>
      </c>
      <c r="H731" s="105" t="s">
        <v>494</v>
      </c>
      <c r="I731" s="105" t="s">
        <v>198</v>
      </c>
    </row>
    <row r="732" spans="1:9">
      <c r="A732" s="105" t="s">
        <v>527</v>
      </c>
      <c r="B732" s="105" t="s">
        <v>524</v>
      </c>
      <c r="C732" s="106" t="s">
        <v>487</v>
      </c>
      <c r="D732" s="105" t="s">
        <v>502</v>
      </c>
      <c r="E732" s="105">
        <v>7</v>
      </c>
      <c r="F732" s="106" t="s">
        <v>16</v>
      </c>
      <c r="G732" s="105">
        <v>18374.399999999998</v>
      </c>
      <c r="H732" s="105" t="s">
        <v>490</v>
      </c>
      <c r="I732" s="105" t="s">
        <v>198</v>
      </c>
    </row>
    <row r="733" spans="1:9">
      <c r="A733" s="105" t="s">
        <v>530</v>
      </c>
      <c r="B733" s="105" t="s">
        <v>524</v>
      </c>
      <c r="C733" s="106" t="s">
        <v>492</v>
      </c>
      <c r="D733" s="105" t="s">
        <v>506</v>
      </c>
      <c r="E733" s="105">
        <v>27</v>
      </c>
      <c r="F733" s="106" t="s">
        <v>489</v>
      </c>
      <c r="G733" s="105">
        <v>577002</v>
      </c>
      <c r="H733" s="105" t="s">
        <v>494</v>
      </c>
      <c r="I733" s="105" t="s">
        <v>192</v>
      </c>
    </row>
    <row r="734" spans="1:9">
      <c r="A734" s="105" t="s">
        <v>532</v>
      </c>
      <c r="B734" s="105" t="s">
        <v>524</v>
      </c>
      <c r="C734" s="106" t="s">
        <v>492</v>
      </c>
      <c r="D734" s="105" t="s">
        <v>495</v>
      </c>
      <c r="E734" s="105">
        <v>25</v>
      </c>
      <c r="F734" s="106" t="s">
        <v>489</v>
      </c>
      <c r="G734" s="105">
        <v>489474</v>
      </c>
      <c r="H734" s="105" t="s">
        <v>494</v>
      </c>
      <c r="I734" s="105" t="s">
        <v>192</v>
      </c>
    </row>
    <row r="735" spans="1:9">
      <c r="A735" s="105" t="s">
        <v>531</v>
      </c>
      <c r="B735" s="105" t="s">
        <v>524</v>
      </c>
      <c r="C735" s="106" t="s">
        <v>510</v>
      </c>
      <c r="D735" s="105" t="s">
        <v>511</v>
      </c>
      <c r="E735" s="105">
        <v>19</v>
      </c>
      <c r="F735" s="106" t="s">
        <v>504</v>
      </c>
      <c r="G735" s="105">
        <v>150260.4</v>
      </c>
      <c r="H735" s="105" t="s">
        <v>496</v>
      </c>
      <c r="I735" s="105" t="s">
        <v>201</v>
      </c>
    </row>
    <row r="736" spans="1:9">
      <c r="A736" s="105" t="s">
        <v>526</v>
      </c>
      <c r="B736" s="105" t="s">
        <v>524</v>
      </c>
      <c r="C736" s="106" t="s">
        <v>487</v>
      </c>
      <c r="D736" s="105" t="s">
        <v>488</v>
      </c>
      <c r="E736" s="105">
        <v>15</v>
      </c>
      <c r="F736" s="106" t="s">
        <v>16</v>
      </c>
      <c r="G736" s="105">
        <v>84026.4</v>
      </c>
      <c r="H736" s="105" t="s">
        <v>496</v>
      </c>
      <c r="I736" s="105" t="s">
        <v>189</v>
      </c>
    </row>
    <row r="737" spans="1:9">
      <c r="A737" s="105" t="s">
        <v>532</v>
      </c>
      <c r="B737" s="105" t="s">
        <v>524</v>
      </c>
      <c r="C737" s="106" t="s">
        <v>487</v>
      </c>
      <c r="D737" s="105" t="s">
        <v>488</v>
      </c>
      <c r="E737" s="105">
        <v>21</v>
      </c>
      <c r="F737" s="106" t="s">
        <v>489</v>
      </c>
      <c r="G737" s="105">
        <v>51994.799999999996</v>
      </c>
      <c r="H737" s="105" t="s">
        <v>494</v>
      </c>
      <c r="I737" s="105" t="s">
        <v>195</v>
      </c>
    </row>
    <row r="738" spans="1:9">
      <c r="A738" s="105" t="s">
        <v>287</v>
      </c>
      <c r="B738" s="105" t="s">
        <v>524</v>
      </c>
      <c r="C738" s="106" t="s">
        <v>510</v>
      </c>
      <c r="D738" s="105" t="s">
        <v>511</v>
      </c>
      <c r="E738" s="105">
        <v>10</v>
      </c>
      <c r="F738" s="106" t="s">
        <v>16</v>
      </c>
      <c r="G738" s="105">
        <v>297057.59999999998</v>
      </c>
      <c r="H738" s="105" t="s">
        <v>490</v>
      </c>
      <c r="I738" s="105" t="s">
        <v>201</v>
      </c>
    </row>
    <row r="739" spans="1:9">
      <c r="A739" s="105" t="s">
        <v>527</v>
      </c>
      <c r="B739" s="105" t="s">
        <v>524</v>
      </c>
      <c r="C739" s="106" t="s">
        <v>487</v>
      </c>
      <c r="D739" s="105" t="s">
        <v>509</v>
      </c>
      <c r="E739" s="105">
        <v>9</v>
      </c>
      <c r="F739" s="106" t="s">
        <v>16</v>
      </c>
      <c r="G739" s="105">
        <v>229190.39999999999</v>
      </c>
      <c r="H739" s="105" t="s">
        <v>494</v>
      </c>
      <c r="I739" s="105" t="s">
        <v>189</v>
      </c>
    </row>
    <row r="740" spans="1:9">
      <c r="A740" s="105" t="s">
        <v>530</v>
      </c>
      <c r="B740" s="105" t="s">
        <v>524</v>
      </c>
      <c r="C740" s="106" t="s">
        <v>487</v>
      </c>
      <c r="D740" s="105" t="s">
        <v>488</v>
      </c>
      <c r="E740" s="105">
        <v>25</v>
      </c>
      <c r="F740" s="106" t="s">
        <v>504</v>
      </c>
      <c r="G740" s="105">
        <v>114524.4</v>
      </c>
      <c r="H740" s="105" t="s">
        <v>496</v>
      </c>
      <c r="I740" s="105" t="s">
        <v>192</v>
      </c>
    </row>
    <row r="741" spans="1:9">
      <c r="A741" s="105" t="s">
        <v>529</v>
      </c>
      <c r="B741" s="105" t="s">
        <v>524</v>
      </c>
      <c r="C741" s="106" t="s">
        <v>510</v>
      </c>
      <c r="D741" s="105" t="s">
        <v>514</v>
      </c>
      <c r="E741" s="105">
        <v>10</v>
      </c>
      <c r="F741" s="106" t="s">
        <v>489</v>
      </c>
      <c r="G741" s="105">
        <v>339616.8</v>
      </c>
      <c r="H741" s="105" t="s">
        <v>494</v>
      </c>
      <c r="I741" s="105" t="s">
        <v>192</v>
      </c>
    </row>
    <row r="742" spans="1:9">
      <c r="A742" s="105" t="s">
        <v>528</v>
      </c>
      <c r="B742" s="105" t="s">
        <v>524</v>
      </c>
      <c r="C742" s="106" t="s">
        <v>487</v>
      </c>
      <c r="D742" s="105" t="s">
        <v>488</v>
      </c>
      <c r="E742" s="105">
        <v>8</v>
      </c>
      <c r="F742" s="106" t="s">
        <v>489</v>
      </c>
      <c r="G742" s="105">
        <v>33150</v>
      </c>
      <c r="H742" s="105" t="s">
        <v>494</v>
      </c>
      <c r="I742" s="105" t="s">
        <v>513</v>
      </c>
    </row>
    <row r="743" spans="1:9">
      <c r="A743" s="105" t="s">
        <v>528</v>
      </c>
      <c r="B743" s="105" t="s">
        <v>524</v>
      </c>
      <c r="C743" s="106" t="s">
        <v>487</v>
      </c>
      <c r="D743" s="105" t="s">
        <v>502</v>
      </c>
      <c r="E743" s="105">
        <v>15</v>
      </c>
      <c r="F743" s="106" t="s">
        <v>504</v>
      </c>
      <c r="G743" s="105">
        <v>181500</v>
      </c>
      <c r="H743" s="105" t="s">
        <v>494</v>
      </c>
      <c r="I743" s="105" t="s">
        <v>192</v>
      </c>
    </row>
    <row r="744" spans="1:9">
      <c r="A744" s="105" t="s">
        <v>525</v>
      </c>
      <c r="B744" s="105" t="s">
        <v>524</v>
      </c>
      <c r="C744" s="106" t="s">
        <v>487</v>
      </c>
      <c r="D744" s="105" t="s">
        <v>488</v>
      </c>
      <c r="E744" s="105">
        <v>11</v>
      </c>
      <c r="F744" s="106" t="s">
        <v>16</v>
      </c>
      <c r="G744" s="105">
        <v>19860</v>
      </c>
      <c r="H744" s="105" t="s">
        <v>496</v>
      </c>
      <c r="I744" s="105" t="s">
        <v>192</v>
      </c>
    </row>
    <row r="745" spans="1:9">
      <c r="A745" s="105" t="s">
        <v>291</v>
      </c>
      <c r="B745" s="105" t="s">
        <v>524</v>
      </c>
      <c r="C745" s="106" t="s">
        <v>487</v>
      </c>
      <c r="D745" s="105" t="s">
        <v>502</v>
      </c>
      <c r="E745" s="105">
        <v>9</v>
      </c>
      <c r="F745" s="106" t="s">
        <v>504</v>
      </c>
      <c r="G745" s="105">
        <v>27144</v>
      </c>
      <c r="H745" s="105" t="s">
        <v>496</v>
      </c>
      <c r="I745" s="105" t="s">
        <v>198</v>
      </c>
    </row>
    <row r="746" spans="1:9">
      <c r="A746" s="105" t="s">
        <v>291</v>
      </c>
      <c r="B746" s="105" t="s">
        <v>524</v>
      </c>
      <c r="C746" s="106" t="s">
        <v>499</v>
      </c>
      <c r="D746" s="105" t="s">
        <v>515</v>
      </c>
      <c r="E746" s="105">
        <v>2</v>
      </c>
      <c r="F746" s="106" t="s">
        <v>504</v>
      </c>
      <c r="G746" s="105">
        <v>29097.599999999999</v>
      </c>
      <c r="H746" s="105" t="s">
        <v>494</v>
      </c>
      <c r="I746" s="105" t="s">
        <v>513</v>
      </c>
    </row>
    <row r="747" spans="1:9">
      <c r="A747" s="105" t="s">
        <v>531</v>
      </c>
      <c r="B747" s="105" t="s">
        <v>524</v>
      </c>
      <c r="C747" s="106" t="s">
        <v>510</v>
      </c>
      <c r="D747" s="105" t="s">
        <v>511</v>
      </c>
      <c r="E747" s="105">
        <v>10</v>
      </c>
      <c r="F747" s="106" t="s">
        <v>489</v>
      </c>
      <c r="G747" s="105">
        <v>29944.799999999999</v>
      </c>
      <c r="H747" s="105" t="s">
        <v>490</v>
      </c>
      <c r="I747" s="105" t="s">
        <v>189</v>
      </c>
    </row>
    <row r="748" spans="1:9">
      <c r="A748" s="105" t="s">
        <v>526</v>
      </c>
      <c r="B748" s="105" t="s">
        <v>524</v>
      </c>
      <c r="C748" s="106" t="s">
        <v>499</v>
      </c>
      <c r="D748" s="105" t="s">
        <v>500</v>
      </c>
      <c r="E748" s="105">
        <v>28</v>
      </c>
      <c r="F748" s="106" t="s">
        <v>16</v>
      </c>
      <c r="G748" s="105">
        <v>77610</v>
      </c>
      <c r="H748" s="105" t="s">
        <v>494</v>
      </c>
      <c r="I748" s="105" t="s">
        <v>214</v>
      </c>
    </row>
    <row r="749" spans="1:9">
      <c r="A749" s="105" t="s">
        <v>530</v>
      </c>
      <c r="B749" s="105" t="s">
        <v>524</v>
      </c>
      <c r="C749" s="106" t="s">
        <v>499</v>
      </c>
      <c r="D749" s="105" t="s">
        <v>508</v>
      </c>
      <c r="E749" s="105">
        <v>1</v>
      </c>
      <c r="F749" s="106" t="s">
        <v>489</v>
      </c>
      <c r="G749" s="105">
        <v>73106.399999999994</v>
      </c>
      <c r="H749" s="105" t="s">
        <v>494</v>
      </c>
      <c r="I749" s="105" t="s">
        <v>198</v>
      </c>
    </row>
    <row r="750" spans="1:9">
      <c r="A750" s="105" t="s">
        <v>527</v>
      </c>
      <c r="B750" s="105" t="s">
        <v>524</v>
      </c>
      <c r="C750" s="106" t="s">
        <v>487</v>
      </c>
      <c r="D750" s="105" t="s">
        <v>488</v>
      </c>
      <c r="E750" s="105">
        <v>28</v>
      </c>
      <c r="F750" s="106" t="s">
        <v>16</v>
      </c>
      <c r="G750" s="105">
        <v>94077.599999999991</v>
      </c>
      <c r="H750" s="105" t="s">
        <v>494</v>
      </c>
      <c r="I750" s="105" t="s">
        <v>192</v>
      </c>
    </row>
    <row r="751" spans="1:9">
      <c r="A751" s="105" t="s">
        <v>532</v>
      </c>
      <c r="B751" s="105" t="s">
        <v>524</v>
      </c>
      <c r="C751" s="106" t="s">
        <v>510</v>
      </c>
      <c r="D751" s="105" t="s">
        <v>516</v>
      </c>
      <c r="E751" s="105">
        <v>30</v>
      </c>
      <c r="F751" s="106" t="s">
        <v>489</v>
      </c>
      <c r="G751" s="105">
        <v>151578</v>
      </c>
      <c r="H751" s="105" t="s">
        <v>501</v>
      </c>
      <c r="I751" s="105" t="s">
        <v>192</v>
      </c>
    </row>
    <row r="752" spans="1:9">
      <c r="A752" s="105" t="s">
        <v>291</v>
      </c>
      <c r="B752" s="105" t="s">
        <v>524</v>
      </c>
      <c r="C752" s="106" t="s">
        <v>487</v>
      </c>
      <c r="D752" s="105" t="s">
        <v>502</v>
      </c>
      <c r="E752" s="105">
        <v>2</v>
      </c>
      <c r="F752" s="106" t="s">
        <v>489</v>
      </c>
      <c r="G752" s="105">
        <v>141933.6</v>
      </c>
      <c r="H752" s="105" t="s">
        <v>494</v>
      </c>
      <c r="I752" s="105" t="s">
        <v>201</v>
      </c>
    </row>
    <row r="753" spans="1:9">
      <c r="A753" s="105" t="s">
        <v>525</v>
      </c>
      <c r="B753" s="105" t="s">
        <v>524</v>
      </c>
      <c r="C753" s="106" t="s">
        <v>487</v>
      </c>
      <c r="D753" s="105" t="s">
        <v>488</v>
      </c>
      <c r="E753" s="105">
        <v>1</v>
      </c>
      <c r="F753" s="106" t="s">
        <v>16</v>
      </c>
      <c r="G753" s="105">
        <v>96046.8</v>
      </c>
      <c r="H753" s="105" t="s">
        <v>490</v>
      </c>
      <c r="I753" s="105" t="s">
        <v>189</v>
      </c>
    </row>
    <row r="754" spans="1:9">
      <c r="A754" s="105" t="s">
        <v>527</v>
      </c>
      <c r="B754" s="105" t="s">
        <v>524</v>
      </c>
      <c r="C754" s="106" t="s">
        <v>492</v>
      </c>
      <c r="D754" s="105" t="s">
        <v>506</v>
      </c>
      <c r="E754" s="105">
        <v>4</v>
      </c>
      <c r="F754" s="106" t="s">
        <v>504</v>
      </c>
      <c r="G754" s="105">
        <v>93510</v>
      </c>
      <c r="H754" s="105" t="s">
        <v>494</v>
      </c>
      <c r="I754" s="105" t="s">
        <v>198</v>
      </c>
    </row>
    <row r="755" spans="1:9">
      <c r="A755" s="105" t="s">
        <v>525</v>
      </c>
      <c r="B755" s="105" t="s">
        <v>524</v>
      </c>
      <c r="C755" s="106" t="s">
        <v>499</v>
      </c>
      <c r="D755" s="105" t="s">
        <v>515</v>
      </c>
      <c r="E755" s="105">
        <v>3</v>
      </c>
      <c r="F755" s="106" t="s">
        <v>489</v>
      </c>
      <c r="G755" s="105">
        <v>94184.4</v>
      </c>
      <c r="H755" s="105" t="s">
        <v>494</v>
      </c>
      <c r="I755" s="105" t="s">
        <v>210</v>
      </c>
    </row>
    <row r="756" spans="1:9">
      <c r="A756" s="105" t="s">
        <v>529</v>
      </c>
      <c r="B756" s="105" t="s">
        <v>524</v>
      </c>
      <c r="C756" s="106" t="s">
        <v>487</v>
      </c>
      <c r="D756" s="105" t="s">
        <v>509</v>
      </c>
      <c r="E756" s="105">
        <v>17</v>
      </c>
      <c r="F756" s="106" t="s">
        <v>16</v>
      </c>
      <c r="G756" s="105">
        <v>28992</v>
      </c>
      <c r="H756" s="105" t="s">
        <v>512</v>
      </c>
      <c r="I756" s="105" t="s">
        <v>201</v>
      </c>
    </row>
    <row r="757" spans="1:9">
      <c r="A757" s="105" t="s">
        <v>530</v>
      </c>
      <c r="B757" s="105" t="s">
        <v>524</v>
      </c>
      <c r="C757" s="106" t="s">
        <v>487</v>
      </c>
      <c r="D757" s="105" t="s">
        <v>488</v>
      </c>
      <c r="E757" s="105">
        <v>27</v>
      </c>
      <c r="F757" s="106" t="s">
        <v>504</v>
      </c>
      <c r="G757" s="105">
        <v>108703.2</v>
      </c>
      <c r="H757" s="105" t="s">
        <v>496</v>
      </c>
      <c r="I757" s="105" t="s">
        <v>210</v>
      </c>
    </row>
    <row r="758" spans="1:9">
      <c r="A758" s="105" t="s">
        <v>530</v>
      </c>
      <c r="B758" s="105" t="s">
        <v>524</v>
      </c>
      <c r="C758" s="106" t="s">
        <v>487</v>
      </c>
      <c r="D758" s="105" t="s">
        <v>488</v>
      </c>
      <c r="E758" s="105">
        <v>6</v>
      </c>
      <c r="F758" s="106" t="s">
        <v>16</v>
      </c>
      <c r="G758" s="105">
        <v>104713.2</v>
      </c>
      <c r="H758" s="105" t="s">
        <v>512</v>
      </c>
      <c r="I758" s="105" t="s">
        <v>513</v>
      </c>
    </row>
    <row r="759" spans="1:9">
      <c r="A759" s="105" t="s">
        <v>527</v>
      </c>
      <c r="B759" s="105" t="s">
        <v>524</v>
      </c>
      <c r="C759" s="106" t="s">
        <v>492</v>
      </c>
      <c r="D759" s="105" t="s">
        <v>506</v>
      </c>
      <c r="E759" s="105">
        <v>5</v>
      </c>
      <c r="F759" s="106" t="s">
        <v>489</v>
      </c>
      <c r="G759" s="105">
        <v>258570</v>
      </c>
      <c r="H759" s="105" t="s">
        <v>496</v>
      </c>
      <c r="I759" s="105" t="s">
        <v>189</v>
      </c>
    </row>
    <row r="760" spans="1:9">
      <c r="A760" s="105" t="s">
        <v>529</v>
      </c>
      <c r="B760" s="105" t="s">
        <v>524</v>
      </c>
      <c r="C760" s="106" t="s">
        <v>492</v>
      </c>
      <c r="D760" s="105" t="s">
        <v>495</v>
      </c>
      <c r="E760" s="105">
        <v>8</v>
      </c>
      <c r="F760" s="106" t="s">
        <v>504</v>
      </c>
      <c r="G760" s="105">
        <v>31158</v>
      </c>
      <c r="H760" s="105" t="s">
        <v>497</v>
      </c>
      <c r="I760" s="105" t="s">
        <v>513</v>
      </c>
    </row>
    <row r="761" spans="1:9">
      <c r="A761" s="105" t="s">
        <v>531</v>
      </c>
      <c r="B761" s="105" t="s">
        <v>524</v>
      </c>
      <c r="C761" s="106" t="s">
        <v>499</v>
      </c>
      <c r="D761" s="105" t="s">
        <v>508</v>
      </c>
      <c r="E761" s="105">
        <v>24</v>
      </c>
      <c r="F761" s="106" t="s">
        <v>489</v>
      </c>
      <c r="G761" s="105">
        <v>447756</v>
      </c>
      <c r="H761" s="105" t="s">
        <v>496</v>
      </c>
      <c r="I761" s="105" t="s">
        <v>189</v>
      </c>
    </row>
    <row r="762" spans="1:9">
      <c r="A762" s="105" t="s">
        <v>526</v>
      </c>
      <c r="B762" s="105" t="s">
        <v>524</v>
      </c>
      <c r="C762" s="106" t="s">
        <v>499</v>
      </c>
      <c r="D762" s="105" t="s">
        <v>515</v>
      </c>
      <c r="E762" s="105">
        <v>21</v>
      </c>
      <c r="F762" s="106" t="s">
        <v>489</v>
      </c>
      <c r="G762" s="105">
        <v>83292</v>
      </c>
      <c r="H762" s="105" t="s">
        <v>494</v>
      </c>
      <c r="I762" s="105" t="s">
        <v>513</v>
      </c>
    </row>
    <row r="763" spans="1:9">
      <c r="A763" s="105" t="s">
        <v>527</v>
      </c>
      <c r="B763" s="105" t="s">
        <v>524</v>
      </c>
      <c r="C763" s="106" t="s">
        <v>492</v>
      </c>
      <c r="D763" s="105" t="s">
        <v>493</v>
      </c>
      <c r="E763" s="105">
        <v>20</v>
      </c>
      <c r="F763" s="106" t="s">
        <v>489</v>
      </c>
      <c r="G763" s="105">
        <v>231090</v>
      </c>
      <c r="H763" s="105" t="s">
        <v>497</v>
      </c>
      <c r="I763" s="105" t="s">
        <v>189</v>
      </c>
    </row>
    <row r="764" spans="1:9">
      <c r="A764" s="105" t="s">
        <v>527</v>
      </c>
      <c r="B764" s="105" t="s">
        <v>524</v>
      </c>
      <c r="C764" s="106" t="s">
        <v>510</v>
      </c>
      <c r="D764" s="105" t="s">
        <v>511</v>
      </c>
      <c r="E764" s="105">
        <v>28</v>
      </c>
      <c r="F764" s="106" t="s">
        <v>489</v>
      </c>
      <c r="G764" s="105">
        <v>56203.199999999997</v>
      </c>
      <c r="H764" s="105" t="s">
        <v>496</v>
      </c>
      <c r="I764" s="105" t="s">
        <v>189</v>
      </c>
    </row>
    <row r="765" spans="1:9">
      <c r="A765" s="105" t="s">
        <v>526</v>
      </c>
      <c r="B765" s="105" t="s">
        <v>524</v>
      </c>
      <c r="C765" s="106" t="s">
        <v>510</v>
      </c>
      <c r="D765" s="105" t="s">
        <v>511</v>
      </c>
      <c r="E765" s="105">
        <v>23</v>
      </c>
      <c r="F765" s="106" t="s">
        <v>504</v>
      </c>
      <c r="G765" s="105">
        <v>132026.4</v>
      </c>
      <c r="H765" s="105" t="s">
        <v>497</v>
      </c>
      <c r="I765" s="105" t="s">
        <v>192</v>
      </c>
    </row>
    <row r="766" spans="1:9">
      <c r="A766" s="105" t="s">
        <v>291</v>
      </c>
      <c r="B766" s="105" t="s">
        <v>524</v>
      </c>
      <c r="C766" s="106" t="s">
        <v>510</v>
      </c>
      <c r="D766" s="105" t="s">
        <v>514</v>
      </c>
      <c r="E766" s="105">
        <v>6</v>
      </c>
      <c r="F766" s="106" t="s">
        <v>16</v>
      </c>
      <c r="G766" s="105">
        <v>110538</v>
      </c>
      <c r="H766" s="105" t="s">
        <v>490</v>
      </c>
      <c r="I766" s="105" t="s">
        <v>214</v>
      </c>
    </row>
    <row r="767" spans="1:9">
      <c r="A767" s="105" t="s">
        <v>287</v>
      </c>
      <c r="B767" s="105" t="s">
        <v>524</v>
      </c>
      <c r="C767" s="106" t="s">
        <v>499</v>
      </c>
      <c r="D767" s="105" t="s">
        <v>500</v>
      </c>
      <c r="E767" s="105">
        <v>13</v>
      </c>
      <c r="F767" s="106" t="s">
        <v>489</v>
      </c>
      <c r="G767" s="105">
        <v>13354.8</v>
      </c>
      <c r="H767" s="105" t="s">
        <v>497</v>
      </c>
      <c r="I767" s="105" t="s">
        <v>189</v>
      </c>
    </row>
    <row r="768" spans="1:9">
      <c r="A768" s="105" t="s">
        <v>528</v>
      </c>
      <c r="B768" s="105" t="s">
        <v>524</v>
      </c>
      <c r="C768" s="106" t="s">
        <v>492</v>
      </c>
      <c r="D768" s="105" t="s">
        <v>493</v>
      </c>
      <c r="E768" s="105">
        <v>17</v>
      </c>
      <c r="F768" s="106" t="s">
        <v>489</v>
      </c>
      <c r="G768" s="105">
        <v>550092</v>
      </c>
      <c r="H768" s="105" t="s">
        <v>490</v>
      </c>
      <c r="I768" s="105" t="s">
        <v>192</v>
      </c>
    </row>
    <row r="769" spans="1:9">
      <c r="A769" s="105" t="s">
        <v>528</v>
      </c>
      <c r="B769" s="105" t="s">
        <v>524</v>
      </c>
      <c r="C769" s="106" t="s">
        <v>499</v>
      </c>
      <c r="D769" s="105" t="s">
        <v>500</v>
      </c>
      <c r="E769" s="105">
        <v>28</v>
      </c>
      <c r="F769" s="106" t="s">
        <v>489</v>
      </c>
      <c r="G769" s="105">
        <v>19149.599999999999</v>
      </c>
      <c r="H769" s="105" t="s">
        <v>494</v>
      </c>
      <c r="I769" s="105" t="s">
        <v>189</v>
      </c>
    </row>
    <row r="770" spans="1:9">
      <c r="A770" s="105" t="s">
        <v>528</v>
      </c>
      <c r="B770" s="105" t="s">
        <v>524</v>
      </c>
      <c r="C770" s="106" t="s">
        <v>487</v>
      </c>
      <c r="D770" s="105" t="s">
        <v>502</v>
      </c>
      <c r="E770" s="105">
        <v>28</v>
      </c>
      <c r="F770" s="106" t="s">
        <v>489</v>
      </c>
      <c r="G770" s="105">
        <v>56318.400000000001</v>
      </c>
      <c r="H770" s="105" t="s">
        <v>494</v>
      </c>
      <c r="I770" s="105" t="s">
        <v>192</v>
      </c>
    </row>
    <row r="771" spans="1:9">
      <c r="A771" s="105" t="s">
        <v>525</v>
      </c>
      <c r="B771" s="105" t="s">
        <v>524</v>
      </c>
      <c r="C771" s="106" t="s">
        <v>492</v>
      </c>
      <c r="D771" s="105" t="s">
        <v>506</v>
      </c>
      <c r="E771" s="105">
        <v>13</v>
      </c>
      <c r="F771" s="106" t="s">
        <v>489</v>
      </c>
      <c r="G771" s="105">
        <v>554484</v>
      </c>
      <c r="H771" s="105" t="s">
        <v>494</v>
      </c>
      <c r="I771" s="105" t="s">
        <v>513</v>
      </c>
    </row>
    <row r="772" spans="1:9">
      <c r="A772" s="105" t="s">
        <v>529</v>
      </c>
      <c r="B772" s="105" t="s">
        <v>524</v>
      </c>
      <c r="C772" s="106" t="s">
        <v>492</v>
      </c>
      <c r="D772" s="105" t="s">
        <v>493</v>
      </c>
      <c r="E772" s="105">
        <v>14</v>
      </c>
      <c r="F772" s="106" t="s">
        <v>489</v>
      </c>
      <c r="G772" s="105">
        <v>390816</v>
      </c>
      <c r="H772" s="105" t="s">
        <v>497</v>
      </c>
      <c r="I772" s="105" t="s">
        <v>201</v>
      </c>
    </row>
    <row r="773" spans="1:9">
      <c r="A773" s="105" t="s">
        <v>531</v>
      </c>
      <c r="B773" s="105" t="s">
        <v>524</v>
      </c>
      <c r="C773" s="106" t="s">
        <v>487</v>
      </c>
      <c r="D773" s="105" t="s">
        <v>488</v>
      </c>
      <c r="E773" s="105">
        <v>24</v>
      </c>
      <c r="F773" s="106" t="s">
        <v>489</v>
      </c>
      <c r="G773" s="105">
        <v>43875.6</v>
      </c>
      <c r="H773" s="105" t="s">
        <v>496</v>
      </c>
      <c r="I773" s="105" t="s">
        <v>201</v>
      </c>
    </row>
    <row r="774" spans="1:9">
      <c r="A774" s="105" t="s">
        <v>527</v>
      </c>
      <c r="B774" s="105" t="s">
        <v>524</v>
      </c>
      <c r="C774" s="106" t="s">
        <v>487</v>
      </c>
      <c r="D774" s="105" t="s">
        <v>502</v>
      </c>
      <c r="E774" s="105">
        <v>3</v>
      </c>
      <c r="F774" s="106" t="s">
        <v>16</v>
      </c>
      <c r="G774" s="105">
        <v>77239.199999999997</v>
      </c>
      <c r="H774" s="105" t="s">
        <v>497</v>
      </c>
      <c r="I774" s="105" t="s">
        <v>198</v>
      </c>
    </row>
    <row r="775" spans="1:9">
      <c r="A775" s="105" t="s">
        <v>525</v>
      </c>
      <c r="B775" s="105" t="s">
        <v>524</v>
      </c>
      <c r="C775" s="106" t="s">
        <v>487</v>
      </c>
      <c r="D775" s="105" t="s">
        <v>488</v>
      </c>
      <c r="E775" s="105">
        <v>13</v>
      </c>
      <c r="F775" s="106" t="s">
        <v>504</v>
      </c>
      <c r="G775" s="105">
        <v>71341.2</v>
      </c>
      <c r="H775" s="105" t="s">
        <v>494</v>
      </c>
      <c r="I775" s="105" t="s">
        <v>189</v>
      </c>
    </row>
    <row r="776" spans="1:9">
      <c r="A776" s="105" t="s">
        <v>529</v>
      </c>
      <c r="B776" s="105" t="s">
        <v>524</v>
      </c>
      <c r="C776" s="106" t="s">
        <v>499</v>
      </c>
      <c r="D776" s="105" t="s">
        <v>508</v>
      </c>
      <c r="E776" s="105">
        <v>2</v>
      </c>
      <c r="F776" s="106" t="s">
        <v>489</v>
      </c>
      <c r="G776" s="105">
        <v>117079.2</v>
      </c>
      <c r="H776" s="105" t="s">
        <v>494</v>
      </c>
      <c r="I776" s="105" t="s">
        <v>513</v>
      </c>
    </row>
    <row r="777" spans="1:9">
      <c r="A777" s="105" t="s">
        <v>532</v>
      </c>
      <c r="B777" s="105" t="s">
        <v>524</v>
      </c>
      <c r="C777" s="106" t="s">
        <v>487</v>
      </c>
      <c r="D777" s="105" t="s">
        <v>509</v>
      </c>
      <c r="E777" s="105">
        <v>2</v>
      </c>
      <c r="F777" s="106" t="s">
        <v>16</v>
      </c>
      <c r="G777" s="105">
        <v>586670.4</v>
      </c>
      <c r="H777" s="105" t="s">
        <v>494</v>
      </c>
      <c r="I777" s="105" t="s">
        <v>513</v>
      </c>
    </row>
    <row r="778" spans="1:9">
      <c r="A778" s="105" t="s">
        <v>287</v>
      </c>
      <c r="B778" s="105" t="s">
        <v>524</v>
      </c>
      <c r="C778" s="106" t="s">
        <v>487</v>
      </c>
      <c r="D778" s="105" t="s">
        <v>502</v>
      </c>
      <c r="E778" s="105">
        <v>4</v>
      </c>
      <c r="F778" s="106" t="s">
        <v>489</v>
      </c>
      <c r="G778" s="105">
        <v>50846.400000000001</v>
      </c>
      <c r="H778" s="105" t="s">
        <v>494</v>
      </c>
      <c r="I778" s="105" t="s">
        <v>192</v>
      </c>
    </row>
    <row r="779" spans="1:9">
      <c r="A779" s="105" t="s">
        <v>528</v>
      </c>
      <c r="B779" s="105" t="s">
        <v>524</v>
      </c>
      <c r="C779" s="106" t="s">
        <v>510</v>
      </c>
      <c r="D779" s="105" t="s">
        <v>514</v>
      </c>
      <c r="E779" s="105">
        <v>4</v>
      </c>
      <c r="F779" s="106" t="s">
        <v>16</v>
      </c>
      <c r="G779" s="105">
        <v>45640.799999999996</v>
      </c>
      <c r="H779" s="105" t="s">
        <v>497</v>
      </c>
      <c r="I779" s="105" t="s">
        <v>201</v>
      </c>
    </row>
    <row r="780" spans="1:9">
      <c r="A780" s="105" t="s">
        <v>525</v>
      </c>
      <c r="B780" s="105" t="s">
        <v>524</v>
      </c>
      <c r="C780" s="106" t="s">
        <v>492</v>
      </c>
      <c r="D780" s="105" t="s">
        <v>493</v>
      </c>
      <c r="E780" s="105">
        <v>16</v>
      </c>
      <c r="F780" s="106" t="s">
        <v>489</v>
      </c>
      <c r="G780" s="105">
        <v>450600</v>
      </c>
      <c r="H780" s="105" t="s">
        <v>512</v>
      </c>
      <c r="I780" s="105" t="s">
        <v>192</v>
      </c>
    </row>
    <row r="781" spans="1:9">
      <c r="A781" s="105" t="s">
        <v>528</v>
      </c>
      <c r="B781" s="105" t="s">
        <v>524</v>
      </c>
      <c r="C781" s="106" t="s">
        <v>499</v>
      </c>
      <c r="D781" s="105" t="s">
        <v>500</v>
      </c>
      <c r="E781" s="105">
        <v>2</v>
      </c>
      <c r="F781" s="106" t="s">
        <v>489</v>
      </c>
      <c r="G781" s="105">
        <v>145270.79999999999</v>
      </c>
      <c r="H781" s="105" t="s">
        <v>497</v>
      </c>
      <c r="I781" s="105" t="s">
        <v>214</v>
      </c>
    </row>
    <row r="782" spans="1:9">
      <c r="A782" s="105" t="s">
        <v>530</v>
      </c>
      <c r="B782" s="105" t="s">
        <v>524</v>
      </c>
      <c r="C782" s="106" t="s">
        <v>487</v>
      </c>
      <c r="D782" s="105" t="s">
        <v>509</v>
      </c>
      <c r="E782" s="105">
        <v>19</v>
      </c>
      <c r="F782" s="106" t="s">
        <v>489</v>
      </c>
      <c r="G782" s="105">
        <v>31953.599999999999</v>
      </c>
      <c r="H782" s="105" t="s">
        <v>494</v>
      </c>
      <c r="I782" s="105" t="s">
        <v>214</v>
      </c>
    </row>
    <row r="783" spans="1:9">
      <c r="A783" s="105" t="s">
        <v>529</v>
      </c>
      <c r="B783" s="105" t="s">
        <v>524</v>
      </c>
      <c r="C783" s="106" t="s">
        <v>499</v>
      </c>
      <c r="D783" s="105" t="s">
        <v>515</v>
      </c>
      <c r="E783" s="105">
        <v>15</v>
      </c>
      <c r="F783" s="106" t="s">
        <v>16</v>
      </c>
      <c r="G783" s="105">
        <v>64592.399999999994</v>
      </c>
      <c r="H783" s="105" t="s">
        <v>494</v>
      </c>
      <c r="I783" s="105" t="s">
        <v>192</v>
      </c>
    </row>
    <row r="784" spans="1:9">
      <c r="A784" s="105" t="s">
        <v>531</v>
      </c>
      <c r="B784" s="105" t="s">
        <v>524</v>
      </c>
      <c r="C784" s="106" t="s">
        <v>499</v>
      </c>
      <c r="D784" s="105" t="s">
        <v>515</v>
      </c>
      <c r="E784" s="105">
        <v>18</v>
      </c>
      <c r="F784" s="106" t="s">
        <v>16</v>
      </c>
      <c r="G784" s="105">
        <v>8064</v>
      </c>
      <c r="H784" s="105" t="s">
        <v>494</v>
      </c>
      <c r="I784" s="105" t="s">
        <v>192</v>
      </c>
    </row>
    <row r="785" spans="1:9">
      <c r="A785" s="105" t="s">
        <v>528</v>
      </c>
      <c r="B785" s="105" t="s">
        <v>524</v>
      </c>
      <c r="C785" s="106" t="s">
        <v>499</v>
      </c>
      <c r="D785" s="105" t="s">
        <v>515</v>
      </c>
      <c r="E785" s="105">
        <v>16</v>
      </c>
      <c r="F785" s="106" t="s">
        <v>16</v>
      </c>
      <c r="G785" s="105">
        <v>54475.199999999997</v>
      </c>
      <c r="H785" s="105" t="s">
        <v>494</v>
      </c>
      <c r="I785" s="105" t="s">
        <v>192</v>
      </c>
    </row>
    <row r="786" spans="1:9">
      <c r="A786" s="105" t="s">
        <v>526</v>
      </c>
      <c r="B786" s="105" t="s">
        <v>524</v>
      </c>
      <c r="C786" s="106" t="s">
        <v>487</v>
      </c>
      <c r="D786" s="105" t="s">
        <v>502</v>
      </c>
      <c r="E786" s="105">
        <v>15</v>
      </c>
      <c r="F786" s="106" t="s">
        <v>489</v>
      </c>
      <c r="G786" s="105">
        <v>70231.199999999997</v>
      </c>
      <c r="H786" s="105" t="s">
        <v>512</v>
      </c>
      <c r="I786" s="105" t="s">
        <v>198</v>
      </c>
    </row>
    <row r="787" spans="1:9">
      <c r="A787" s="105" t="s">
        <v>528</v>
      </c>
      <c r="B787" s="105" t="s">
        <v>524</v>
      </c>
      <c r="C787" s="106" t="s">
        <v>492</v>
      </c>
      <c r="D787" s="105" t="s">
        <v>493</v>
      </c>
      <c r="E787" s="105">
        <v>10</v>
      </c>
      <c r="F787" s="106" t="s">
        <v>16</v>
      </c>
      <c r="G787" s="105">
        <v>480888</v>
      </c>
      <c r="H787" s="105" t="s">
        <v>497</v>
      </c>
      <c r="I787" s="105" t="s">
        <v>192</v>
      </c>
    </row>
    <row r="788" spans="1:9">
      <c r="A788" s="105" t="s">
        <v>529</v>
      </c>
      <c r="B788" s="105" t="s">
        <v>524</v>
      </c>
      <c r="C788" s="106" t="s">
        <v>510</v>
      </c>
      <c r="D788" s="105" t="s">
        <v>511</v>
      </c>
      <c r="E788" s="105">
        <v>9</v>
      </c>
      <c r="F788" s="106" t="s">
        <v>504</v>
      </c>
      <c r="G788" s="105">
        <v>115232.4</v>
      </c>
      <c r="H788" s="105" t="s">
        <v>496</v>
      </c>
      <c r="I788" s="105" t="s">
        <v>210</v>
      </c>
    </row>
    <row r="789" spans="1:9">
      <c r="A789" s="105" t="s">
        <v>287</v>
      </c>
      <c r="B789" s="105" t="s">
        <v>524</v>
      </c>
      <c r="C789" s="106" t="s">
        <v>510</v>
      </c>
      <c r="D789" s="105" t="s">
        <v>511</v>
      </c>
      <c r="E789" s="105">
        <v>1</v>
      </c>
      <c r="F789" s="106" t="s">
        <v>489</v>
      </c>
      <c r="G789" s="105">
        <v>42820.799999999996</v>
      </c>
      <c r="H789" s="105" t="s">
        <v>501</v>
      </c>
      <c r="I789" s="105" t="s">
        <v>192</v>
      </c>
    </row>
    <row r="790" spans="1:9">
      <c r="A790" s="105" t="s">
        <v>529</v>
      </c>
      <c r="B790" s="105" t="s">
        <v>524</v>
      </c>
      <c r="C790" s="106" t="s">
        <v>510</v>
      </c>
      <c r="D790" s="105" t="s">
        <v>514</v>
      </c>
      <c r="E790" s="105">
        <v>26</v>
      </c>
      <c r="F790" s="106" t="s">
        <v>489</v>
      </c>
      <c r="G790" s="105">
        <v>270057.59999999998</v>
      </c>
      <c r="H790" s="105" t="s">
        <v>496</v>
      </c>
      <c r="I790" s="105" t="s">
        <v>189</v>
      </c>
    </row>
    <row r="791" spans="1:9">
      <c r="A791" s="105" t="s">
        <v>526</v>
      </c>
      <c r="B791" s="105" t="s">
        <v>524</v>
      </c>
      <c r="C791" s="106" t="s">
        <v>487</v>
      </c>
      <c r="D791" s="105" t="s">
        <v>488</v>
      </c>
      <c r="E791" s="105">
        <v>9</v>
      </c>
      <c r="F791" s="106" t="s">
        <v>504</v>
      </c>
      <c r="G791" s="105">
        <v>82627.199999999997</v>
      </c>
      <c r="H791" s="105" t="s">
        <v>497</v>
      </c>
      <c r="I791" s="105" t="s">
        <v>198</v>
      </c>
    </row>
    <row r="792" spans="1:9">
      <c r="A792" s="105" t="s">
        <v>525</v>
      </c>
      <c r="B792" s="105" t="s">
        <v>524</v>
      </c>
      <c r="C792" s="106" t="s">
        <v>499</v>
      </c>
      <c r="D792" s="105" t="s">
        <v>508</v>
      </c>
      <c r="E792" s="105">
        <v>18</v>
      </c>
      <c r="F792" s="106" t="s">
        <v>16</v>
      </c>
      <c r="G792" s="105">
        <v>71565.599999999991</v>
      </c>
      <c r="H792" s="105" t="s">
        <v>496</v>
      </c>
      <c r="I792" s="105" t="s">
        <v>192</v>
      </c>
    </row>
    <row r="793" spans="1:9">
      <c r="A793" s="105" t="s">
        <v>530</v>
      </c>
      <c r="B793" s="105" t="s">
        <v>524</v>
      </c>
      <c r="C793" s="106" t="s">
        <v>499</v>
      </c>
      <c r="D793" s="105" t="s">
        <v>500</v>
      </c>
      <c r="E793" s="105">
        <v>8</v>
      </c>
      <c r="F793" s="106" t="s">
        <v>489</v>
      </c>
      <c r="G793" s="105">
        <v>37634.400000000001</v>
      </c>
      <c r="H793" s="105" t="s">
        <v>494</v>
      </c>
      <c r="I793" s="105" t="s">
        <v>189</v>
      </c>
    </row>
    <row r="794" spans="1:9">
      <c r="A794" s="105" t="s">
        <v>529</v>
      </c>
      <c r="B794" s="105" t="s">
        <v>524</v>
      </c>
      <c r="C794" s="106" t="s">
        <v>492</v>
      </c>
      <c r="D794" s="105" t="s">
        <v>495</v>
      </c>
      <c r="E794" s="105">
        <v>1</v>
      </c>
      <c r="F794" s="106" t="s">
        <v>16</v>
      </c>
      <c r="G794" s="105">
        <v>363150</v>
      </c>
      <c r="H794" s="105" t="s">
        <v>494</v>
      </c>
      <c r="I794" s="105" t="s">
        <v>198</v>
      </c>
    </row>
    <row r="795" spans="1:9">
      <c r="A795" s="105" t="s">
        <v>287</v>
      </c>
      <c r="B795" s="105" t="s">
        <v>524</v>
      </c>
      <c r="C795" s="106" t="s">
        <v>510</v>
      </c>
      <c r="D795" s="105" t="s">
        <v>511</v>
      </c>
      <c r="E795" s="105">
        <v>2</v>
      </c>
      <c r="F795" s="106" t="s">
        <v>489</v>
      </c>
      <c r="G795" s="105">
        <v>54193.2</v>
      </c>
      <c r="H795" s="105" t="s">
        <v>497</v>
      </c>
      <c r="I795" s="105" t="s">
        <v>201</v>
      </c>
    </row>
    <row r="796" spans="1:9">
      <c r="A796" s="105" t="s">
        <v>291</v>
      </c>
      <c r="B796" s="105" t="s">
        <v>524</v>
      </c>
      <c r="C796" s="106" t="s">
        <v>487</v>
      </c>
      <c r="D796" s="105" t="s">
        <v>502</v>
      </c>
      <c r="E796" s="105">
        <v>6</v>
      </c>
      <c r="F796" s="106" t="s">
        <v>16</v>
      </c>
      <c r="G796" s="105">
        <v>171984</v>
      </c>
      <c r="H796" s="105" t="s">
        <v>496</v>
      </c>
      <c r="I796" s="105" t="s">
        <v>513</v>
      </c>
    </row>
    <row r="797" spans="1:9">
      <c r="A797" s="105" t="s">
        <v>525</v>
      </c>
      <c r="B797" s="105" t="s">
        <v>524</v>
      </c>
      <c r="C797" s="106" t="s">
        <v>487</v>
      </c>
      <c r="D797" s="105" t="s">
        <v>488</v>
      </c>
      <c r="E797" s="105">
        <v>1</v>
      </c>
      <c r="F797" s="106" t="s">
        <v>489</v>
      </c>
      <c r="G797" s="105">
        <v>111396</v>
      </c>
      <c r="H797" s="105" t="s">
        <v>497</v>
      </c>
      <c r="I797" s="105" t="s">
        <v>192</v>
      </c>
    </row>
    <row r="798" spans="1:9">
      <c r="A798" s="105" t="s">
        <v>532</v>
      </c>
      <c r="B798" s="105" t="s">
        <v>524</v>
      </c>
      <c r="C798" s="106" t="s">
        <v>487</v>
      </c>
      <c r="D798" s="105" t="s">
        <v>502</v>
      </c>
      <c r="E798" s="105">
        <v>13</v>
      </c>
      <c r="F798" s="106" t="s">
        <v>489</v>
      </c>
      <c r="G798" s="105">
        <v>196207.19999999998</v>
      </c>
      <c r="H798" s="105" t="s">
        <v>501</v>
      </c>
      <c r="I798" s="105" t="s">
        <v>192</v>
      </c>
    </row>
    <row r="799" spans="1:9">
      <c r="A799" s="105" t="s">
        <v>526</v>
      </c>
      <c r="B799" s="105" t="s">
        <v>524</v>
      </c>
      <c r="C799" s="106" t="s">
        <v>510</v>
      </c>
      <c r="D799" s="105" t="s">
        <v>514</v>
      </c>
      <c r="E799" s="105">
        <v>16</v>
      </c>
      <c r="F799" s="106" t="s">
        <v>489</v>
      </c>
      <c r="G799" s="105">
        <v>299851.2</v>
      </c>
      <c r="H799" s="105" t="s">
        <v>497</v>
      </c>
      <c r="I799" s="105" t="s">
        <v>201</v>
      </c>
    </row>
    <row r="800" spans="1:9">
      <c r="A800" s="105" t="s">
        <v>529</v>
      </c>
      <c r="B800" s="105" t="s">
        <v>524</v>
      </c>
      <c r="C800" s="106" t="s">
        <v>487</v>
      </c>
      <c r="D800" s="105" t="s">
        <v>488</v>
      </c>
      <c r="E800" s="105">
        <v>16</v>
      </c>
      <c r="F800" s="106" t="s">
        <v>16</v>
      </c>
      <c r="G800" s="105">
        <v>98571.599999999991</v>
      </c>
      <c r="H800" s="105" t="s">
        <v>494</v>
      </c>
      <c r="I800" s="105" t="s">
        <v>201</v>
      </c>
    </row>
    <row r="801" spans="1:9">
      <c r="A801" s="105" t="s">
        <v>528</v>
      </c>
      <c r="B801" s="105" t="s">
        <v>524</v>
      </c>
      <c r="C801" s="106" t="s">
        <v>510</v>
      </c>
      <c r="D801" s="105" t="s">
        <v>511</v>
      </c>
      <c r="E801" s="105">
        <v>14</v>
      </c>
      <c r="F801" s="106" t="s">
        <v>489</v>
      </c>
      <c r="G801" s="105">
        <v>23101.200000000001</v>
      </c>
      <c r="H801" s="105" t="s">
        <v>496</v>
      </c>
      <c r="I801" s="105" t="s">
        <v>192</v>
      </c>
    </row>
    <row r="802" spans="1:9">
      <c r="A802" s="105" t="s">
        <v>532</v>
      </c>
      <c r="B802" s="105" t="s">
        <v>524</v>
      </c>
      <c r="C802" s="106" t="s">
        <v>487</v>
      </c>
      <c r="D802" s="105" t="s">
        <v>502</v>
      </c>
      <c r="E802" s="105">
        <v>13</v>
      </c>
      <c r="F802" s="106" t="s">
        <v>504</v>
      </c>
      <c r="G802" s="105">
        <v>158656.79999999999</v>
      </c>
      <c r="H802" s="105" t="s">
        <v>494</v>
      </c>
      <c r="I802" s="105" t="s">
        <v>189</v>
      </c>
    </row>
    <row r="803" spans="1:9">
      <c r="A803" s="105" t="s">
        <v>526</v>
      </c>
      <c r="B803" s="105" t="s">
        <v>524</v>
      </c>
      <c r="C803" s="106" t="s">
        <v>487</v>
      </c>
      <c r="D803" s="105" t="s">
        <v>502</v>
      </c>
      <c r="E803" s="105">
        <v>7</v>
      </c>
      <c r="F803" s="106" t="s">
        <v>16</v>
      </c>
      <c r="G803" s="105">
        <v>143990.39999999999</v>
      </c>
      <c r="H803" s="105" t="s">
        <v>497</v>
      </c>
      <c r="I803" s="105" t="s">
        <v>192</v>
      </c>
    </row>
    <row r="804" spans="1:9">
      <c r="A804" s="105" t="s">
        <v>528</v>
      </c>
      <c r="B804" s="105" t="s">
        <v>524</v>
      </c>
      <c r="C804" s="106" t="s">
        <v>510</v>
      </c>
      <c r="D804" s="105" t="s">
        <v>516</v>
      </c>
      <c r="E804" s="105">
        <v>16</v>
      </c>
      <c r="F804" s="106" t="s">
        <v>16</v>
      </c>
      <c r="G804" s="105">
        <v>117972</v>
      </c>
      <c r="H804" s="105" t="s">
        <v>512</v>
      </c>
      <c r="I804" s="105" t="s">
        <v>192</v>
      </c>
    </row>
    <row r="805" spans="1:9">
      <c r="A805" s="105" t="s">
        <v>527</v>
      </c>
      <c r="B805" s="105" t="s">
        <v>524</v>
      </c>
      <c r="C805" s="106" t="s">
        <v>499</v>
      </c>
      <c r="D805" s="105" t="s">
        <v>515</v>
      </c>
      <c r="E805" s="105">
        <v>10</v>
      </c>
      <c r="F805" s="106" t="s">
        <v>489</v>
      </c>
      <c r="G805" s="105">
        <v>27020.399999999998</v>
      </c>
      <c r="H805" s="105" t="s">
        <v>497</v>
      </c>
      <c r="I805" s="105" t="s">
        <v>513</v>
      </c>
    </row>
    <row r="806" spans="1:9">
      <c r="A806" s="105" t="s">
        <v>526</v>
      </c>
      <c r="B806" s="105" t="s">
        <v>524</v>
      </c>
      <c r="C806" s="106" t="s">
        <v>487</v>
      </c>
      <c r="D806" s="105" t="s">
        <v>502</v>
      </c>
      <c r="E806" s="105">
        <v>2</v>
      </c>
      <c r="F806" s="106" t="s">
        <v>489</v>
      </c>
      <c r="G806" s="105">
        <v>205168.8</v>
      </c>
      <c r="H806" s="105" t="s">
        <v>497</v>
      </c>
      <c r="I806" s="105" t="s">
        <v>198</v>
      </c>
    </row>
    <row r="807" spans="1:9">
      <c r="A807" s="105" t="s">
        <v>527</v>
      </c>
      <c r="B807" s="105" t="s">
        <v>524</v>
      </c>
      <c r="C807" s="106" t="s">
        <v>487</v>
      </c>
      <c r="D807" s="105" t="s">
        <v>509</v>
      </c>
      <c r="E807" s="105">
        <v>18</v>
      </c>
      <c r="F807" s="106" t="s">
        <v>489</v>
      </c>
      <c r="G807" s="105">
        <v>210969.60000000001</v>
      </c>
      <c r="H807" s="105" t="s">
        <v>494</v>
      </c>
      <c r="I807" s="105" t="s">
        <v>214</v>
      </c>
    </row>
    <row r="808" spans="1:9">
      <c r="A808" s="105" t="s">
        <v>528</v>
      </c>
      <c r="B808" s="105" t="s">
        <v>524</v>
      </c>
      <c r="C808" s="106" t="s">
        <v>492</v>
      </c>
      <c r="D808" s="105" t="s">
        <v>506</v>
      </c>
      <c r="E808" s="105">
        <v>3</v>
      </c>
      <c r="F808" s="106" t="s">
        <v>489</v>
      </c>
      <c r="G808" s="105">
        <v>209046</v>
      </c>
      <c r="H808" s="105" t="s">
        <v>494</v>
      </c>
      <c r="I808" s="105" t="s">
        <v>198</v>
      </c>
    </row>
    <row r="809" spans="1:9">
      <c r="A809" s="105" t="s">
        <v>531</v>
      </c>
      <c r="B809" s="105" t="s">
        <v>524</v>
      </c>
      <c r="C809" s="106" t="s">
        <v>510</v>
      </c>
      <c r="D809" s="105" t="s">
        <v>511</v>
      </c>
      <c r="E809" s="105">
        <v>29</v>
      </c>
      <c r="F809" s="106" t="s">
        <v>504</v>
      </c>
      <c r="G809" s="105">
        <v>294724.8</v>
      </c>
      <c r="H809" s="105" t="s">
        <v>494</v>
      </c>
      <c r="I809" s="105" t="s">
        <v>198</v>
      </c>
    </row>
    <row r="810" spans="1:9">
      <c r="A810" s="105" t="s">
        <v>531</v>
      </c>
      <c r="B810" s="105" t="s">
        <v>524</v>
      </c>
      <c r="C810" s="106" t="s">
        <v>487</v>
      </c>
      <c r="D810" s="105" t="s">
        <v>502</v>
      </c>
      <c r="E810" s="105">
        <v>21</v>
      </c>
      <c r="F810" s="106" t="s">
        <v>489</v>
      </c>
      <c r="G810" s="105">
        <v>42787.199999999997</v>
      </c>
      <c r="H810" s="105" t="s">
        <v>494</v>
      </c>
      <c r="I810" s="105" t="s">
        <v>201</v>
      </c>
    </row>
    <row r="811" spans="1:9">
      <c r="A811" s="105" t="s">
        <v>530</v>
      </c>
      <c r="B811" s="105" t="s">
        <v>524</v>
      </c>
      <c r="C811" s="106" t="s">
        <v>487</v>
      </c>
      <c r="D811" s="105" t="s">
        <v>488</v>
      </c>
      <c r="E811" s="105">
        <v>15</v>
      </c>
      <c r="F811" s="106" t="s">
        <v>504</v>
      </c>
      <c r="G811" s="105">
        <v>29787.599999999999</v>
      </c>
      <c r="H811" s="105" t="s">
        <v>512</v>
      </c>
      <c r="I811" s="105" t="s">
        <v>189</v>
      </c>
    </row>
    <row r="812" spans="1:9">
      <c r="A812" s="105" t="s">
        <v>529</v>
      </c>
      <c r="B812" s="105" t="s">
        <v>524</v>
      </c>
      <c r="C812" s="106" t="s">
        <v>492</v>
      </c>
      <c r="D812" s="105" t="s">
        <v>493</v>
      </c>
      <c r="E812" s="105">
        <v>14</v>
      </c>
      <c r="F812" s="106" t="s">
        <v>489</v>
      </c>
      <c r="G812" s="105">
        <v>405456</v>
      </c>
      <c r="H812" s="105" t="s">
        <v>494</v>
      </c>
      <c r="I812" s="105" t="s">
        <v>189</v>
      </c>
    </row>
    <row r="813" spans="1:9">
      <c r="A813" s="105" t="s">
        <v>530</v>
      </c>
      <c r="B813" s="105" t="s">
        <v>524</v>
      </c>
      <c r="C813" s="106" t="s">
        <v>510</v>
      </c>
      <c r="D813" s="105" t="s">
        <v>511</v>
      </c>
      <c r="E813" s="105">
        <v>23</v>
      </c>
      <c r="F813" s="106" t="s">
        <v>504</v>
      </c>
      <c r="G813" s="105">
        <v>150613.19999999998</v>
      </c>
      <c r="H813" s="105" t="s">
        <v>497</v>
      </c>
      <c r="I813" s="105" t="s">
        <v>189</v>
      </c>
    </row>
    <row r="814" spans="1:9">
      <c r="A814" s="105" t="s">
        <v>530</v>
      </c>
      <c r="B814" s="105" t="s">
        <v>524</v>
      </c>
      <c r="C814" s="106" t="s">
        <v>499</v>
      </c>
      <c r="D814" s="105" t="s">
        <v>515</v>
      </c>
      <c r="E814" s="105">
        <v>8</v>
      </c>
      <c r="F814" s="106" t="s">
        <v>489</v>
      </c>
      <c r="G814" s="105">
        <v>43401.599999999999</v>
      </c>
      <c r="H814" s="105" t="s">
        <v>496</v>
      </c>
      <c r="I814" s="105" t="s">
        <v>513</v>
      </c>
    </row>
    <row r="815" spans="1:9">
      <c r="A815" s="105" t="s">
        <v>526</v>
      </c>
      <c r="B815" s="105" t="s">
        <v>524</v>
      </c>
      <c r="C815" s="106" t="s">
        <v>510</v>
      </c>
      <c r="D815" s="105" t="s">
        <v>511</v>
      </c>
      <c r="E815" s="105">
        <v>28</v>
      </c>
      <c r="F815" s="106" t="s">
        <v>489</v>
      </c>
      <c r="G815" s="105">
        <v>333576</v>
      </c>
      <c r="H815" s="105" t="s">
        <v>497</v>
      </c>
      <c r="I815" s="105" t="s">
        <v>210</v>
      </c>
    </row>
    <row r="816" spans="1:9">
      <c r="A816" s="105" t="s">
        <v>530</v>
      </c>
      <c r="B816" s="105" t="s">
        <v>524</v>
      </c>
      <c r="C816" s="106" t="s">
        <v>510</v>
      </c>
      <c r="D816" s="105" t="s">
        <v>511</v>
      </c>
      <c r="E816" s="105">
        <v>19</v>
      </c>
      <c r="F816" s="106" t="s">
        <v>16</v>
      </c>
      <c r="G816" s="105">
        <v>294692.39999999997</v>
      </c>
      <c r="H816" s="105" t="s">
        <v>497</v>
      </c>
      <c r="I816" s="105" t="s">
        <v>192</v>
      </c>
    </row>
    <row r="817" spans="1:9">
      <c r="A817" s="105" t="s">
        <v>528</v>
      </c>
      <c r="B817" s="105" t="s">
        <v>524</v>
      </c>
      <c r="C817" s="106" t="s">
        <v>510</v>
      </c>
      <c r="D817" s="105" t="s">
        <v>514</v>
      </c>
      <c r="E817" s="105">
        <v>24</v>
      </c>
      <c r="F817" s="106" t="s">
        <v>16</v>
      </c>
      <c r="G817" s="105">
        <v>102762</v>
      </c>
      <c r="H817" s="105" t="s">
        <v>494</v>
      </c>
      <c r="I817" s="105" t="s">
        <v>201</v>
      </c>
    </row>
    <row r="818" spans="1:9">
      <c r="A818" s="105" t="s">
        <v>287</v>
      </c>
      <c r="B818" s="105" t="s">
        <v>524</v>
      </c>
      <c r="C818" s="106" t="s">
        <v>487</v>
      </c>
      <c r="D818" s="105" t="s">
        <v>502</v>
      </c>
      <c r="E818" s="105">
        <v>22</v>
      </c>
      <c r="F818" s="106" t="s">
        <v>489</v>
      </c>
      <c r="G818" s="105">
        <v>188059.19999999998</v>
      </c>
      <c r="H818" s="105" t="s">
        <v>494</v>
      </c>
      <c r="I818" s="105" t="s">
        <v>192</v>
      </c>
    </row>
    <row r="819" spans="1:9">
      <c r="A819" s="105" t="s">
        <v>529</v>
      </c>
      <c r="B819" s="105" t="s">
        <v>524</v>
      </c>
      <c r="C819" s="106" t="s">
        <v>487</v>
      </c>
      <c r="D819" s="105" t="s">
        <v>502</v>
      </c>
      <c r="E819" s="105">
        <v>25</v>
      </c>
      <c r="F819" s="106" t="s">
        <v>489</v>
      </c>
      <c r="G819" s="105">
        <v>183187.19999999998</v>
      </c>
      <c r="H819" s="105" t="s">
        <v>494</v>
      </c>
      <c r="I819" s="105" t="s">
        <v>513</v>
      </c>
    </row>
    <row r="820" spans="1:9">
      <c r="A820" s="105" t="s">
        <v>530</v>
      </c>
      <c r="B820" s="105" t="s">
        <v>524</v>
      </c>
      <c r="C820" s="106" t="s">
        <v>487</v>
      </c>
      <c r="D820" s="105" t="s">
        <v>502</v>
      </c>
      <c r="E820" s="105">
        <v>19</v>
      </c>
      <c r="F820" s="106" t="s">
        <v>489</v>
      </c>
      <c r="G820" s="105">
        <v>238053.59999999998</v>
      </c>
      <c r="H820" s="105" t="s">
        <v>490</v>
      </c>
      <c r="I820" s="105" t="s">
        <v>201</v>
      </c>
    </row>
    <row r="821" spans="1:9">
      <c r="A821" s="105" t="s">
        <v>527</v>
      </c>
      <c r="B821" s="105" t="s">
        <v>524</v>
      </c>
      <c r="C821" s="106" t="s">
        <v>492</v>
      </c>
      <c r="D821" s="105" t="s">
        <v>495</v>
      </c>
      <c r="E821" s="105">
        <v>10</v>
      </c>
      <c r="F821" s="106" t="s">
        <v>504</v>
      </c>
      <c r="G821" s="105">
        <v>18409.5</v>
      </c>
      <c r="H821" s="105" t="s">
        <v>497</v>
      </c>
      <c r="I821" s="105" t="s">
        <v>192</v>
      </c>
    </row>
    <row r="822" spans="1:9">
      <c r="A822" s="105" t="s">
        <v>531</v>
      </c>
      <c r="B822" s="105" t="s">
        <v>524</v>
      </c>
      <c r="C822" s="106" t="s">
        <v>487</v>
      </c>
      <c r="D822" s="105" t="s">
        <v>502</v>
      </c>
      <c r="E822" s="105">
        <v>11</v>
      </c>
      <c r="F822" s="106" t="s">
        <v>16</v>
      </c>
      <c r="G822" s="105">
        <v>53445.599999999999</v>
      </c>
      <c r="H822" s="105" t="s">
        <v>512</v>
      </c>
      <c r="I822" s="105" t="s">
        <v>198</v>
      </c>
    </row>
    <row r="823" spans="1:9">
      <c r="A823" s="105" t="s">
        <v>530</v>
      </c>
      <c r="B823" s="105" t="s">
        <v>524</v>
      </c>
      <c r="C823" s="106" t="s">
        <v>499</v>
      </c>
      <c r="D823" s="105" t="s">
        <v>515</v>
      </c>
      <c r="E823" s="105">
        <v>24</v>
      </c>
      <c r="F823" s="106" t="s">
        <v>504</v>
      </c>
      <c r="G823" s="105">
        <v>30960</v>
      </c>
      <c r="H823" s="105" t="s">
        <v>497</v>
      </c>
      <c r="I823" s="105" t="s">
        <v>198</v>
      </c>
    </row>
    <row r="824" spans="1:9">
      <c r="A824" s="105" t="s">
        <v>525</v>
      </c>
      <c r="B824" s="105" t="s">
        <v>524</v>
      </c>
      <c r="C824" s="106" t="s">
        <v>510</v>
      </c>
      <c r="D824" s="105" t="s">
        <v>511</v>
      </c>
      <c r="E824" s="105">
        <v>27</v>
      </c>
      <c r="F824" s="106" t="s">
        <v>16</v>
      </c>
      <c r="G824" s="105">
        <v>13489.199999999999</v>
      </c>
      <c r="H824" s="105" t="s">
        <v>497</v>
      </c>
      <c r="I824" s="105" t="s">
        <v>214</v>
      </c>
    </row>
    <row r="825" spans="1:9">
      <c r="A825" s="105" t="s">
        <v>531</v>
      </c>
      <c r="B825" s="105" t="s">
        <v>524</v>
      </c>
      <c r="C825" s="106" t="s">
        <v>487</v>
      </c>
      <c r="D825" s="105" t="s">
        <v>509</v>
      </c>
      <c r="E825" s="105">
        <v>20</v>
      </c>
      <c r="F825" s="106" t="s">
        <v>16</v>
      </c>
      <c r="G825" s="105">
        <v>193322.4</v>
      </c>
      <c r="H825" s="105" t="s">
        <v>496</v>
      </c>
      <c r="I825" s="105" t="s">
        <v>192</v>
      </c>
    </row>
    <row r="826" spans="1:9">
      <c r="A826" s="105" t="s">
        <v>532</v>
      </c>
      <c r="B826" s="105" t="s">
        <v>524</v>
      </c>
      <c r="C826" s="106" t="s">
        <v>510</v>
      </c>
      <c r="D826" s="105" t="s">
        <v>511</v>
      </c>
      <c r="E826" s="105">
        <v>25</v>
      </c>
      <c r="F826" s="106" t="s">
        <v>504</v>
      </c>
      <c r="G826" s="105">
        <v>200181.6</v>
      </c>
      <c r="H826" s="105" t="s">
        <v>494</v>
      </c>
      <c r="I826" s="105" t="s">
        <v>192</v>
      </c>
    </row>
    <row r="827" spans="1:9">
      <c r="A827" s="105" t="s">
        <v>530</v>
      </c>
      <c r="B827" s="105" t="s">
        <v>524</v>
      </c>
      <c r="C827" s="106" t="s">
        <v>510</v>
      </c>
      <c r="D827" s="105" t="s">
        <v>516</v>
      </c>
      <c r="E827" s="105">
        <v>5</v>
      </c>
      <c r="F827" s="106" t="s">
        <v>504</v>
      </c>
      <c r="G827" s="105">
        <v>54532.799999999996</v>
      </c>
      <c r="H827" s="105" t="s">
        <v>494</v>
      </c>
      <c r="I827" s="105" t="s">
        <v>189</v>
      </c>
    </row>
    <row r="828" spans="1:9">
      <c r="A828" s="105" t="s">
        <v>529</v>
      </c>
      <c r="B828" s="105" t="s">
        <v>524</v>
      </c>
      <c r="C828" s="106" t="s">
        <v>487</v>
      </c>
      <c r="D828" s="105" t="s">
        <v>509</v>
      </c>
      <c r="E828" s="105">
        <v>18</v>
      </c>
      <c r="F828" s="106" t="s">
        <v>16</v>
      </c>
      <c r="G828" s="105">
        <v>14179.199999999999</v>
      </c>
      <c r="H828" s="105" t="s">
        <v>494</v>
      </c>
      <c r="I828" s="105" t="s">
        <v>192</v>
      </c>
    </row>
    <row r="829" spans="1:9">
      <c r="A829" s="105" t="s">
        <v>531</v>
      </c>
      <c r="B829" s="105" t="s">
        <v>524</v>
      </c>
      <c r="C829" s="106" t="s">
        <v>499</v>
      </c>
      <c r="D829" s="105" t="s">
        <v>508</v>
      </c>
      <c r="E829" s="105">
        <v>5</v>
      </c>
      <c r="F829" s="106" t="s">
        <v>16</v>
      </c>
      <c r="G829" s="105">
        <v>82939.199999999997</v>
      </c>
      <c r="H829" s="105" t="s">
        <v>496</v>
      </c>
      <c r="I829" s="105" t="s">
        <v>189</v>
      </c>
    </row>
    <row r="830" spans="1:9">
      <c r="A830" s="105" t="s">
        <v>532</v>
      </c>
      <c r="B830" s="105" t="s">
        <v>524</v>
      </c>
      <c r="C830" s="106" t="s">
        <v>487</v>
      </c>
      <c r="D830" s="105" t="s">
        <v>502</v>
      </c>
      <c r="E830" s="105">
        <v>19</v>
      </c>
      <c r="F830" s="106" t="s">
        <v>489</v>
      </c>
      <c r="G830" s="105">
        <v>176707.19999999998</v>
      </c>
      <c r="H830" s="105" t="s">
        <v>512</v>
      </c>
      <c r="I830" s="105" t="s">
        <v>189</v>
      </c>
    </row>
    <row r="831" spans="1:9">
      <c r="A831" s="105" t="s">
        <v>287</v>
      </c>
      <c r="B831" s="105" t="s">
        <v>524</v>
      </c>
      <c r="C831" s="106" t="s">
        <v>492</v>
      </c>
      <c r="D831" s="105" t="s">
        <v>493</v>
      </c>
      <c r="E831" s="105">
        <v>2</v>
      </c>
      <c r="F831" s="106" t="s">
        <v>489</v>
      </c>
      <c r="G831" s="105">
        <v>196674</v>
      </c>
      <c r="H831" s="105" t="s">
        <v>494</v>
      </c>
      <c r="I831" s="105" t="s">
        <v>192</v>
      </c>
    </row>
    <row r="832" spans="1:9">
      <c r="A832" s="105" t="s">
        <v>528</v>
      </c>
      <c r="B832" s="105" t="s">
        <v>524</v>
      </c>
      <c r="C832" s="106" t="s">
        <v>510</v>
      </c>
      <c r="D832" s="105" t="s">
        <v>514</v>
      </c>
      <c r="E832" s="105">
        <v>19</v>
      </c>
      <c r="F832" s="106" t="s">
        <v>489</v>
      </c>
      <c r="G832" s="105">
        <v>74293.2</v>
      </c>
      <c r="H832" s="105" t="s">
        <v>512</v>
      </c>
      <c r="I832" s="105" t="s">
        <v>192</v>
      </c>
    </row>
    <row r="833" spans="1:9">
      <c r="A833" s="105" t="s">
        <v>532</v>
      </c>
      <c r="B833" s="105" t="s">
        <v>524</v>
      </c>
      <c r="C833" s="106" t="s">
        <v>487</v>
      </c>
      <c r="D833" s="105" t="s">
        <v>488</v>
      </c>
      <c r="E833" s="105">
        <v>3</v>
      </c>
      <c r="F833" s="106" t="s">
        <v>489</v>
      </c>
      <c r="G833" s="105">
        <v>78013.2</v>
      </c>
      <c r="H833" s="105" t="s">
        <v>496</v>
      </c>
      <c r="I833" s="105" t="s">
        <v>198</v>
      </c>
    </row>
    <row r="834" spans="1:9">
      <c r="A834" s="105" t="s">
        <v>526</v>
      </c>
      <c r="B834" s="105" t="s">
        <v>524</v>
      </c>
      <c r="C834" s="106" t="s">
        <v>499</v>
      </c>
      <c r="D834" s="105" t="s">
        <v>500</v>
      </c>
      <c r="E834" s="105">
        <v>9</v>
      </c>
      <c r="F834" s="106" t="s">
        <v>489</v>
      </c>
      <c r="G834" s="105">
        <v>352108.79999999999</v>
      </c>
      <c r="H834" s="105" t="s">
        <v>496</v>
      </c>
      <c r="I834" s="105" t="s">
        <v>192</v>
      </c>
    </row>
    <row r="835" spans="1:9">
      <c r="A835" s="105" t="s">
        <v>525</v>
      </c>
      <c r="B835" s="105" t="s">
        <v>524</v>
      </c>
      <c r="C835" s="106" t="s">
        <v>510</v>
      </c>
      <c r="D835" s="105" t="s">
        <v>511</v>
      </c>
      <c r="E835" s="105">
        <v>17</v>
      </c>
      <c r="F835" s="106" t="s">
        <v>489</v>
      </c>
      <c r="G835" s="105">
        <v>74955.599999999991</v>
      </c>
      <c r="H835" s="105" t="s">
        <v>490</v>
      </c>
      <c r="I835" s="105" t="s">
        <v>192</v>
      </c>
    </row>
    <row r="836" spans="1:9">
      <c r="A836" s="105" t="s">
        <v>287</v>
      </c>
      <c r="B836" s="105" t="s">
        <v>524</v>
      </c>
      <c r="C836" s="106" t="s">
        <v>499</v>
      </c>
      <c r="D836" s="105" t="s">
        <v>500</v>
      </c>
      <c r="E836" s="105">
        <v>10</v>
      </c>
      <c r="F836" s="106" t="s">
        <v>504</v>
      </c>
      <c r="G836" s="105">
        <v>27418.799999999999</v>
      </c>
      <c r="H836" s="105" t="s">
        <v>512</v>
      </c>
      <c r="I836" s="105" t="s">
        <v>192</v>
      </c>
    </row>
    <row r="837" spans="1:9">
      <c r="A837" s="105" t="s">
        <v>531</v>
      </c>
      <c r="B837" s="105" t="s">
        <v>524</v>
      </c>
      <c r="C837" s="106" t="s">
        <v>487</v>
      </c>
      <c r="D837" s="105" t="s">
        <v>488</v>
      </c>
      <c r="E837" s="105">
        <v>19</v>
      </c>
      <c r="F837" s="106" t="s">
        <v>489</v>
      </c>
      <c r="G837" s="105">
        <v>44274</v>
      </c>
      <c r="H837" s="105" t="s">
        <v>497</v>
      </c>
      <c r="I837" s="105" t="s">
        <v>210</v>
      </c>
    </row>
    <row r="838" spans="1:9">
      <c r="A838" s="105" t="s">
        <v>528</v>
      </c>
      <c r="B838" s="105" t="s">
        <v>524</v>
      </c>
      <c r="C838" s="106" t="s">
        <v>499</v>
      </c>
      <c r="D838" s="105" t="s">
        <v>515</v>
      </c>
      <c r="E838" s="105">
        <v>1</v>
      </c>
      <c r="F838" s="106" t="s">
        <v>489</v>
      </c>
      <c r="G838" s="105">
        <v>78426</v>
      </c>
      <c r="H838" s="105" t="s">
        <v>496</v>
      </c>
      <c r="I838" s="105" t="s">
        <v>210</v>
      </c>
    </row>
    <row r="839" spans="1:9">
      <c r="A839" s="105" t="s">
        <v>287</v>
      </c>
      <c r="B839" s="105" t="s">
        <v>524</v>
      </c>
      <c r="C839" s="106" t="s">
        <v>487</v>
      </c>
      <c r="D839" s="105" t="s">
        <v>509</v>
      </c>
      <c r="E839" s="105">
        <v>1</v>
      </c>
      <c r="F839" s="106" t="s">
        <v>16</v>
      </c>
      <c r="G839" s="105">
        <v>355413.6</v>
      </c>
      <c r="H839" s="105" t="s">
        <v>494</v>
      </c>
      <c r="I839" s="105" t="s">
        <v>214</v>
      </c>
    </row>
    <row r="840" spans="1:9">
      <c r="A840" s="105" t="s">
        <v>529</v>
      </c>
      <c r="B840" s="105" t="s">
        <v>524</v>
      </c>
      <c r="C840" s="106" t="s">
        <v>487</v>
      </c>
      <c r="D840" s="105" t="s">
        <v>509</v>
      </c>
      <c r="E840" s="105">
        <v>22</v>
      </c>
      <c r="F840" s="106" t="s">
        <v>489</v>
      </c>
      <c r="G840" s="105">
        <v>106384.8</v>
      </c>
      <c r="H840" s="105" t="s">
        <v>497</v>
      </c>
      <c r="I840" s="105" t="s">
        <v>201</v>
      </c>
    </row>
    <row r="841" spans="1:9">
      <c r="A841" s="105" t="s">
        <v>532</v>
      </c>
      <c r="B841" s="105" t="s">
        <v>524</v>
      </c>
      <c r="C841" s="106" t="s">
        <v>499</v>
      </c>
      <c r="D841" s="105" t="s">
        <v>500</v>
      </c>
      <c r="E841" s="105">
        <v>2</v>
      </c>
      <c r="F841" s="106" t="s">
        <v>504</v>
      </c>
      <c r="G841" s="105">
        <v>76089.599999999991</v>
      </c>
      <c r="H841" s="105" t="s">
        <v>496</v>
      </c>
      <c r="I841" s="105" t="s">
        <v>189</v>
      </c>
    </row>
    <row r="842" spans="1:9">
      <c r="A842" s="105" t="s">
        <v>526</v>
      </c>
      <c r="B842" s="105" t="s">
        <v>524</v>
      </c>
      <c r="C842" s="106" t="s">
        <v>492</v>
      </c>
      <c r="D842" s="105" t="s">
        <v>506</v>
      </c>
      <c r="E842" s="105">
        <v>9</v>
      </c>
      <c r="F842" s="106" t="s">
        <v>16</v>
      </c>
      <c r="G842" s="105">
        <v>456636</v>
      </c>
      <c r="H842" s="105" t="s">
        <v>494</v>
      </c>
      <c r="I842" s="105" t="s">
        <v>189</v>
      </c>
    </row>
    <row r="843" spans="1:9">
      <c r="A843" s="105" t="s">
        <v>529</v>
      </c>
      <c r="B843" s="105" t="s">
        <v>524</v>
      </c>
      <c r="C843" s="106" t="s">
        <v>510</v>
      </c>
      <c r="D843" s="105" t="s">
        <v>511</v>
      </c>
      <c r="E843" s="105">
        <v>26</v>
      </c>
      <c r="F843" s="106" t="s">
        <v>16</v>
      </c>
      <c r="G843" s="105">
        <v>311050.8</v>
      </c>
      <c r="H843" s="105" t="s">
        <v>494</v>
      </c>
      <c r="I843" s="105" t="s">
        <v>513</v>
      </c>
    </row>
    <row r="844" spans="1:9">
      <c r="A844" s="105" t="s">
        <v>532</v>
      </c>
      <c r="B844" s="105" t="s">
        <v>524</v>
      </c>
      <c r="C844" s="106" t="s">
        <v>492</v>
      </c>
      <c r="D844" s="105" t="s">
        <v>495</v>
      </c>
      <c r="E844" s="105">
        <v>20</v>
      </c>
      <c r="F844" s="106" t="s">
        <v>16</v>
      </c>
      <c r="G844" s="105">
        <v>68423.399999999994</v>
      </c>
      <c r="H844" s="105" t="s">
        <v>497</v>
      </c>
      <c r="I844" s="105" t="s">
        <v>192</v>
      </c>
    </row>
    <row r="845" spans="1:9">
      <c r="A845" s="105" t="s">
        <v>529</v>
      </c>
      <c r="B845" s="105" t="s">
        <v>524</v>
      </c>
      <c r="C845" s="106" t="s">
        <v>492</v>
      </c>
      <c r="D845" s="105" t="s">
        <v>495</v>
      </c>
      <c r="E845" s="105">
        <v>4</v>
      </c>
      <c r="F845" s="106" t="s">
        <v>16</v>
      </c>
      <c r="G845" s="105">
        <v>202536</v>
      </c>
      <c r="H845" s="105" t="s">
        <v>501</v>
      </c>
      <c r="I845" s="105" t="s">
        <v>189</v>
      </c>
    </row>
    <row r="846" spans="1:9">
      <c r="A846" s="105" t="s">
        <v>531</v>
      </c>
      <c r="B846" s="105" t="s">
        <v>524</v>
      </c>
      <c r="C846" s="106" t="s">
        <v>510</v>
      </c>
      <c r="D846" s="105" t="s">
        <v>511</v>
      </c>
      <c r="E846" s="105">
        <v>19</v>
      </c>
      <c r="F846" s="106" t="s">
        <v>504</v>
      </c>
      <c r="G846" s="105">
        <v>63482.399999999994</v>
      </c>
      <c r="H846" s="105" t="s">
        <v>496</v>
      </c>
      <c r="I846" s="105" t="s">
        <v>192</v>
      </c>
    </row>
    <row r="847" spans="1:9">
      <c r="A847" s="105" t="s">
        <v>528</v>
      </c>
      <c r="B847" s="105" t="s">
        <v>524</v>
      </c>
      <c r="C847" s="106" t="s">
        <v>510</v>
      </c>
      <c r="D847" s="105" t="s">
        <v>516</v>
      </c>
      <c r="E847" s="105">
        <v>18</v>
      </c>
      <c r="F847" s="106" t="s">
        <v>504</v>
      </c>
      <c r="G847" s="105">
        <v>349552.8</v>
      </c>
      <c r="H847" s="105" t="s">
        <v>497</v>
      </c>
      <c r="I847" s="105" t="s">
        <v>201</v>
      </c>
    </row>
    <row r="848" spans="1:9">
      <c r="A848" s="105" t="s">
        <v>528</v>
      </c>
      <c r="B848" s="105" t="s">
        <v>524</v>
      </c>
      <c r="C848" s="106" t="s">
        <v>487</v>
      </c>
      <c r="D848" s="105" t="s">
        <v>509</v>
      </c>
      <c r="E848" s="105">
        <v>6</v>
      </c>
      <c r="F848" s="106" t="s">
        <v>489</v>
      </c>
      <c r="G848" s="105">
        <v>195033.60000000001</v>
      </c>
      <c r="H848" s="105" t="s">
        <v>501</v>
      </c>
      <c r="I848" s="105" t="s">
        <v>198</v>
      </c>
    </row>
    <row r="849" spans="1:9">
      <c r="A849" s="105" t="s">
        <v>526</v>
      </c>
      <c r="B849" s="105" t="s">
        <v>524</v>
      </c>
      <c r="C849" s="106" t="s">
        <v>487</v>
      </c>
      <c r="D849" s="105" t="s">
        <v>488</v>
      </c>
      <c r="E849" s="105">
        <v>29</v>
      </c>
      <c r="F849" s="106" t="s">
        <v>16</v>
      </c>
      <c r="G849" s="105">
        <v>6916.8</v>
      </c>
      <c r="H849" s="105" t="s">
        <v>496</v>
      </c>
      <c r="I849" s="105" t="s">
        <v>201</v>
      </c>
    </row>
    <row r="850" spans="1:9">
      <c r="A850" s="105" t="s">
        <v>527</v>
      </c>
      <c r="B850" s="105" t="s">
        <v>524</v>
      </c>
      <c r="C850" s="106" t="s">
        <v>510</v>
      </c>
      <c r="D850" s="105" t="s">
        <v>514</v>
      </c>
      <c r="E850" s="105">
        <v>15</v>
      </c>
      <c r="F850" s="106" t="s">
        <v>489</v>
      </c>
      <c r="G850" s="105">
        <v>214984.8</v>
      </c>
      <c r="H850" s="105" t="s">
        <v>497</v>
      </c>
      <c r="I850" s="105" t="s">
        <v>192</v>
      </c>
    </row>
    <row r="851" spans="1:9">
      <c r="A851" s="105" t="s">
        <v>531</v>
      </c>
      <c r="B851" s="105" t="s">
        <v>524</v>
      </c>
      <c r="C851" s="106" t="s">
        <v>487</v>
      </c>
      <c r="D851" s="105" t="s">
        <v>488</v>
      </c>
      <c r="E851" s="105">
        <v>19</v>
      </c>
      <c r="F851" s="106" t="s">
        <v>16</v>
      </c>
      <c r="G851" s="105">
        <v>99960</v>
      </c>
      <c r="H851" s="105" t="s">
        <v>497</v>
      </c>
      <c r="I851" s="105" t="s">
        <v>195</v>
      </c>
    </row>
    <row r="852" spans="1:9">
      <c r="A852" s="105" t="s">
        <v>287</v>
      </c>
      <c r="B852" s="105" t="s">
        <v>524</v>
      </c>
      <c r="C852" s="106" t="s">
        <v>510</v>
      </c>
      <c r="D852" s="105" t="s">
        <v>511</v>
      </c>
      <c r="E852" s="105">
        <v>14</v>
      </c>
      <c r="F852" s="106" t="s">
        <v>16</v>
      </c>
      <c r="G852" s="105">
        <v>111924</v>
      </c>
      <c r="H852" s="105" t="s">
        <v>496</v>
      </c>
      <c r="I852" s="105" t="s">
        <v>192</v>
      </c>
    </row>
    <row r="853" spans="1:9">
      <c r="A853" s="105" t="s">
        <v>526</v>
      </c>
      <c r="B853" s="105" t="s">
        <v>524</v>
      </c>
      <c r="C853" s="106" t="s">
        <v>487</v>
      </c>
      <c r="D853" s="105" t="s">
        <v>502</v>
      </c>
      <c r="E853" s="105">
        <v>10</v>
      </c>
      <c r="F853" s="106" t="s">
        <v>504</v>
      </c>
      <c r="G853" s="105">
        <v>221467.19999999998</v>
      </c>
      <c r="H853" s="105" t="s">
        <v>494</v>
      </c>
      <c r="I853" s="105" t="s">
        <v>189</v>
      </c>
    </row>
    <row r="854" spans="1:9">
      <c r="A854" s="105" t="s">
        <v>287</v>
      </c>
      <c r="B854" s="105" t="s">
        <v>524</v>
      </c>
      <c r="C854" s="106" t="s">
        <v>487</v>
      </c>
      <c r="D854" s="105" t="s">
        <v>502</v>
      </c>
      <c r="E854" s="105">
        <v>23</v>
      </c>
      <c r="F854" s="106" t="s">
        <v>489</v>
      </c>
      <c r="G854" s="105">
        <v>211504.8</v>
      </c>
      <c r="H854" s="105" t="s">
        <v>497</v>
      </c>
      <c r="I854" s="105" t="s">
        <v>195</v>
      </c>
    </row>
    <row r="855" spans="1:9">
      <c r="A855" s="105" t="s">
        <v>291</v>
      </c>
      <c r="B855" s="105" t="s">
        <v>524</v>
      </c>
      <c r="C855" s="106" t="s">
        <v>499</v>
      </c>
      <c r="D855" s="105" t="s">
        <v>508</v>
      </c>
      <c r="E855" s="105">
        <v>8</v>
      </c>
      <c r="F855" s="106" t="s">
        <v>489</v>
      </c>
      <c r="G855" s="105">
        <v>8614.7999999999993</v>
      </c>
      <c r="H855" s="105" t="s">
        <v>494</v>
      </c>
      <c r="I855" s="105" t="s">
        <v>198</v>
      </c>
    </row>
    <row r="856" spans="1:9">
      <c r="A856" s="105" t="s">
        <v>532</v>
      </c>
      <c r="B856" s="105" t="s">
        <v>524</v>
      </c>
      <c r="C856" s="106" t="s">
        <v>487</v>
      </c>
      <c r="D856" s="105" t="s">
        <v>488</v>
      </c>
      <c r="E856" s="105">
        <v>3</v>
      </c>
      <c r="F856" s="106" t="s">
        <v>16</v>
      </c>
      <c r="G856" s="105">
        <v>61731.6</v>
      </c>
      <c r="H856" s="105" t="s">
        <v>494</v>
      </c>
      <c r="I856" s="105" t="s">
        <v>189</v>
      </c>
    </row>
    <row r="857" spans="1:9">
      <c r="A857" s="105" t="s">
        <v>287</v>
      </c>
      <c r="B857" s="105" t="s">
        <v>524</v>
      </c>
      <c r="C857" s="106" t="s">
        <v>510</v>
      </c>
      <c r="D857" s="105" t="s">
        <v>516</v>
      </c>
      <c r="E857" s="105">
        <v>4</v>
      </c>
      <c r="F857" s="106" t="s">
        <v>489</v>
      </c>
      <c r="G857" s="105">
        <v>120988.79999999999</v>
      </c>
      <c r="H857" s="105" t="s">
        <v>494</v>
      </c>
      <c r="I857" s="105" t="s">
        <v>189</v>
      </c>
    </row>
    <row r="858" spans="1:9">
      <c r="A858" s="105" t="s">
        <v>532</v>
      </c>
      <c r="B858" s="105" t="s">
        <v>524</v>
      </c>
      <c r="C858" s="106" t="s">
        <v>510</v>
      </c>
      <c r="D858" s="105" t="s">
        <v>516</v>
      </c>
      <c r="E858" s="105">
        <v>24</v>
      </c>
      <c r="F858" s="106" t="s">
        <v>504</v>
      </c>
      <c r="G858" s="105">
        <v>274986</v>
      </c>
      <c r="H858" s="105" t="s">
        <v>490</v>
      </c>
      <c r="I858" s="105" t="s">
        <v>192</v>
      </c>
    </row>
    <row r="859" spans="1:9">
      <c r="A859" s="105" t="s">
        <v>291</v>
      </c>
      <c r="B859" s="105" t="s">
        <v>524</v>
      </c>
      <c r="C859" s="106" t="s">
        <v>499</v>
      </c>
      <c r="D859" s="105" t="s">
        <v>508</v>
      </c>
      <c r="E859" s="105">
        <v>11</v>
      </c>
      <c r="F859" s="106" t="s">
        <v>16</v>
      </c>
      <c r="G859" s="105">
        <v>11540.4</v>
      </c>
      <c r="H859" s="105" t="s">
        <v>497</v>
      </c>
      <c r="I859" s="105" t="s">
        <v>198</v>
      </c>
    </row>
    <row r="860" spans="1:9">
      <c r="A860" s="105" t="s">
        <v>532</v>
      </c>
      <c r="B860" s="105" t="s">
        <v>524</v>
      </c>
      <c r="C860" s="106" t="s">
        <v>499</v>
      </c>
      <c r="D860" s="105" t="s">
        <v>500</v>
      </c>
      <c r="E860" s="105">
        <v>9</v>
      </c>
      <c r="F860" s="106" t="s">
        <v>16</v>
      </c>
      <c r="G860" s="105">
        <v>48931.199999999997</v>
      </c>
      <c r="H860" s="105" t="s">
        <v>494</v>
      </c>
      <c r="I860" s="105" t="s">
        <v>189</v>
      </c>
    </row>
    <row r="861" spans="1:9">
      <c r="A861" s="105" t="s">
        <v>526</v>
      </c>
      <c r="B861" s="105" t="s">
        <v>524</v>
      </c>
      <c r="C861" s="106" t="s">
        <v>487</v>
      </c>
      <c r="D861" s="105" t="s">
        <v>502</v>
      </c>
      <c r="E861" s="105">
        <v>20</v>
      </c>
      <c r="F861" s="106" t="s">
        <v>489</v>
      </c>
      <c r="G861" s="105">
        <v>184876.79999999999</v>
      </c>
      <c r="H861" s="105" t="s">
        <v>494</v>
      </c>
      <c r="I861" s="105" t="s">
        <v>192</v>
      </c>
    </row>
    <row r="862" spans="1:9">
      <c r="A862" s="105" t="s">
        <v>529</v>
      </c>
      <c r="B862" s="105" t="s">
        <v>524</v>
      </c>
      <c r="C862" s="106" t="s">
        <v>487</v>
      </c>
      <c r="D862" s="105" t="s">
        <v>488</v>
      </c>
      <c r="E862" s="105">
        <v>17</v>
      </c>
      <c r="F862" s="106" t="s">
        <v>489</v>
      </c>
      <c r="G862" s="105">
        <v>42836.4</v>
      </c>
      <c r="H862" s="105" t="s">
        <v>494</v>
      </c>
      <c r="I862" s="105" t="s">
        <v>210</v>
      </c>
    </row>
    <row r="863" spans="1:9">
      <c r="A863" s="105" t="s">
        <v>531</v>
      </c>
      <c r="B863" s="105" t="s">
        <v>524</v>
      </c>
      <c r="C863" s="106" t="s">
        <v>487</v>
      </c>
      <c r="D863" s="105" t="s">
        <v>502</v>
      </c>
      <c r="E863" s="105">
        <v>8</v>
      </c>
      <c r="F863" s="106" t="s">
        <v>489</v>
      </c>
      <c r="G863" s="105">
        <v>185551.19999999998</v>
      </c>
      <c r="H863" s="105" t="s">
        <v>496</v>
      </c>
      <c r="I863" s="105" t="s">
        <v>192</v>
      </c>
    </row>
    <row r="864" spans="1:9">
      <c r="A864" s="105" t="s">
        <v>529</v>
      </c>
      <c r="B864" s="105" t="s">
        <v>524</v>
      </c>
      <c r="C864" s="106" t="s">
        <v>510</v>
      </c>
      <c r="D864" s="105" t="s">
        <v>514</v>
      </c>
      <c r="E864" s="105">
        <v>1</v>
      </c>
      <c r="F864" s="106" t="s">
        <v>504</v>
      </c>
      <c r="G864" s="105">
        <v>106754.4</v>
      </c>
      <c r="H864" s="105" t="s">
        <v>494</v>
      </c>
      <c r="I864" s="105" t="s">
        <v>189</v>
      </c>
    </row>
    <row r="865" spans="1:9">
      <c r="A865" s="105" t="s">
        <v>529</v>
      </c>
      <c r="B865" s="105" t="s">
        <v>524</v>
      </c>
      <c r="C865" s="106" t="s">
        <v>510</v>
      </c>
      <c r="D865" s="105" t="s">
        <v>511</v>
      </c>
      <c r="E865" s="105">
        <v>25</v>
      </c>
      <c r="F865" s="106" t="s">
        <v>489</v>
      </c>
      <c r="G865" s="105">
        <v>235040.4</v>
      </c>
      <c r="H865" s="105" t="s">
        <v>501</v>
      </c>
      <c r="I865" s="105" t="s">
        <v>214</v>
      </c>
    </row>
    <row r="866" spans="1:9">
      <c r="A866" s="105" t="s">
        <v>291</v>
      </c>
      <c r="B866" s="105" t="s">
        <v>524</v>
      </c>
      <c r="C866" s="106" t="s">
        <v>499</v>
      </c>
      <c r="D866" s="105" t="s">
        <v>508</v>
      </c>
      <c r="E866" s="105">
        <v>23</v>
      </c>
      <c r="F866" s="106" t="s">
        <v>489</v>
      </c>
      <c r="G866" s="105">
        <v>123864</v>
      </c>
      <c r="H866" s="105" t="s">
        <v>494</v>
      </c>
      <c r="I866" s="105" t="s">
        <v>198</v>
      </c>
    </row>
    <row r="867" spans="1:9">
      <c r="A867" s="105" t="s">
        <v>527</v>
      </c>
      <c r="B867" s="105" t="s">
        <v>524</v>
      </c>
      <c r="C867" s="106" t="s">
        <v>510</v>
      </c>
      <c r="D867" s="105" t="s">
        <v>511</v>
      </c>
      <c r="E867" s="105">
        <v>18</v>
      </c>
      <c r="F867" s="106" t="s">
        <v>504</v>
      </c>
      <c r="G867" s="105">
        <v>69915.599999999991</v>
      </c>
      <c r="H867" s="105" t="s">
        <v>494</v>
      </c>
      <c r="I867" s="105" t="s">
        <v>189</v>
      </c>
    </row>
    <row r="868" spans="1:9">
      <c r="A868" s="105" t="s">
        <v>530</v>
      </c>
      <c r="B868" s="105" t="s">
        <v>524</v>
      </c>
      <c r="C868" s="106" t="s">
        <v>487</v>
      </c>
      <c r="D868" s="105" t="s">
        <v>502</v>
      </c>
      <c r="E868" s="105">
        <v>23</v>
      </c>
      <c r="F868" s="106" t="s">
        <v>16</v>
      </c>
      <c r="G868" s="105">
        <v>36494.400000000001</v>
      </c>
      <c r="H868" s="105" t="s">
        <v>497</v>
      </c>
      <c r="I868" s="105" t="s">
        <v>198</v>
      </c>
    </row>
    <row r="869" spans="1:9">
      <c r="A869" s="105" t="s">
        <v>529</v>
      </c>
      <c r="B869" s="105" t="s">
        <v>524</v>
      </c>
      <c r="C869" s="106" t="s">
        <v>487</v>
      </c>
      <c r="D869" s="105" t="s">
        <v>488</v>
      </c>
      <c r="E869" s="105">
        <v>16</v>
      </c>
      <c r="F869" s="106" t="s">
        <v>16</v>
      </c>
      <c r="G869" s="105">
        <v>79826.399999999994</v>
      </c>
      <c r="H869" s="105" t="s">
        <v>496</v>
      </c>
      <c r="I869" s="105" t="s">
        <v>198</v>
      </c>
    </row>
    <row r="870" spans="1:9">
      <c r="A870" s="105" t="s">
        <v>531</v>
      </c>
      <c r="B870" s="105" t="s">
        <v>524</v>
      </c>
      <c r="C870" s="106" t="s">
        <v>492</v>
      </c>
      <c r="D870" s="105" t="s">
        <v>493</v>
      </c>
      <c r="E870" s="105">
        <v>4</v>
      </c>
      <c r="F870" s="106" t="s">
        <v>504</v>
      </c>
      <c r="G870" s="105">
        <v>522282</v>
      </c>
      <c r="H870" s="105" t="s">
        <v>497</v>
      </c>
      <c r="I870" s="105" t="s">
        <v>189</v>
      </c>
    </row>
    <row r="871" spans="1:9">
      <c r="A871" s="105" t="s">
        <v>287</v>
      </c>
      <c r="B871" s="105" t="s">
        <v>524</v>
      </c>
      <c r="C871" s="106" t="s">
        <v>487</v>
      </c>
      <c r="D871" s="105" t="s">
        <v>502</v>
      </c>
      <c r="E871" s="105">
        <v>13</v>
      </c>
      <c r="F871" s="106" t="s">
        <v>489</v>
      </c>
      <c r="G871" s="105">
        <v>107666.4</v>
      </c>
      <c r="H871" s="105" t="s">
        <v>496</v>
      </c>
      <c r="I871" s="105" t="s">
        <v>192</v>
      </c>
    </row>
    <row r="872" spans="1:9">
      <c r="A872" s="105" t="s">
        <v>528</v>
      </c>
      <c r="B872" s="105" t="s">
        <v>524</v>
      </c>
      <c r="C872" s="106" t="s">
        <v>510</v>
      </c>
      <c r="D872" s="105" t="s">
        <v>511</v>
      </c>
      <c r="E872" s="105">
        <v>11</v>
      </c>
      <c r="F872" s="106" t="s">
        <v>16</v>
      </c>
      <c r="G872" s="105">
        <v>260352</v>
      </c>
      <c r="H872" s="105" t="s">
        <v>494</v>
      </c>
      <c r="I872" s="105" t="s">
        <v>198</v>
      </c>
    </row>
    <row r="873" spans="1:9">
      <c r="A873" s="105" t="s">
        <v>530</v>
      </c>
      <c r="B873" s="105" t="s">
        <v>524</v>
      </c>
      <c r="C873" s="106" t="s">
        <v>487</v>
      </c>
      <c r="D873" s="105" t="s">
        <v>509</v>
      </c>
      <c r="E873" s="105">
        <v>14</v>
      </c>
      <c r="F873" s="106" t="s">
        <v>16</v>
      </c>
      <c r="G873" s="105">
        <v>143328</v>
      </c>
      <c r="H873" s="105" t="s">
        <v>496</v>
      </c>
      <c r="I873" s="105" t="s">
        <v>201</v>
      </c>
    </row>
    <row r="874" spans="1:9">
      <c r="A874" s="105" t="s">
        <v>528</v>
      </c>
      <c r="B874" s="105" t="s">
        <v>524</v>
      </c>
      <c r="C874" s="106" t="s">
        <v>487</v>
      </c>
      <c r="D874" s="105" t="s">
        <v>502</v>
      </c>
      <c r="E874" s="105">
        <v>16</v>
      </c>
      <c r="F874" s="106" t="s">
        <v>489</v>
      </c>
      <c r="G874" s="105">
        <v>103380</v>
      </c>
      <c r="H874" s="105" t="s">
        <v>496</v>
      </c>
      <c r="I874" s="105" t="s">
        <v>192</v>
      </c>
    </row>
    <row r="875" spans="1:9">
      <c r="A875" s="105" t="s">
        <v>529</v>
      </c>
      <c r="B875" s="105" t="s">
        <v>524</v>
      </c>
      <c r="C875" s="106" t="s">
        <v>499</v>
      </c>
      <c r="D875" s="105" t="s">
        <v>500</v>
      </c>
      <c r="E875" s="105">
        <v>7</v>
      </c>
      <c r="F875" s="106" t="s">
        <v>489</v>
      </c>
      <c r="G875" s="105">
        <v>37699.199999999997</v>
      </c>
      <c r="H875" s="105" t="s">
        <v>490</v>
      </c>
      <c r="I875" s="105" t="s">
        <v>513</v>
      </c>
    </row>
    <row r="876" spans="1:9">
      <c r="A876" s="105" t="s">
        <v>287</v>
      </c>
      <c r="B876" s="105" t="s">
        <v>524</v>
      </c>
      <c r="C876" s="106" t="s">
        <v>510</v>
      </c>
      <c r="D876" s="105" t="s">
        <v>511</v>
      </c>
      <c r="E876" s="105">
        <v>9</v>
      </c>
      <c r="F876" s="106" t="s">
        <v>489</v>
      </c>
      <c r="G876" s="105">
        <v>189306</v>
      </c>
      <c r="H876" s="105" t="s">
        <v>496</v>
      </c>
      <c r="I876" s="105" t="s">
        <v>189</v>
      </c>
    </row>
    <row r="877" spans="1:9">
      <c r="A877" s="105" t="s">
        <v>532</v>
      </c>
      <c r="B877" s="105" t="s">
        <v>524</v>
      </c>
      <c r="C877" s="106" t="s">
        <v>487</v>
      </c>
      <c r="D877" s="105" t="s">
        <v>488</v>
      </c>
      <c r="E877" s="105">
        <v>12</v>
      </c>
      <c r="F877" s="106" t="s">
        <v>489</v>
      </c>
      <c r="G877" s="105">
        <v>98431.2</v>
      </c>
      <c r="H877" s="105" t="s">
        <v>494</v>
      </c>
      <c r="I877" s="105" t="s">
        <v>198</v>
      </c>
    </row>
    <row r="878" spans="1:9">
      <c r="A878" s="105" t="s">
        <v>291</v>
      </c>
      <c r="B878" s="105" t="s">
        <v>524</v>
      </c>
      <c r="C878" s="106" t="s">
        <v>499</v>
      </c>
      <c r="D878" s="105" t="s">
        <v>515</v>
      </c>
      <c r="E878" s="105">
        <v>8</v>
      </c>
      <c r="F878" s="106" t="s">
        <v>16</v>
      </c>
      <c r="G878" s="105">
        <v>26758.799999999999</v>
      </c>
      <c r="H878" s="105" t="s">
        <v>497</v>
      </c>
      <c r="I878" s="105" t="s">
        <v>192</v>
      </c>
    </row>
    <row r="879" spans="1:9">
      <c r="A879" s="105" t="s">
        <v>525</v>
      </c>
      <c r="B879" s="105" t="s">
        <v>524</v>
      </c>
      <c r="C879" s="106" t="s">
        <v>487</v>
      </c>
      <c r="D879" s="105" t="s">
        <v>509</v>
      </c>
      <c r="E879" s="105">
        <v>9</v>
      </c>
      <c r="F879" s="106" t="s">
        <v>489</v>
      </c>
      <c r="G879" s="105">
        <v>464731.2</v>
      </c>
      <c r="H879" s="105" t="s">
        <v>512</v>
      </c>
      <c r="I879" s="105" t="s">
        <v>192</v>
      </c>
    </row>
    <row r="880" spans="1:9">
      <c r="A880" s="105" t="s">
        <v>287</v>
      </c>
      <c r="B880" s="105" t="s">
        <v>524</v>
      </c>
      <c r="C880" s="106" t="s">
        <v>510</v>
      </c>
      <c r="D880" s="105" t="s">
        <v>516</v>
      </c>
      <c r="E880" s="105">
        <v>12</v>
      </c>
      <c r="F880" s="106" t="s">
        <v>16</v>
      </c>
      <c r="G880" s="105">
        <v>281512.8</v>
      </c>
      <c r="H880" s="105" t="s">
        <v>497</v>
      </c>
      <c r="I880" s="105" t="s">
        <v>214</v>
      </c>
    </row>
    <row r="881" spans="1:9">
      <c r="A881" s="105" t="s">
        <v>529</v>
      </c>
      <c r="B881" s="105" t="s">
        <v>524</v>
      </c>
      <c r="C881" s="106" t="s">
        <v>510</v>
      </c>
      <c r="D881" s="105" t="s">
        <v>516</v>
      </c>
      <c r="E881" s="105">
        <v>3</v>
      </c>
      <c r="F881" s="106" t="s">
        <v>504</v>
      </c>
      <c r="G881" s="105">
        <v>232646.39999999999</v>
      </c>
      <c r="H881" s="105" t="s">
        <v>494</v>
      </c>
      <c r="I881" s="105" t="s">
        <v>189</v>
      </c>
    </row>
    <row r="882" spans="1:9">
      <c r="A882" s="105" t="s">
        <v>530</v>
      </c>
      <c r="B882" s="105" t="s">
        <v>524</v>
      </c>
      <c r="C882" s="106" t="s">
        <v>510</v>
      </c>
      <c r="D882" s="105" t="s">
        <v>511</v>
      </c>
      <c r="E882" s="105">
        <v>25</v>
      </c>
      <c r="F882" s="106" t="s">
        <v>16</v>
      </c>
      <c r="G882" s="105">
        <v>156592.79999999999</v>
      </c>
      <c r="H882" s="105" t="s">
        <v>501</v>
      </c>
      <c r="I882" s="105" t="s">
        <v>214</v>
      </c>
    </row>
    <row r="883" spans="1:9">
      <c r="A883" s="105" t="s">
        <v>287</v>
      </c>
      <c r="B883" s="105" t="s">
        <v>524</v>
      </c>
      <c r="C883" s="106" t="s">
        <v>499</v>
      </c>
      <c r="D883" s="105" t="s">
        <v>515</v>
      </c>
      <c r="E883" s="105">
        <v>2</v>
      </c>
      <c r="F883" s="106" t="s">
        <v>16</v>
      </c>
      <c r="G883" s="105">
        <v>55167.6</v>
      </c>
      <c r="H883" s="105" t="s">
        <v>497</v>
      </c>
      <c r="I883" s="105" t="s">
        <v>201</v>
      </c>
    </row>
    <row r="884" spans="1:9">
      <c r="A884" s="105" t="s">
        <v>526</v>
      </c>
      <c r="B884" s="105" t="s">
        <v>524</v>
      </c>
      <c r="C884" s="106" t="s">
        <v>492</v>
      </c>
      <c r="D884" s="105" t="s">
        <v>493</v>
      </c>
      <c r="E884" s="105">
        <v>30</v>
      </c>
      <c r="F884" s="106" t="s">
        <v>504</v>
      </c>
      <c r="G884" s="105">
        <v>72231.599999999991</v>
      </c>
      <c r="H884" s="105" t="s">
        <v>497</v>
      </c>
      <c r="I884" s="105" t="s">
        <v>192</v>
      </c>
    </row>
    <row r="885" spans="1:9">
      <c r="A885" s="105" t="s">
        <v>527</v>
      </c>
      <c r="B885" s="105" t="s">
        <v>524</v>
      </c>
      <c r="C885" s="106" t="s">
        <v>499</v>
      </c>
      <c r="D885" s="105" t="s">
        <v>508</v>
      </c>
      <c r="E885" s="105">
        <v>15</v>
      </c>
      <c r="F885" s="106" t="s">
        <v>16</v>
      </c>
      <c r="G885" s="105">
        <v>76525.2</v>
      </c>
      <c r="H885" s="105" t="s">
        <v>494</v>
      </c>
      <c r="I885" s="105" t="s">
        <v>201</v>
      </c>
    </row>
    <row r="886" spans="1:9">
      <c r="A886" s="105" t="s">
        <v>528</v>
      </c>
      <c r="B886" s="105" t="s">
        <v>524</v>
      </c>
      <c r="C886" s="106" t="s">
        <v>487</v>
      </c>
      <c r="D886" s="105" t="s">
        <v>502</v>
      </c>
      <c r="E886" s="105">
        <v>19</v>
      </c>
      <c r="F886" s="106" t="s">
        <v>16</v>
      </c>
      <c r="G886" s="105">
        <v>50877.599999999999</v>
      </c>
      <c r="H886" s="105" t="s">
        <v>494</v>
      </c>
      <c r="I886" s="105" t="s">
        <v>198</v>
      </c>
    </row>
    <row r="887" spans="1:9">
      <c r="A887" s="105" t="s">
        <v>526</v>
      </c>
      <c r="B887" s="105" t="s">
        <v>524</v>
      </c>
      <c r="C887" s="106" t="s">
        <v>487</v>
      </c>
      <c r="D887" s="105" t="s">
        <v>488</v>
      </c>
      <c r="E887" s="105">
        <v>27</v>
      </c>
      <c r="F887" s="106" t="s">
        <v>489</v>
      </c>
      <c r="G887" s="105">
        <v>30554.399999999998</v>
      </c>
      <c r="H887" s="105" t="s">
        <v>496</v>
      </c>
      <c r="I887" s="105" t="s">
        <v>192</v>
      </c>
    </row>
    <row r="888" spans="1:9">
      <c r="A888" s="105" t="s">
        <v>287</v>
      </c>
      <c r="B888" s="105" t="s">
        <v>524</v>
      </c>
      <c r="C888" s="106" t="s">
        <v>510</v>
      </c>
      <c r="D888" s="105" t="s">
        <v>511</v>
      </c>
      <c r="E888" s="105">
        <v>4</v>
      </c>
      <c r="F888" s="106" t="s">
        <v>504</v>
      </c>
      <c r="G888" s="105">
        <v>73202.399999999994</v>
      </c>
      <c r="H888" s="105" t="s">
        <v>497</v>
      </c>
      <c r="I888" s="105" t="s">
        <v>201</v>
      </c>
    </row>
    <row r="889" spans="1:9">
      <c r="A889" s="105" t="s">
        <v>527</v>
      </c>
      <c r="B889" s="105" t="s">
        <v>524</v>
      </c>
      <c r="C889" s="106" t="s">
        <v>487</v>
      </c>
      <c r="D889" s="105" t="s">
        <v>488</v>
      </c>
      <c r="E889" s="105">
        <v>20</v>
      </c>
      <c r="F889" s="106" t="s">
        <v>16</v>
      </c>
      <c r="G889" s="105">
        <v>29096.399999999998</v>
      </c>
      <c r="H889" s="105" t="s">
        <v>497</v>
      </c>
      <c r="I889" s="105" t="s">
        <v>192</v>
      </c>
    </row>
    <row r="890" spans="1:9">
      <c r="A890" s="105" t="s">
        <v>526</v>
      </c>
      <c r="B890" s="105" t="s">
        <v>524</v>
      </c>
      <c r="C890" s="106" t="s">
        <v>499</v>
      </c>
      <c r="D890" s="105" t="s">
        <v>508</v>
      </c>
      <c r="E890" s="105">
        <v>8</v>
      </c>
      <c r="F890" s="106" t="s">
        <v>16</v>
      </c>
      <c r="G890" s="105">
        <v>114264</v>
      </c>
      <c r="H890" s="105" t="s">
        <v>497</v>
      </c>
      <c r="I890" s="105" t="s">
        <v>198</v>
      </c>
    </row>
    <row r="891" spans="1:9">
      <c r="A891" s="105" t="s">
        <v>531</v>
      </c>
      <c r="B891" s="105" t="s">
        <v>524</v>
      </c>
      <c r="C891" s="106" t="s">
        <v>510</v>
      </c>
      <c r="D891" s="105" t="s">
        <v>511</v>
      </c>
      <c r="E891" s="105">
        <v>29</v>
      </c>
      <c r="F891" s="106" t="s">
        <v>489</v>
      </c>
      <c r="G891" s="105">
        <v>357937.2</v>
      </c>
      <c r="H891" s="105" t="s">
        <v>501</v>
      </c>
      <c r="I891" s="105" t="s">
        <v>198</v>
      </c>
    </row>
    <row r="892" spans="1:9">
      <c r="A892" s="105" t="s">
        <v>291</v>
      </c>
      <c r="B892" s="105" t="s">
        <v>524</v>
      </c>
      <c r="C892" s="106" t="s">
        <v>510</v>
      </c>
      <c r="D892" s="105" t="s">
        <v>511</v>
      </c>
      <c r="E892" s="105">
        <v>5</v>
      </c>
      <c r="F892" s="106" t="s">
        <v>16</v>
      </c>
      <c r="G892" s="105">
        <v>77392.800000000003</v>
      </c>
      <c r="H892" s="105" t="s">
        <v>494</v>
      </c>
      <c r="I892" s="105" t="s">
        <v>210</v>
      </c>
    </row>
    <row r="893" spans="1:9">
      <c r="A893" s="105" t="s">
        <v>531</v>
      </c>
      <c r="B893" s="105" t="s">
        <v>524</v>
      </c>
      <c r="C893" s="106" t="s">
        <v>487</v>
      </c>
      <c r="D893" s="105" t="s">
        <v>488</v>
      </c>
      <c r="E893" s="105">
        <v>30</v>
      </c>
      <c r="F893" s="106" t="s">
        <v>16</v>
      </c>
      <c r="G893" s="105">
        <v>102408</v>
      </c>
      <c r="H893" s="105" t="s">
        <v>501</v>
      </c>
      <c r="I893" s="105" t="s">
        <v>210</v>
      </c>
    </row>
    <row r="894" spans="1:9">
      <c r="A894" s="105" t="s">
        <v>526</v>
      </c>
      <c r="B894" s="105" t="s">
        <v>524</v>
      </c>
      <c r="C894" s="106" t="s">
        <v>492</v>
      </c>
      <c r="D894" s="105" t="s">
        <v>495</v>
      </c>
      <c r="E894" s="105">
        <v>4</v>
      </c>
      <c r="F894" s="106" t="s">
        <v>16</v>
      </c>
      <c r="G894" s="105">
        <v>39450</v>
      </c>
      <c r="H894" s="105" t="s">
        <v>490</v>
      </c>
      <c r="I894" s="105" t="s">
        <v>192</v>
      </c>
    </row>
    <row r="895" spans="1:9">
      <c r="A895" s="105" t="s">
        <v>287</v>
      </c>
      <c r="B895" s="105" t="s">
        <v>524</v>
      </c>
      <c r="C895" s="106" t="s">
        <v>510</v>
      </c>
      <c r="D895" s="105" t="s">
        <v>511</v>
      </c>
      <c r="E895" s="105">
        <v>17</v>
      </c>
      <c r="F895" s="106" t="s">
        <v>16</v>
      </c>
      <c r="G895" s="105">
        <v>108669.59999999999</v>
      </c>
      <c r="H895" s="105" t="s">
        <v>497</v>
      </c>
      <c r="I895" s="105" t="s">
        <v>214</v>
      </c>
    </row>
    <row r="896" spans="1:9">
      <c r="A896" s="105" t="s">
        <v>528</v>
      </c>
      <c r="B896" s="105" t="s">
        <v>524</v>
      </c>
      <c r="C896" s="106" t="s">
        <v>487</v>
      </c>
      <c r="D896" s="105" t="s">
        <v>488</v>
      </c>
      <c r="E896" s="105">
        <v>14</v>
      </c>
      <c r="F896" s="106" t="s">
        <v>489</v>
      </c>
      <c r="G896" s="105">
        <v>113337.59999999999</v>
      </c>
      <c r="H896" s="105" t="s">
        <v>494</v>
      </c>
      <c r="I896" s="105" t="s">
        <v>198</v>
      </c>
    </row>
    <row r="897" spans="1:9">
      <c r="A897" s="105" t="s">
        <v>291</v>
      </c>
      <c r="B897" s="105" t="s">
        <v>524</v>
      </c>
      <c r="C897" s="106" t="s">
        <v>487</v>
      </c>
      <c r="D897" s="105" t="s">
        <v>502</v>
      </c>
      <c r="E897" s="105">
        <v>13</v>
      </c>
      <c r="F897" s="106" t="s">
        <v>16</v>
      </c>
      <c r="G897" s="105">
        <v>239971.19999999998</v>
      </c>
      <c r="H897" s="105" t="s">
        <v>494</v>
      </c>
      <c r="I897" s="105" t="s">
        <v>513</v>
      </c>
    </row>
    <row r="898" spans="1:9">
      <c r="A898" s="105" t="s">
        <v>287</v>
      </c>
      <c r="B898" s="105" t="s">
        <v>524</v>
      </c>
      <c r="C898" s="106" t="s">
        <v>499</v>
      </c>
      <c r="D898" s="105" t="s">
        <v>508</v>
      </c>
      <c r="E898" s="105">
        <v>17</v>
      </c>
      <c r="F898" s="106" t="s">
        <v>504</v>
      </c>
      <c r="G898" s="105">
        <v>17356.8</v>
      </c>
      <c r="H898" s="105" t="s">
        <v>490</v>
      </c>
      <c r="I898" s="105" t="s">
        <v>192</v>
      </c>
    </row>
    <row r="899" spans="1:9">
      <c r="A899" s="105" t="s">
        <v>530</v>
      </c>
      <c r="B899" s="105" t="s">
        <v>524</v>
      </c>
      <c r="C899" s="106" t="s">
        <v>510</v>
      </c>
      <c r="D899" s="105" t="s">
        <v>511</v>
      </c>
      <c r="E899" s="105">
        <v>5</v>
      </c>
      <c r="F899" s="106" t="s">
        <v>504</v>
      </c>
      <c r="G899" s="105">
        <v>44310</v>
      </c>
      <c r="H899" s="105" t="s">
        <v>496</v>
      </c>
      <c r="I899" s="105" t="s">
        <v>210</v>
      </c>
    </row>
    <row r="900" spans="1:9">
      <c r="A900" s="105" t="s">
        <v>291</v>
      </c>
      <c r="B900" s="105" t="s">
        <v>524</v>
      </c>
      <c r="C900" s="106" t="s">
        <v>487</v>
      </c>
      <c r="D900" s="105" t="s">
        <v>488</v>
      </c>
      <c r="E900" s="105">
        <v>18</v>
      </c>
      <c r="F900" s="106" t="s">
        <v>489</v>
      </c>
      <c r="G900" s="105">
        <v>54508.799999999996</v>
      </c>
      <c r="H900" s="105" t="s">
        <v>496</v>
      </c>
      <c r="I900" s="105" t="s">
        <v>192</v>
      </c>
    </row>
    <row r="901" spans="1:9">
      <c r="A901" s="105" t="s">
        <v>530</v>
      </c>
      <c r="B901" s="105" t="s">
        <v>524</v>
      </c>
      <c r="C901" s="106" t="s">
        <v>510</v>
      </c>
      <c r="D901" s="105" t="s">
        <v>514</v>
      </c>
      <c r="E901" s="105">
        <v>24</v>
      </c>
      <c r="F901" s="106" t="s">
        <v>16</v>
      </c>
      <c r="G901" s="105">
        <v>318783.59999999998</v>
      </c>
      <c r="H901" s="105" t="s">
        <v>496</v>
      </c>
      <c r="I901" s="105" t="s">
        <v>201</v>
      </c>
    </row>
    <row r="902" spans="1:9">
      <c r="A902" s="105" t="s">
        <v>291</v>
      </c>
      <c r="B902" s="105" t="s">
        <v>524</v>
      </c>
      <c r="C902" s="106" t="s">
        <v>487</v>
      </c>
      <c r="D902" s="105" t="s">
        <v>509</v>
      </c>
      <c r="E902" s="105">
        <v>26</v>
      </c>
      <c r="F902" s="106" t="s">
        <v>16</v>
      </c>
      <c r="G902" s="105">
        <v>45475.199999999997</v>
      </c>
      <c r="H902" s="105" t="s">
        <v>497</v>
      </c>
      <c r="I902" s="105" t="s">
        <v>189</v>
      </c>
    </row>
    <row r="903" spans="1:9">
      <c r="A903" s="105" t="s">
        <v>532</v>
      </c>
      <c r="B903" s="105" t="s">
        <v>524</v>
      </c>
      <c r="C903" s="106" t="s">
        <v>492</v>
      </c>
      <c r="D903" s="105" t="s">
        <v>493</v>
      </c>
      <c r="E903" s="105">
        <v>26</v>
      </c>
      <c r="F903" s="106" t="s">
        <v>489</v>
      </c>
      <c r="G903" s="105">
        <v>47046</v>
      </c>
      <c r="H903" s="105" t="s">
        <v>494</v>
      </c>
      <c r="I903" s="105" t="s">
        <v>192</v>
      </c>
    </row>
    <row r="904" spans="1:9">
      <c r="A904" s="105" t="s">
        <v>526</v>
      </c>
      <c r="B904" s="105" t="s">
        <v>524</v>
      </c>
      <c r="C904" s="106" t="s">
        <v>487</v>
      </c>
      <c r="D904" s="105" t="s">
        <v>488</v>
      </c>
      <c r="E904" s="105">
        <v>10</v>
      </c>
      <c r="F904" s="106" t="s">
        <v>16</v>
      </c>
      <c r="G904" s="105">
        <v>47728.799999999996</v>
      </c>
      <c r="H904" s="105" t="s">
        <v>497</v>
      </c>
      <c r="I904" s="105" t="s">
        <v>192</v>
      </c>
    </row>
    <row r="905" spans="1:9">
      <c r="A905" s="105" t="s">
        <v>530</v>
      </c>
      <c r="B905" s="105" t="s">
        <v>524</v>
      </c>
      <c r="C905" s="106" t="s">
        <v>510</v>
      </c>
      <c r="D905" s="105" t="s">
        <v>514</v>
      </c>
      <c r="E905" s="105">
        <v>23</v>
      </c>
      <c r="F905" s="106" t="s">
        <v>489</v>
      </c>
      <c r="G905" s="105">
        <v>31176</v>
      </c>
      <c r="H905" s="105" t="s">
        <v>496</v>
      </c>
      <c r="I905" s="105" t="s">
        <v>201</v>
      </c>
    </row>
    <row r="906" spans="1:9">
      <c r="A906" s="105" t="s">
        <v>532</v>
      </c>
      <c r="B906" s="105" t="s">
        <v>524</v>
      </c>
      <c r="C906" s="106" t="s">
        <v>487</v>
      </c>
      <c r="D906" s="105" t="s">
        <v>509</v>
      </c>
      <c r="E906" s="105">
        <v>30</v>
      </c>
      <c r="F906" s="106" t="s">
        <v>489</v>
      </c>
      <c r="G906" s="105">
        <v>353304</v>
      </c>
      <c r="H906" s="105" t="s">
        <v>497</v>
      </c>
      <c r="I906" s="105" t="s">
        <v>192</v>
      </c>
    </row>
    <row r="907" spans="1:9">
      <c r="A907" s="105" t="s">
        <v>287</v>
      </c>
      <c r="B907" s="105" t="s">
        <v>524</v>
      </c>
      <c r="C907" s="106" t="s">
        <v>487</v>
      </c>
      <c r="D907" s="105" t="s">
        <v>488</v>
      </c>
      <c r="E907" s="105">
        <v>28</v>
      </c>
      <c r="F907" s="106" t="s">
        <v>489</v>
      </c>
      <c r="G907" s="105">
        <v>75070.8</v>
      </c>
      <c r="H907" s="105" t="s">
        <v>490</v>
      </c>
      <c r="I907" s="105" t="s">
        <v>189</v>
      </c>
    </row>
    <row r="908" spans="1:9">
      <c r="A908" s="105" t="s">
        <v>531</v>
      </c>
      <c r="B908" s="105" t="s">
        <v>524</v>
      </c>
      <c r="C908" s="106" t="s">
        <v>499</v>
      </c>
      <c r="D908" s="105" t="s">
        <v>515</v>
      </c>
      <c r="E908" s="105">
        <v>6</v>
      </c>
      <c r="F908" s="106" t="s">
        <v>489</v>
      </c>
      <c r="G908" s="105">
        <v>107820</v>
      </c>
      <c r="H908" s="105" t="s">
        <v>494</v>
      </c>
      <c r="I908" s="105" t="s">
        <v>192</v>
      </c>
    </row>
    <row r="909" spans="1:9">
      <c r="A909" s="105" t="s">
        <v>526</v>
      </c>
      <c r="B909" s="105" t="s">
        <v>524</v>
      </c>
      <c r="C909" s="106" t="s">
        <v>510</v>
      </c>
      <c r="D909" s="105" t="s">
        <v>516</v>
      </c>
      <c r="E909" s="105">
        <v>8</v>
      </c>
      <c r="F909" s="106" t="s">
        <v>489</v>
      </c>
      <c r="G909" s="105">
        <v>151574.39999999999</v>
      </c>
      <c r="H909" s="105" t="s">
        <v>496</v>
      </c>
      <c r="I909" s="105" t="s">
        <v>192</v>
      </c>
    </row>
    <row r="910" spans="1:9">
      <c r="A910" s="105" t="s">
        <v>526</v>
      </c>
      <c r="B910" s="105" t="s">
        <v>524</v>
      </c>
      <c r="C910" s="106" t="s">
        <v>510</v>
      </c>
      <c r="D910" s="105" t="s">
        <v>511</v>
      </c>
      <c r="E910" s="105">
        <v>19</v>
      </c>
      <c r="F910" s="106" t="s">
        <v>16</v>
      </c>
      <c r="G910" s="105">
        <v>262688.39999999997</v>
      </c>
      <c r="H910" s="105" t="s">
        <v>494</v>
      </c>
      <c r="I910" s="105" t="s">
        <v>210</v>
      </c>
    </row>
    <row r="911" spans="1:9">
      <c r="A911" s="105" t="s">
        <v>526</v>
      </c>
      <c r="B911" s="105" t="s">
        <v>524</v>
      </c>
      <c r="C911" s="106" t="s">
        <v>510</v>
      </c>
      <c r="D911" s="105" t="s">
        <v>511</v>
      </c>
      <c r="E911" s="105">
        <v>27</v>
      </c>
      <c r="F911" s="106" t="s">
        <v>16</v>
      </c>
      <c r="G911" s="105">
        <v>328896</v>
      </c>
      <c r="H911" s="105" t="s">
        <v>494</v>
      </c>
      <c r="I911" s="105" t="s">
        <v>210</v>
      </c>
    </row>
    <row r="912" spans="1:9">
      <c r="A912" s="105" t="s">
        <v>530</v>
      </c>
      <c r="B912" s="105" t="s">
        <v>524</v>
      </c>
      <c r="C912" s="106" t="s">
        <v>487</v>
      </c>
      <c r="D912" s="105" t="s">
        <v>509</v>
      </c>
      <c r="E912" s="105">
        <v>12</v>
      </c>
      <c r="F912" s="106" t="s">
        <v>489</v>
      </c>
      <c r="G912" s="105">
        <v>83870.399999999994</v>
      </c>
      <c r="H912" s="105" t="s">
        <v>512</v>
      </c>
      <c r="I912" s="105" t="s">
        <v>214</v>
      </c>
    </row>
    <row r="913" spans="1:9">
      <c r="A913" s="105" t="s">
        <v>532</v>
      </c>
      <c r="B913" s="105" t="s">
        <v>524</v>
      </c>
      <c r="C913" s="106" t="s">
        <v>510</v>
      </c>
      <c r="D913" s="105" t="s">
        <v>516</v>
      </c>
      <c r="E913" s="105">
        <v>10</v>
      </c>
      <c r="F913" s="106" t="s">
        <v>489</v>
      </c>
      <c r="G913" s="105">
        <v>266058</v>
      </c>
      <c r="H913" s="105" t="s">
        <v>494</v>
      </c>
      <c r="I913" s="105" t="s">
        <v>192</v>
      </c>
    </row>
    <row r="914" spans="1:9">
      <c r="A914" s="105" t="s">
        <v>530</v>
      </c>
      <c r="B914" s="105" t="s">
        <v>524</v>
      </c>
      <c r="C914" s="106" t="s">
        <v>510</v>
      </c>
      <c r="D914" s="105" t="s">
        <v>511</v>
      </c>
      <c r="E914" s="105">
        <v>25</v>
      </c>
      <c r="F914" s="106" t="s">
        <v>16</v>
      </c>
      <c r="G914" s="105">
        <v>181256.4</v>
      </c>
      <c r="H914" s="105" t="s">
        <v>494</v>
      </c>
      <c r="I914" s="105" t="s">
        <v>210</v>
      </c>
    </row>
    <row r="915" spans="1:9">
      <c r="A915" s="105" t="s">
        <v>529</v>
      </c>
      <c r="B915" s="105" t="s">
        <v>524</v>
      </c>
      <c r="C915" s="106" t="s">
        <v>487</v>
      </c>
      <c r="D915" s="105" t="s">
        <v>509</v>
      </c>
      <c r="E915" s="105">
        <v>17</v>
      </c>
      <c r="F915" s="106" t="s">
        <v>16</v>
      </c>
      <c r="G915" s="105">
        <v>148132.79999999999</v>
      </c>
      <c r="H915" s="105" t="s">
        <v>496</v>
      </c>
      <c r="I915" s="105" t="s">
        <v>513</v>
      </c>
    </row>
    <row r="916" spans="1:9">
      <c r="A916" s="105" t="s">
        <v>531</v>
      </c>
      <c r="B916" s="105" t="s">
        <v>524</v>
      </c>
      <c r="C916" s="106" t="s">
        <v>487</v>
      </c>
      <c r="D916" s="105" t="s">
        <v>502</v>
      </c>
      <c r="E916" s="105">
        <v>2</v>
      </c>
      <c r="F916" s="106" t="s">
        <v>16</v>
      </c>
      <c r="G916" s="105">
        <v>120168</v>
      </c>
      <c r="H916" s="105" t="s">
        <v>512</v>
      </c>
      <c r="I916" s="105" t="s">
        <v>192</v>
      </c>
    </row>
    <row r="917" spans="1:9">
      <c r="A917" s="105" t="s">
        <v>530</v>
      </c>
      <c r="B917" s="105" t="s">
        <v>524</v>
      </c>
      <c r="C917" s="106" t="s">
        <v>492</v>
      </c>
      <c r="D917" s="105" t="s">
        <v>493</v>
      </c>
      <c r="E917" s="105">
        <v>9</v>
      </c>
      <c r="F917" s="106" t="s">
        <v>489</v>
      </c>
      <c r="G917" s="105">
        <v>259950</v>
      </c>
      <c r="H917" s="105" t="s">
        <v>496</v>
      </c>
      <c r="I917" s="105" t="s">
        <v>513</v>
      </c>
    </row>
    <row r="918" spans="1:9">
      <c r="A918" s="105" t="s">
        <v>532</v>
      </c>
      <c r="B918" s="105" t="s">
        <v>524</v>
      </c>
      <c r="C918" s="106" t="s">
        <v>510</v>
      </c>
      <c r="D918" s="105" t="s">
        <v>511</v>
      </c>
      <c r="E918" s="105">
        <v>12</v>
      </c>
      <c r="F918" s="106" t="s">
        <v>489</v>
      </c>
      <c r="G918" s="105">
        <v>56390.400000000001</v>
      </c>
      <c r="H918" s="105" t="s">
        <v>496</v>
      </c>
      <c r="I918" s="105" t="s">
        <v>192</v>
      </c>
    </row>
    <row r="919" spans="1:9">
      <c r="A919" s="105" t="s">
        <v>532</v>
      </c>
      <c r="B919" s="105" t="s">
        <v>524</v>
      </c>
      <c r="C919" s="106" t="s">
        <v>510</v>
      </c>
      <c r="D919" s="105" t="s">
        <v>511</v>
      </c>
      <c r="E919" s="105">
        <v>6</v>
      </c>
      <c r="F919" s="106" t="s">
        <v>16</v>
      </c>
      <c r="G919" s="105">
        <v>67820.399999999994</v>
      </c>
      <c r="H919" s="105" t="s">
        <v>494</v>
      </c>
      <c r="I919" s="105" t="s">
        <v>513</v>
      </c>
    </row>
    <row r="920" spans="1:9">
      <c r="A920" s="105" t="s">
        <v>525</v>
      </c>
      <c r="B920" s="105" t="s">
        <v>524</v>
      </c>
      <c r="C920" s="106" t="s">
        <v>487</v>
      </c>
      <c r="D920" s="105" t="s">
        <v>502</v>
      </c>
      <c r="E920" s="105">
        <v>27</v>
      </c>
      <c r="F920" s="106" t="s">
        <v>16</v>
      </c>
      <c r="G920" s="105">
        <v>113551.2</v>
      </c>
      <c r="H920" s="105" t="s">
        <v>496</v>
      </c>
      <c r="I920" s="105" t="s">
        <v>513</v>
      </c>
    </row>
    <row r="921" spans="1:9">
      <c r="A921" s="105" t="s">
        <v>287</v>
      </c>
      <c r="B921" s="105" t="s">
        <v>524</v>
      </c>
      <c r="C921" s="106" t="s">
        <v>492</v>
      </c>
      <c r="D921" s="105" t="s">
        <v>493</v>
      </c>
      <c r="E921" s="105">
        <v>6</v>
      </c>
      <c r="F921" s="106" t="s">
        <v>16</v>
      </c>
      <c r="G921" s="105">
        <v>137106</v>
      </c>
      <c r="H921" s="105" t="s">
        <v>497</v>
      </c>
      <c r="I921" s="105" t="s">
        <v>210</v>
      </c>
    </row>
    <row r="922" spans="1:9">
      <c r="A922" s="105" t="s">
        <v>526</v>
      </c>
      <c r="B922" s="105" t="s">
        <v>524</v>
      </c>
      <c r="C922" s="106" t="s">
        <v>510</v>
      </c>
      <c r="D922" s="105" t="s">
        <v>516</v>
      </c>
      <c r="E922" s="105">
        <v>22</v>
      </c>
      <c r="F922" s="106" t="s">
        <v>489</v>
      </c>
      <c r="G922" s="105">
        <v>21160.799999999999</v>
      </c>
      <c r="H922" s="105" t="s">
        <v>494</v>
      </c>
      <c r="I922" s="105" t="s">
        <v>201</v>
      </c>
    </row>
    <row r="923" spans="1:9">
      <c r="A923" s="105" t="s">
        <v>287</v>
      </c>
      <c r="B923" s="105" t="s">
        <v>524</v>
      </c>
      <c r="C923" s="106" t="s">
        <v>510</v>
      </c>
      <c r="D923" s="105" t="s">
        <v>511</v>
      </c>
      <c r="E923" s="105">
        <v>1</v>
      </c>
      <c r="F923" s="106" t="s">
        <v>504</v>
      </c>
      <c r="G923" s="105">
        <v>33374.400000000001</v>
      </c>
      <c r="H923" s="105" t="s">
        <v>494</v>
      </c>
      <c r="I923" s="105" t="s">
        <v>210</v>
      </c>
    </row>
    <row r="924" spans="1:9">
      <c r="A924" s="105" t="s">
        <v>531</v>
      </c>
      <c r="B924" s="105" t="s">
        <v>524</v>
      </c>
      <c r="C924" s="106" t="s">
        <v>510</v>
      </c>
      <c r="D924" s="105" t="s">
        <v>511</v>
      </c>
      <c r="E924" s="105">
        <v>10</v>
      </c>
      <c r="F924" s="106" t="s">
        <v>489</v>
      </c>
      <c r="G924" s="105">
        <v>284637.59999999998</v>
      </c>
      <c r="H924" s="105" t="s">
        <v>496</v>
      </c>
      <c r="I924" s="105" t="s">
        <v>192</v>
      </c>
    </row>
    <row r="925" spans="1:9">
      <c r="A925" s="105" t="s">
        <v>532</v>
      </c>
      <c r="B925" s="105" t="s">
        <v>524</v>
      </c>
      <c r="C925" s="106" t="s">
        <v>510</v>
      </c>
      <c r="D925" s="105" t="s">
        <v>511</v>
      </c>
      <c r="E925" s="105">
        <v>6</v>
      </c>
      <c r="F925" s="106" t="s">
        <v>489</v>
      </c>
      <c r="G925" s="105">
        <v>21146.399999999998</v>
      </c>
      <c r="H925" s="105" t="s">
        <v>496</v>
      </c>
      <c r="I925" s="105" t="s">
        <v>192</v>
      </c>
    </row>
    <row r="926" spans="1:9">
      <c r="A926" s="105" t="s">
        <v>528</v>
      </c>
      <c r="B926" s="105" t="s">
        <v>524</v>
      </c>
      <c r="C926" s="106" t="s">
        <v>510</v>
      </c>
      <c r="D926" s="105" t="s">
        <v>514</v>
      </c>
      <c r="E926" s="105">
        <v>4</v>
      </c>
      <c r="F926" s="106" t="s">
        <v>504</v>
      </c>
      <c r="G926" s="105">
        <v>51897.599999999999</v>
      </c>
      <c r="H926" s="105" t="s">
        <v>497</v>
      </c>
      <c r="I926" s="105" t="s">
        <v>192</v>
      </c>
    </row>
    <row r="927" spans="1:9">
      <c r="A927" s="105" t="s">
        <v>530</v>
      </c>
      <c r="B927" s="105" t="s">
        <v>524</v>
      </c>
      <c r="C927" s="106" t="s">
        <v>499</v>
      </c>
      <c r="D927" s="105" t="s">
        <v>500</v>
      </c>
      <c r="E927" s="105">
        <v>23</v>
      </c>
      <c r="F927" s="106" t="s">
        <v>489</v>
      </c>
      <c r="G927" s="105">
        <v>3634.7999999999997</v>
      </c>
      <c r="H927" s="105" t="s">
        <v>494</v>
      </c>
      <c r="I927" s="105" t="s">
        <v>192</v>
      </c>
    </row>
    <row r="928" spans="1:9">
      <c r="A928" s="105" t="s">
        <v>532</v>
      </c>
      <c r="B928" s="105" t="s">
        <v>524</v>
      </c>
      <c r="C928" s="106" t="s">
        <v>487</v>
      </c>
      <c r="D928" s="105" t="s">
        <v>502</v>
      </c>
      <c r="E928" s="105">
        <v>7</v>
      </c>
      <c r="F928" s="106" t="s">
        <v>489</v>
      </c>
      <c r="G928" s="105">
        <v>24655.200000000001</v>
      </c>
      <c r="H928" s="105" t="s">
        <v>512</v>
      </c>
      <c r="I928" s="105" t="s">
        <v>192</v>
      </c>
    </row>
    <row r="929" spans="1:9">
      <c r="A929" s="105" t="s">
        <v>531</v>
      </c>
      <c r="B929" s="105" t="s">
        <v>524</v>
      </c>
      <c r="C929" s="106" t="s">
        <v>492</v>
      </c>
      <c r="D929" s="105" t="s">
        <v>506</v>
      </c>
      <c r="E929" s="105">
        <v>19</v>
      </c>
      <c r="F929" s="106" t="s">
        <v>504</v>
      </c>
      <c r="G929" s="105">
        <v>177210</v>
      </c>
      <c r="H929" s="105" t="s">
        <v>497</v>
      </c>
      <c r="I929" s="105" t="s">
        <v>189</v>
      </c>
    </row>
    <row r="930" spans="1:9">
      <c r="A930" s="105" t="s">
        <v>287</v>
      </c>
      <c r="B930" s="105" t="s">
        <v>524</v>
      </c>
      <c r="C930" s="106" t="s">
        <v>510</v>
      </c>
      <c r="D930" s="105" t="s">
        <v>514</v>
      </c>
      <c r="E930" s="105">
        <v>21</v>
      </c>
      <c r="F930" s="106" t="s">
        <v>504</v>
      </c>
      <c r="G930" s="105">
        <v>162716.4</v>
      </c>
      <c r="H930" s="105" t="s">
        <v>494</v>
      </c>
      <c r="I930" s="105" t="s">
        <v>198</v>
      </c>
    </row>
    <row r="931" spans="1:9">
      <c r="A931" s="105" t="s">
        <v>526</v>
      </c>
      <c r="B931" s="105" t="s">
        <v>524</v>
      </c>
      <c r="C931" s="106" t="s">
        <v>487</v>
      </c>
      <c r="D931" s="105" t="s">
        <v>509</v>
      </c>
      <c r="E931" s="105">
        <v>19</v>
      </c>
      <c r="F931" s="106" t="s">
        <v>16</v>
      </c>
      <c r="G931" s="105">
        <v>179318.39999999999</v>
      </c>
      <c r="H931" s="105" t="s">
        <v>497</v>
      </c>
      <c r="I931" s="105" t="s">
        <v>189</v>
      </c>
    </row>
    <row r="932" spans="1:9">
      <c r="A932" s="105" t="s">
        <v>530</v>
      </c>
      <c r="B932" s="105" t="s">
        <v>524</v>
      </c>
      <c r="C932" s="106" t="s">
        <v>510</v>
      </c>
      <c r="D932" s="105" t="s">
        <v>511</v>
      </c>
      <c r="E932" s="105">
        <v>6</v>
      </c>
      <c r="F932" s="106" t="s">
        <v>489</v>
      </c>
      <c r="G932" s="105">
        <v>12997.199999999999</v>
      </c>
      <c r="H932" s="105" t="s">
        <v>494</v>
      </c>
      <c r="I932" s="105" t="s">
        <v>513</v>
      </c>
    </row>
    <row r="933" spans="1:9">
      <c r="A933" s="105" t="s">
        <v>291</v>
      </c>
      <c r="B933" s="105" t="s">
        <v>524</v>
      </c>
      <c r="C933" s="106" t="s">
        <v>492</v>
      </c>
      <c r="D933" s="105" t="s">
        <v>495</v>
      </c>
      <c r="E933" s="105">
        <v>18</v>
      </c>
      <c r="F933" s="106" t="s">
        <v>489</v>
      </c>
      <c r="G933" s="105">
        <v>76161.599999999991</v>
      </c>
      <c r="H933" s="105" t="s">
        <v>496</v>
      </c>
      <c r="I933" s="105" t="s">
        <v>189</v>
      </c>
    </row>
    <row r="934" spans="1:9">
      <c r="A934" s="105" t="s">
        <v>529</v>
      </c>
      <c r="B934" s="105" t="s">
        <v>524</v>
      </c>
      <c r="C934" s="106" t="s">
        <v>499</v>
      </c>
      <c r="D934" s="105" t="s">
        <v>515</v>
      </c>
      <c r="E934" s="105">
        <v>16</v>
      </c>
      <c r="F934" s="106" t="s">
        <v>489</v>
      </c>
      <c r="G934" s="105">
        <v>118686</v>
      </c>
      <c r="H934" s="105" t="s">
        <v>494</v>
      </c>
      <c r="I934" s="105" t="s">
        <v>201</v>
      </c>
    </row>
    <row r="935" spans="1:9">
      <c r="A935" s="105" t="s">
        <v>525</v>
      </c>
      <c r="B935" s="105" t="s">
        <v>524</v>
      </c>
      <c r="C935" s="106" t="s">
        <v>487</v>
      </c>
      <c r="D935" s="105" t="s">
        <v>502</v>
      </c>
      <c r="E935" s="105">
        <v>9</v>
      </c>
      <c r="F935" s="106" t="s">
        <v>16</v>
      </c>
      <c r="G935" s="105">
        <v>62817.599999999999</v>
      </c>
      <c r="H935" s="105" t="s">
        <v>501</v>
      </c>
      <c r="I935" s="105" t="s">
        <v>189</v>
      </c>
    </row>
    <row r="936" spans="1:9">
      <c r="A936" s="105" t="s">
        <v>291</v>
      </c>
      <c r="B936" s="105" t="s">
        <v>524</v>
      </c>
      <c r="C936" s="106" t="s">
        <v>487</v>
      </c>
      <c r="D936" s="105" t="s">
        <v>502</v>
      </c>
      <c r="E936" s="105">
        <v>16</v>
      </c>
      <c r="F936" s="106" t="s">
        <v>504</v>
      </c>
      <c r="G936" s="105">
        <v>218661.6</v>
      </c>
      <c r="H936" s="105" t="s">
        <v>494</v>
      </c>
      <c r="I936" s="105" t="s">
        <v>201</v>
      </c>
    </row>
    <row r="937" spans="1:9">
      <c r="A937" s="105" t="s">
        <v>528</v>
      </c>
      <c r="B937" s="105" t="s">
        <v>524</v>
      </c>
      <c r="C937" s="106" t="s">
        <v>487</v>
      </c>
      <c r="D937" s="105" t="s">
        <v>509</v>
      </c>
      <c r="E937" s="105">
        <v>28</v>
      </c>
      <c r="F937" s="106" t="s">
        <v>16</v>
      </c>
      <c r="G937" s="105">
        <v>37555.199999999997</v>
      </c>
      <c r="H937" s="105" t="s">
        <v>496</v>
      </c>
      <c r="I937" s="105" t="s">
        <v>189</v>
      </c>
    </row>
    <row r="938" spans="1:9">
      <c r="A938" s="105" t="s">
        <v>531</v>
      </c>
      <c r="B938" s="105" t="s">
        <v>524</v>
      </c>
      <c r="C938" s="106" t="s">
        <v>487</v>
      </c>
      <c r="D938" s="105" t="s">
        <v>488</v>
      </c>
      <c r="E938" s="105">
        <v>25</v>
      </c>
      <c r="F938" s="106" t="s">
        <v>16</v>
      </c>
      <c r="G938" s="105">
        <v>67376.399999999994</v>
      </c>
      <c r="H938" s="105" t="s">
        <v>497</v>
      </c>
      <c r="I938" s="105" t="s">
        <v>198</v>
      </c>
    </row>
    <row r="939" spans="1:9">
      <c r="A939" s="105" t="s">
        <v>527</v>
      </c>
      <c r="B939" s="105" t="s">
        <v>524</v>
      </c>
      <c r="C939" s="106" t="s">
        <v>487</v>
      </c>
      <c r="D939" s="105" t="s">
        <v>488</v>
      </c>
      <c r="E939" s="105">
        <v>2</v>
      </c>
      <c r="F939" s="106" t="s">
        <v>16</v>
      </c>
      <c r="G939" s="105">
        <v>116462.39999999999</v>
      </c>
      <c r="H939" s="105" t="s">
        <v>494</v>
      </c>
      <c r="I939" s="105" t="s">
        <v>198</v>
      </c>
    </row>
    <row r="940" spans="1:9">
      <c r="A940" s="105" t="s">
        <v>527</v>
      </c>
      <c r="B940" s="105" t="s">
        <v>524</v>
      </c>
      <c r="C940" s="106" t="s">
        <v>487</v>
      </c>
      <c r="D940" s="105" t="s">
        <v>488</v>
      </c>
      <c r="E940" s="105">
        <v>22</v>
      </c>
      <c r="F940" s="106" t="s">
        <v>16</v>
      </c>
      <c r="G940" s="105">
        <v>21747.599999999999</v>
      </c>
      <c r="H940" s="105" t="s">
        <v>496</v>
      </c>
      <c r="I940" s="105" t="s">
        <v>189</v>
      </c>
    </row>
    <row r="941" spans="1:9">
      <c r="A941" s="105" t="s">
        <v>287</v>
      </c>
      <c r="B941" s="105" t="s">
        <v>524</v>
      </c>
      <c r="C941" s="106" t="s">
        <v>510</v>
      </c>
      <c r="D941" s="105" t="s">
        <v>516</v>
      </c>
      <c r="E941" s="105">
        <v>29</v>
      </c>
      <c r="F941" s="106" t="s">
        <v>16</v>
      </c>
      <c r="G941" s="105">
        <v>76248</v>
      </c>
      <c r="H941" s="105" t="s">
        <v>494</v>
      </c>
      <c r="I941" s="105" t="s">
        <v>192</v>
      </c>
    </row>
    <row r="942" spans="1:9">
      <c r="A942" s="105" t="s">
        <v>532</v>
      </c>
      <c r="B942" s="105" t="s">
        <v>524</v>
      </c>
      <c r="C942" s="106" t="s">
        <v>492</v>
      </c>
      <c r="D942" s="105" t="s">
        <v>493</v>
      </c>
      <c r="E942" s="105">
        <v>10</v>
      </c>
      <c r="F942" s="106" t="s">
        <v>16</v>
      </c>
      <c r="G942" s="105">
        <v>528612</v>
      </c>
      <c r="H942" s="105" t="s">
        <v>494</v>
      </c>
      <c r="I942" s="105" t="s">
        <v>214</v>
      </c>
    </row>
    <row r="943" spans="1:9">
      <c r="A943" s="105" t="s">
        <v>532</v>
      </c>
      <c r="B943" s="105" t="s">
        <v>524</v>
      </c>
      <c r="C943" s="106" t="s">
        <v>487</v>
      </c>
      <c r="D943" s="105" t="s">
        <v>502</v>
      </c>
      <c r="E943" s="105">
        <v>23</v>
      </c>
      <c r="F943" s="106" t="s">
        <v>489</v>
      </c>
      <c r="G943" s="105">
        <v>31881.599999999999</v>
      </c>
      <c r="H943" s="105" t="s">
        <v>497</v>
      </c>
      <c r="I943" s="105" t="s">
        <v>198</v>
      </c>
    </row>
    <row r="944" spans="1:9">
      <c r="A944" s="105" t="s">
        <v>529</v>
      </c>
      <c r="B944" s="105" t="s">
        <v>524</v>
      </c>
      <c r="C944" s="106" t="s">
        <v>510</v>
      </c>
      <c r="D944" s="105" t="s">
        <v>516</v>
      </c>
      <c r="E944" s="105">
        <v>27</v>
      </c>
      <c r="F944" s="106" t="s">
        <v>489</v>
      </c>
      <c r="G944" s="105">
        <v>25585.200000000001</v>
      </c>
      <c r="H944" s="105" t="s">
        <v>497</v>
      </c>
      <c r="I944" s="105" t="s">
        <v>198</v>
      </c>
    </row>
    <row r="945" spans="1:9">
      <c r="A945" s="105" t="s">
        <v>526</v>
      </c>
      <c r="B945" s="105" t="s">
        <v>524</v>
      </c>
      <c r="C945" s="106" t="s">
        <v>487</v>
      </c>
      <c r="D945" s="105" t="s">
        <v>488</v>
      </c>
      <c r="E945" s="105">
        <v>28</v>
      </c>
      <c r="F945" s="106" t="s">
        <v>489</v>
      </c>
      <c r="G945" s="105">
        <v>36428.400000000001</v>
      </c>
      <c r="H945" s="105" t="s">
        <v>496</v>
      </c>
      <c r="I945" s="105" t="s">
        <v>198</v>
      </c>
    </row>
    <row r="946" spans="1:9">
      <c r="A946" s="105" t="s">
        <v>530</v>
      </c>
      <c r="B946" s="105" t="s">
        <v>524</v>
      </c>
      <c r="C946" s="106" t="s">
        <v>487</v>
      </c>
      <c r="D946" s="105" t="s">
        <v>509</v>
      </c>
      <c r="E946" s="105">
        <v>6</v>
      </c>
      <c r="F946" s="106" t="s">
        <v>489</v>
      </c>
      <c r="G946" s="105">
        <v>401299.20000000001</v>
      </c>
      <c r="H946" s="105" t="s">
        <v>497</v>
      </c>
      <c r="I946" s="105" t="s">
        <v>513</v>
      </c>
    </row>
    <row r="947" spans="1:9">
      <c r="A947" s="105" t="s">
        <v>531</v>
      </c>
      <c r="B947" s="105" t="s">
        <v>524</v>
      </c>
      <c r="C947" s="106" t="s">
        <v>492</v>
      </c>
      <c r="D947" s="105" t="s">
        <v>495</v>
      </c>
      <c r="E947" s="105">
        <v>30</v>
      </c>
      <c r="F947" s="106" t="s">
        <v>489</v>
      </c>
      <c r="G947" s="105">
        <v>332166</v>
      </c>
      <c r="H947" s="105" t="s">
        <v>497</v>
      </c>
      <c r="I947" s="105" t="s">
        <v>198</v>
      </c>
    </row>
    <row r="948" spans="1:9">
      <c r="A948" s="105" t="s">
        <v>287</v>
      </c>
      <c r="B948" s="105" t="s">
        <v>524</v>
      </c>
      <c r="C948" s="106" t="s">
        <v>487</v>
      </c>
      <c r="D948" s="105" t="s">
        <v>502</v>
      </c>
      <c r="E948" s="105">
        <v>14</v>
      </c>
      <c r="F948" s="106" t="s">
        <v>16</v>
      </c>
      <c r="G948" s="105">
        <v>37622.400000000001</v>
      </c>
      <c r="H948" s="105" t="s">
        <v>494</v>
      </c>
      <c r="I948" s="105" t="s">
        <v>189</v>
      </c>
    </row>
    <row r="949" spans="1:9">
      <c r="A949" s="105" t="s">
        <v>529</v>
      </c>
      <c r="B949" s="105" t="s">
        <v>524</v>
      </c>
      <c r="C949" s="106" t="s">
        <v>510</v>
      </c>
      <c r="D949" s="105" t="s">
        <v>511</v>
      </c>
      <c r="E949" s="105">
        <v>13</v>
      </c>
      <c r="F949" s="106" t="s">
        <v>489</v>
      </c>
      <c r="G949" s="105">
        <v>340999.2</v>
      </c>
      <c r="H949" s="105" t="s">
        <v>494</v>
      </c>
      <c r="I949" s="105" t="s">
        <v>192</v>
      </c>
    </row>
    <row r="950" spans="1:9">
      <c r="A950" s="105" t="s">
        <v>526</v>
      </c>
      <c r="B950" s="105" t="s">
        <v>524</v>
      </c>
      <c r="C950" s="106" t="s">
        <v>510</v>
      </c>
      <c r="D950" s="105" t="s">
        <v>516</v>
      </c>
      <c r="E950" s="105">
        <v>15</v>
      </c>
      <c r="F950" s="106" t="s">
        <v>504</v>
      </c>
      <c r="G950" s="105">
        <v>226288.8</v>
      </c>
      <c r="H950" s="105" t="s">
        <v>494</v>
      </c>
      <c r="I950" s="105" t="s">
        <v>201</v>
      </c>
    </row>
    <row r="951" spans="1:9">
      <c r="A951" s="105" t="s">
        <v>531</v>
      </c>
      <c r="B951" s="105" t="s">
        <v>524</v>
      </c>
      <c r="C951" s="106" t="s">
        <v>487</v>
      </c>
      <c r="D951" s="105" t="s">
        <v>502</v>
      </c>
      <c r="E951" s="105">
        <v>15</v>
      </c>
      <c r="F951" s="106" t="s">
        <v>504</v>
      </c>
      <c r="G951" s="105">
        <v>78052.800000000003</v>
      </c>
      <c r="H951" s="105" t="s">
        <v>490</v>
      </c>
      <c r="I951" s="105" t="s">
        <v>198</v>
      </c>
    </row>
    <row r="952" spans="1:9">
      <c r="A952" s="105" t="s">
        <v>527</v>
      </c>
      <c r="B952" s="105" t="s">
        <v>524</v>
      </c>
      <c r="C952" s="106" t="s">
        <v>487</v>
      </c>
      <c r="D952" s="105" t="s">
        <v>488</v>
      </c>
      <c r="E952" s="105">
        <v>23</v>
      </c>
      <c r="F952" s="106" t="s">
        <v>489</v>
      </c>
      <c r="G952" s="105">
        <v>36465.599999999999</v>
      </c>
      <c r="H952" s="105" t="s">
        <v>494</v>
      </c>
      <c r="I952" s="105" t="s">
        <v>192</v>
      </c>
    </row>
    <row r="953" spans="1:9">
      <c r="A953" s="105" t="s">
        <v>532</v>
      </c>
      <c r="B953" s="105" t="s">
        <v>524</v>
      </c>
      <c r="C953" s="106" t="s">
        <v>492</v>
      </c>
      <c r="D953" s="105" t="s">
        <v>495</v>
      </c>
      <c r="E953" s="105">
        <v>10</v>
      </c>
      <c r="F953" s="106" t="s">
        <v>16</v>
      </c>
      <c r="G953" s="105">
        <v>85225.5</v>
      </c>
      <c r="H953" s="105" t="s">
        <v>494</v>
      </c>
      <c r="I953" s="105" t="s">
        <v>189</v>
      </c>
    </row>
    <row r="954" spans="1:9">
      <c r="A954" s="105" t="s">
        <v>530</v>
      </c>
      <c r="B954" s="105" t="s">
        <v>524</v>
      </c>
      <c r="C954" s="106" t="s">
        <v>487</v>
      </c>
      <c r="D954" s="105" t="s">
        <v>488</v>
      </c>
      <c r="E954" s="105">
        <v>14</v>
      </c>
      <c r="F954" s="106" t="s">
        <v>489</v>
      </c>
      <c r="G954" s="105">
        <v>68629.2</v>
      </c>
      <c r="H954" s="105" t="s">
        <v>494</v>
      </c>
      <c r="I954" s="105" t="s">
        <v>189</v>
      </c>
    </row>
    <row r="955" spans="1:9">
      <c r="A955" s="105" t="s">
        <v>526</v>
      </c>
      <c r="B955" s="105" t="s">
        <v>524</v>
      </c>
      <c r="C955" s="106" t="s">
        <v>499</v>
      </c>
      <c r="D955" s="105" t="s">
        <v>500</v>
      </c>
      <c r="E955" s="105">
        <v>13</v>
      </c>
      <c r="F955" s="106" t="s">
        <v>16</v>
      </c>
      <c r="G955" s="105">
        <v>77446.8</v>
      </c>
      <c r="H955" s="105" t="s">
        <v>494</v>
      </c>
      <c r="I955" s="105" t="s">
        <v>192</v>
      </c>
    </row>
    <row r="956" spans="1:9">
      <c r="A956" s="105" t="s">
        <v>531</v>
      </c>
      <c r="B956" s="105" t="s">
        <v>524</v>
      </c>
      <c r="C956" s="106" t="s">
        <v>492</v>
      </c>
      <c r="D956" s="105" t="s">
        <v>506</v>
      </c>
      <c r="E956" s="105">
        <v>25</v>
      </c>
      <c r="F956" s="106" t="s">
        <v>504</v>
      </c>
      <c r="G956" s="105">
        <v>81762</v>
      </c>
      <c r="H956" s="105" t="s">
        <v>490</v>
      </c>
      <c r="I956" s="105" t="s">
        <v>192</v>
      </c>
    </row>
    <row r="957" spans="1:9">
      <c r="A957" s="105" t="s">
        <v>531</v>
      </c>
      <c r="B957" s="105" t="s">
        <v>524</v>
      </c>
      <c r="C957" s="106" t="s">
        <v>487</v>
      </c>
      <c r="D957" s="105" t="s">
        <v>502</v>
      </c>
      <c r="E957" s="105">
        <v>24</v>
      </c>
      <c r="F957" s="106" t="s">
        <v>489</v>
      </c>
      <c r="G957" s="105">
        <v>160608</v>
      </c>
      <c r="H957" s="105" t="s">
        <v>496</v>
      </c>
      <c r="I957" s="105" t="s">
        <v>195</v>
      </c>
    </row>
    <row r="958" spans="1:9">
      <c r="A958" s="105" t="s">
        <v>532</v>
      </c>
      <c r="B958" s="105" t="s">
        <v>524</v>
      </c>
      <c r="C958" s="106" t="s">
        <v>487</v>
      </c>
      <c r="D958" s="105" t="s">
        <v>502</v>
      </c>
      <c r="E958" s="105">
        <v>26</v>
      </c>
      <c r="F958" s="106" t="s">
        <v>16</v>
      </c>
      <c r="G958" s="105">
        <v>160113.60000000001</v>
      </c>
      <c r="H958" s="105" t="s">
        <v>496</v>
      </c>
      <c r="I958" s="105" t="s">
        <v>201</v>
      </c>
    </row>
    <row r="959" spans="1:9">
      <c r="A959" s="105" t="s">
        <v>526</v>
      </c>
      <c r="B959" s="105" t="s">
        <v>524</v>
      </c>
      <c r="C959" s="106" t="s">
        <v>510</v>
      </c>
      <c r="D959" s="105" t="s">
        <v>511</v>
      </c>
      <c r="E959" s="105">
        <v>26</v>
      </c>
      <c r="F959" s="106" t="s">
        <v>489</v>
      </c>
      <c r="G959" s="105">
        <v>220363.19999999998</v>
      </c>
      <c r="H959" s="105" t="s">
        <v>494</v>
      </c>
      <c r="I959" s="105" t="s">
        <v>192</v>
      </c>
    </row>
    <row r="960" spans="1:9">
      <c r="A960" s="105" t="s">
        <v>291</v>
      </c>
      <c r="B960" s="105" t="s">
        <v>524</v>
      </c>
      <c r="C960" s="106" t="s">
        <v>499</v>
      </c>
      <c r="D960" s="105" t="s">
        <v>515</v>
      </c>
      <c r="E960" s="105">
        <v>26</v>
      </c>
      <c r="F960" s="106" t="s">
        <v>489</v>
      </c>
      <c r="G960" s="105">
        <v>28690.799999999999</v>
      </c>
      <c r="H960" s="105" t="s">
        <v>512</v>
      </c>
      <c r="I960" s="105" t="s">
        <v>189</v>
      </c>
    </row>
    <row r="961" spans="1:9">
      <c r="A961" s="105" t="s">
        <v>528</v>
      </c>
      <c r="B961" s="105" t="s">
        <v>524</v>
      </c>
      <c r="C961" s="106" t="s">
        <v>492</v>
      </c>
      <c r="D961" s="105" t="s">
        <v>493</v>
      </c>
      <c r="E961" s="105">
        <v>30</v>
      </c>
      <c r="F961" s="106" t="s">
        <v>16</v>
      </c>
      <c r="G961" s="105">
        <v>42975.6</v>
      </c>
      <c r="H961" s="105" t="s">
        <v>512</v>
      </c>
      <c r="I961" s="105" t="s">
        <v>192</v>
      </c>
    </row>
    <row r="962" spans="1:9">
      <c r="A962" s="105" t="s">
        <v>532</v>
      </c>
      <c r="B962" s="105" t="s">
        <v>524</v>
      </c>
      <c r="C962" s="106" t="s">
        <v>487</v>
      </c>
      <c r="D962" s="105" t="s">
        <v>502</v>
      </c>
      <c r="E962" s="105">
        <v>28</v>
      </c>
      <c r="F962" s="106" t="s">
        <v>504</v>
      </c>
      <c r="G962" s="105">
        <v>211749.6</v>
      </c>
      <c r="H962" s="105" t="s">
        <v>497</v>
      </c>
      <c r="I962" s="105" t="s">
        <v>195</v>
      </c>
    </row>
    <row r="963" spans="1:9">
      <c r="A963" s="105" t="s">
        <v>527</v>
      </c>
      <c r="B963" s="105" t="s">
        <v>524</v>
      </c>
      <c r="C963" s="106" t="s">
        <v>510</v>
      </c>
      <c r="D963" s="105" t="s">
        <v>516</v>
      </c>
      <c r="E963" s="105">
        <v>17</v>
      </c>
      <c r="F963" s="106" t="s">
        <v>489</v>
      </c>
      <c r="G963" s="105">
        <v>291524.39999999997</v>
      </c>
      <c r="H963" s="105" t="s">
        <v>497</v>
      </c>
      <c r="I963" s="105" t="s">
        <v>192</v>
      </c>
    </row>
    <row r="964" spans="1:9">
      <c r="A964" s="105" t="s">
        <v>287</v>
      </c>
      <c r="B964" s="105" t="s">
        <v>524</v>
      </c>
      <c r="C964" s="106" t="s">
        <v>487</v>
      </c>
      <c r="D964" s="105" t="s">
        <v>488</v>
      </c>
      <c r="E964" s="105">
        <v>16</v>
      </c>
      <c r="F964" s="106" t="s">
        <v>16</v>
      </c>
      <c r="G964" s="105">
        <v>17233.2</v>
      </c>
      <c r="H964" s="105" t="s">
        <v>497</v>
      </c>
      <c r="I964" s="105" t="s">
        <v>198</v>
      </c>
    </row>
    <row r="965" spans="1:9">
      <c r="A965" s="105" t="s">
        <v>531</v>
      </c>
      <c r="B965" s="105" t="s">
        <v>524</v>
      </c>
      <c r="C965" s="106" t="s">
        <v>492</v>
      </c>
      <c r="D965" s="105" t="s">
        <v>495</v>
      </c>
      <c r="E965" s="105">
        <v>4</v>
      </c>
      <c r="F965" s="106" t="s">
        <v>489</v>
      </c>
      <c r="G965" s="105">
        <v>168138</v>
      </c>
      <c r="H965" s="105" t="s">
        <v>494</v>
      </c>
      <c r="I965" s="105" t="s">
        <v>513</v>
      </c>
    </row>
    <row r="966" spans="1:9">
      <c r="A966" s="105" t="s">
        <v>530</v>
      </c>
      <c r="B966" s="105" t="s">
        <v>524</v>
      </c>
      <c r="C966" s="106" t="s">
        <v>487</v>
      </c>
      <c r="D966" s="105" t="s">
        <v>488</v>
      </c>
      <c r="E966" s="105">
        <v>23</v>
      </c>
      <c r="F966" s="106" t="s">
        <v>489</v>
      </c>
      <c r="G966" s="105">
        <v>45013.2</v>
      </c>
      <c r="H966" s="105" t="s">
        <v>490</v>
      </c>
      <c r="I966" s="105" t="s">
        <v>198</v>
      </c>
    </row>
    <row r="967" spans="1:9">
      <c r="A967" s="105" t="s">
        <v>527</v>
      </c>
      <c r="B967" s="105" t="s">
        <v>524</v>
      </c>
      <c r="C967" s="106" t="s">
        <v>492</v>
      </c>
      <c r="D967" s="105" t="s">
        <v>493</v>
      </c>
      <c r="E967" s="105">
        <v>4</v>
      </c>
      <c r="F967" s="106" t="s">
        <v>489</v>
      </c>
      <c r="G967" s="105">
        <v>435438</v>
      </c>
      <c r="H967" s="105" t="s">
        <v>496</v>
      </c>
      <c r="I967" s="105" t="s">
        <v>192</v>
      </c>
    </row>
    <row r="968" spans="1:9">
      <c r="A968" s="105" t="s">
        <v>526</v>
      </c>
      <c r="B968" s="105" t="s">
        <v>524</v>
      </c>
      <c r="C968" s="106" t="s">
        <v>487</v>
      </c>
      <c r="D968" s="105" t="s">
        <v>509</v>
      </c>
      <c r="E968" s="105">
        <v>27</v>
      </c>
      <c r="F968" s="106" t="s">
        <v>16</v>
      </c>
      <c r="G968" s="105">
        <v>190414.8</v>
      </c>
      <c r="H968" s="105" t="s">
        <v>496</v>
      </c>
      <c r="I968" s="105" t="s">
        <v>198</v>
      </c>
    </row>
    <row r="969" spans="1:9">
      <c r="A969" s="105" t="s">
        <v>291</v>
      </c>
      <c r="B969" s="105" t="s">
        <v>524</v>
      </c>
      <c r="C969" s="106" t="s">
        <v>487</v>
      </c>
      <c r="D969" s="105" t="s">
        <v>502</v>
      </c>
      <c r="E969" s="105">
        <v>18</v>
      </c>
      <c r="F969" s="106" t="s">
        <v>16</v>
      </c>
      <c r="G969" s="105">
        <v>132974.39999999999</v>
      </c>
      <c r="H969" s="105" t="s">
        <v>494</v>
      </c>
      <c r="I969" s="105" t="s">
        <v>198</v>
      </c>
    </row>
    <row r="970" spans="1:9">
      <c r="A970" s="105" t="s">
        <v>528</v>
      </c>
      <c r="B970" s="105" t="s">
        <v>524</v>
      </c>
      <c r="C970" s="106" t="s">
        <v>510</v>
      </c>
      <c r="D970" s="105" t="s">
        <v>511</v>
      </c>
      <c r="E970" s="105">
        <v>2</v>
      </c>
      <c r="F970" s="106" t="s">
        <v>16</v>
      </c>
      <c r="G970" s="105">
        <v>82759.199999999997</v>
      </c>
      <c r="H970" s="105" t="s">
        <v>496</v>
      </c>
      <c r="I970" s="105" t="s">
        <v>192</v>
      </c>
    </row>
    <row r="971" spans="1:9">
      <c r="A971" s="105" t="s">
        <v>525</v>
      </c>
      <c r="B971" s="105" t="s">
        <v>524</v>
      </c>
      <c r="C971" s="106" t="s">
        <v>510</v>
      </c>
      <c r="D971" s="105" t="s">
        <v>511</v>
      </c>
      <c r="E971" s="105">
        <v>25</v>
      </c>
      <c r="F971" s="106" t="s">
        <v>16</v>
      </c>
      <c r="G971" s="105">
        <v>153288</v>
      </c>
      <c r="H971" s="105" t="s">
        <v>494</v>
      </c>
      <c r="I971" s="105" t="s">
        <v>210</v>
      </c>
    </row>
    <row r="972" spans="1:9">
      <c r="A972" s="105" t="s">
        <v>532</v>
      </c>
      <c r="B972" s="105" t="s">
        <v>524</v>
      </c>
      <c r="C972" s="106" t="s">
        <v>487</v>
      </c>
      <c r="D972" s="105" t="s">
        <v>488</v>
      </c>
      <c r="E972" s="105">
        <v>20</v>
      </c>
      <c r="F972" s="106" t="s">
        <v>489</v>
      </c>
      <c r="G972" s="105">
        <v>97162.8</v>
      </c>
      <c r="H972" s="105" t="s">
        <v>496</v>
      </c>
      <c r="I972" s="105" t="s">
        <v>198</v>
      </c>
    </row>
    <row r="973" spans="1:9">
      <c r="A973" s="105" t="s">
        <v>531</v>
      </c>
      <c r="B973" s="105" t="s">
        <v>524</v>
      </c>
      <c r="C973" s="106" t="s">
        <v>487</v>
      </c>
      <c r="D973" s="105" t="s">
        <v>488</v>
      </c>
      <c r="E973" s="105">
        <v>1</v>
      </c>
      <c r="F973" s="106" t="s">
        <v>16</v>
      </c>
      <c r="G973" s="105">
        <v>82750.8</v>
      </c>
      <c r="H973" s="105" t="s">
        <v>490</v>
      </c>
      <c r="I973" s="105" t="s">
        <v>192</v>
      </c>
    </row>
    <row r="974" spans="1:9">
      <c r="A974" s="105" t="s">
        <v>532</v>
      </c>
      <c r="B974" s="105" t="s">
        <v>524</v>
      </c>
      <c r="C974" s="106" t="s">
        <v>510</v>
      </c>
      <c r="D974" s="105" t="s">
        <v>514</v>
      </c>
      <c r="E974" s="105">
        <v>4</v>
      </c>
      <c r="F974" s="106" t="s">
        <v>16</v>
      </c>
      <c r="G974" s="105">
        <v>167778</v>
      </c>
      <c r="H974" s="105" t="s">
        <v>501</v>
      </c>
      <c r="I974" s="105" t="s">
        <v>214</v>
      </c>
    </row>
    <row r="975" spans="1:9">
      <c r="A975" s="105" t="s">
        <v>532</v>
      </c>
      <c r="B975" s="105" t="s">
        <v>524</v>
      </c>
      <c r="C975" s="106" t="s">
        <v>492</v>
      </c>
      <c r="D975" s="105" t="s">
        <v>506</v>
      </c>
      <c r="E975" s="105">
        <v>21</v>
      </c>
      <c r="F975" s="106" t="s">
        <v>16</v>
      </c>
      <c r="G975" s="105">
        <v>374220</v>
      </c>
      <c r="H975" s="105" t="s">
        <v>497</v>
      </c>
      <c r="I975" s="105" t="s">
        <v>201</v>
      </c>
    </row>
    <row r="976" spans="1:9">
      <c r="A976" s="105" t="s">
        <v>528</v>
      </c>
      <c r="B976" s="105" t="s">
        <v>524</v>
      </c>
      <c r="C976" s="106" t="s">
        <v>487</v>
      </c>
      <c r="D976" s="105" t="s">
        <v>488</v>
      </c>
      <c r="E976" s="105">
        <v>21</v>
      </c>
      <c r="F976" s="106" t="s">
        <v>16</v>
      </c>
      <c r="G976" s="105">
        <v>93154.8</v>
      </c>
      <c r="H976" s="105" t="s">
        <v>497</v>
      </c>
      <c r="I976" s="105" t="s">
        <v>198</v>
      </c>
    </row>
    <row r="977" spans="1:9">
      <c r="A977" s="105" t="s">
        <v>530</v>
      </c>
      <c r="B977" s="105" t="s">
        <v>524</v>
      </c>
      <c r="C977" s="106" t="s">
        <v>499</v>
      </c>
      <c r="D977" s="105" t="s">
        <v>508</v>
      </c>
      <c r="E977" s="105">
        <v>27</v>
      </c>
      <c r="F977" s="106" t="s">
        <v>489</v>
      </c>
      <c r="G977" s="105">
        <v>592068</v>
      </c>
      <c r="H977" s="105" t="s">
        <v>512</v>
      </c>
      <c r="I977" s="105" t="s">
        <v>198</v>
      </c>
    </row>
    <row r="978" spans="1:9">
      <c r="A978" s="105" t="s">
        <v>529</v>
      </c>
      <c r="B978" s="105" t="s">
        <v>524</v>
      </c>
      <c r="C978" s="106" t="s">
        <v>499</v>
      </c>
      <c r="D978" s="105" t="s">
        <v>515</v>
      </c>
      <c r="E978" s="105">
        <v>24</v>
      </c>
      <c r="F978" s="106" t="s">
        <v>489</v>
      </c>
      <c r="G978" s="105">
        <v>69937.2</v>
      </c>
      <c r="H978" s="105" t="s">
        <v>494</v>
      </c>
      <c r="I978" s="105" t="s">
        <v>198</v>
      </c>
    </row>
    <row r="979" spans="1:9">
      <c r="A979" s="105" t="s">
        <v>530</v>
      </c>
      <c r="B979" s="105" t="s">
        <v>524</v>
      </c>
      <c r="C979" s="106" t="s">
        <v>492</v>
      </c>
      <c r="D979" s="105" t="s">
        <v>495</v>
      </c>
      <c r="E979" s="105">
        <v>7</v>
      </c>
      <c r="F979" s="106" t="s">
        <v>489</v>
      </c>
      <c r="G979" s="105">
        <v>172449</v>
      </c>
      <c r="H979" s="105" t="s">
        <v>497</v>
      </c>
      <c r="I979" s="105" t="s">
        <v>192</v>
      </c>
    </row>
    <row r="980" spans="1:9">
      <c r="A980" s="105" t="s">
        <v>528</v>
      </c>
      <c r="B980" s="105" t="s">
        <v>524</v>
      </c>
      <c r="C980" s="106" t="s">
        <v>487</v>
      </c>
      <c r="D980" s="105" t="s">
        <v>502</v>
      </c>
      <c r="E980" s="105">
        <v>4</v>
      </c>
      <c r="F980" s="106" t="s">
        <v>16</v>
      </c>
      <c r="G980" s="105">
        <v>228549.6</v>
      </c>
      <c r="H980" s="105" t="s">
        <v>494</v>
      </c>
      <c r="I980" s="105" t="s">
        <v>192</v>
      </c>
    </row>
    <row r="981" spans="1:9">
      <c r="A981" s="105" t="s">
        <v>287</v>
      </c>
      <c r="B981" s="105" t="s">
        <v>524</v>
      </c>
      <c r="C981" s="106" t="s">
        <v>510</v>
      </c>
      <c r="D981" s="105" t="s">
        <v>514</v>
      </c>
      <c r="E981" s="105">
        <v>13</v>
      </c>
      <c r="F981" s="106" t="s">
        <v>489</v>
      </c>
      <c r="G981" s="105">
        <v>86234.4</v>
      </c>
      <c r="H981" s="105" t="s">
        <v>494</v>
      </c>
      <c r="I981" s="105" t="s">
        <v>189</v>
      </c>
    </row>
    <row r="982" spans="1:9">
      <c r="A982" s="105" t="s">
        <v>531</v>
      </c>
      <c r="B982" s="105" t="s">
        <v>524</v>
      </c>
      <c r="C982" s="106" t="s">
        <v>487</v>
      </c>
      <c r="D982" s="105" t="s">
        <v>509</v>
      </c>
      <c r="E982" s="105">
        <v>15</v>
      </c>
      <c r="F982" s="106" t="s">
        <v>489</v>
      </c>
      <c r="G982" s="105">
        <v>141746.4</v>
      </c>
      <c r="H982" s="105" t="s">
        <v>497</v>
      </c>
      <c r="I982" s="105" t="s">
        <v>201</v>
      </c>
    </row>
    <row r="983" spans="1:9">
      <c r="A983" s="105" t="s">
        <v>525</v>
      </c>
      <c r="B983" s="105" t="s">
        <v>524</v>
      </c>
      <c r="C983" s="106" t="s">
        <v>510</v>
      </c>
      <c r="D983" s="105" t="s">
        <v>516</v>
      </c>
      <c r="E983" s="105">
        <v>26</v>
      </c>
      <c r="F983" s="106" t="s">
        <v>16</v>
      </c>
      <c r="G983" s="105">
        <v>35661.599999999999</v>
      </c>
      <c r="H983" s="105" t="s">
        <v>497</v>
      </c>
      <c r="I983" s="105" t="s">
        <v>198</v>
      </c>
    </row>
    <row r="984" spans="1:9">
      <c r="A984" s="105" t="s">
        <v>529</v>
      </c>
      <c r="B984" s="105" t="s">
        <v>524</v>
      </c>
      <c r="C984" s="106" t="s">
        <v>492</v>
      </c>
      <c r="D984" s="105" t="s">
        <v>493</v>
      </c>
      <c r="E984" s="105">
        <v>30</v>
      </c>
      <c r="F984" s="106" t="s">
        <v>16</v>
      </c>
      <c r="G984" s="105">
        <v>42975.6</v>
      </c>
      <c r="H984" s="105" t="s">
        <v>496</v>
      </c>
      <c r="I984" s="105" t="s">
        <v>192</v>
      </c>
    </row>
    <row r="985" spans="1:9">
      <c r="A985" s="105" t="s">
        <v>529</v>
      </c>
      <c r="B985" s="105" t="s">
        <v>524</v>
      </c>
      <c r="C985" s="106" t="s">
        <v>499</v>
      </c>
      <c r="D985" s="105" t="s">
        <v>508</v>
      </c>
      <c r="E985" s="105">
        <v>13</v>
      </c>
      <c r="F985" s="106" t="s">
        <v>504</v>
      </c>
      <c r="G985" s="105">
        <v>53973.599999999999</v>
      </c>
      <c r="H985" s="105" t="s">
        <v>497</v>
      </c>
      <c r="I985" s="105" t="s">
        <v>513</v>
      </c>
    </row>
    <row r="986" spans="1:9">
      <c r="A986" s="105" t="s">
        <v>527</v>
      </c>
      <c r="B986" s="105" t="s">
        <v>524</v>
      </c>
      <c r="C986" s="106" t="s">
        <v>499</v>
      </c>
      <c r="D986" s="105" t="s">
        <v>508</v>
      </c>
      <c r="E986" s="105">
        <v>6</v>
      </c>
      <c r="F986" s="106" t="s">
        <v>16</v>
      </c>
      <c r="G986" s="105">
        <v>59689.2</v>
      </c>
      <c r="H986" s="105" t="s">
        <v>512</v>
      </c>
      <c r="I986" s="105" t="s">
        <v>513</v>
      </c>
    </row>
    <row r="987" spans="1:9">
      <c r="A987" s="105" t="s">
        <v>530</v>
      </c>
      <c r="B987" s="105" t="s">
        <v>524</v>
      </c>
      <c r="C987" s="106" t="s">
        <v>499</v>
      </c>
      <c r="D987" s="105" t="s">
        <v>508</v>
      </c>
      <c r="E987" s="105">
        <v>14</v>
      </c>
      <c r="F987" s="106" t="s">
        <v>489</v>
      </c>
      <c r="G987" s="105">
        <v>115484.4</v>
      </c>
      <c r="H987" s="105" t="s">
        <v>497</v>
      </c>
      <c r="I987" s="105" t="s">
        <v>189</v>
      </c>
    </row>
    <row r="988" spans="1:9">
      <c r="A988" s="105" t="s">
        <v>527</v>
      </c>
      <c r="B988" s="105" t="s">
        <v>524</v>
      </c>
      <c r="C988" s="106" t="s">
        <v>487</v>
      </c>
      <c r="D988" s="105" t="s">
        <v>488</v>
      </c>
      <c r="E988" s="105">
        <v>16</v>
      </c>
      <c r="F988" s="106" t="s">
        <v>489</v>
      </c>
      <c r="G988" s="105">
        <v>65907.599999999991</v>
      </c>
      <c r="H988" s="105" t="s">
        <v>496</v>
      </c>
      <c r="I988" s="105" t="s">
        <v>195</v>
      </c>
    </row>
    <row r="989" spans="1:9">
      <c r="A989" s="105" t="s">
        <v>527</v>
      </c>
      <c r="B989" s="105" t="s">
        <v>524</v>
      </c>
      <c r="C989" s="106" t="s">
        <v>487</v>
      </c>
      <c r="D989" s="105" t="s">
        <v>502</v>
      </c>
      <c r="E989" s="105">
        <v>27</v>
      </c>
      <c r="F989" s="106" t="s">
        <v>504</v>
      </c>
      <c r="G989" s="105">
        <v>145639.19999999998</v>
      </c>
      <c r="H989" s="105" t="s">
        <v>497</v>
      </c>
      <c r="I989" s="105" t="s">
        <v>192</v>
      </c>
    </row>
    <row r="990" spans="1:9">
      <c r="A990" s="105" t="s">
        <v>530</v>
      </c>
      <c r="B990" s="105" t="s">
        <v>524</v>
      </c>
      <c r="C990" s="106" t="s">
        <v>492</v>
      </c>
      <c r="D990" s="105" t="s">
        <v>495</v>
      </c>
      <c r="E990" s="105">
        <v>26</v>
      </c>
      <c r="F990" s="106" t="s">
        <v>16</v>
      </c>
      <c r="G990" s="105">
        <v>417852</v>
      </c>
      <c r="H990" s="105" t="s">
        <v>501</v>
      </c>
      <c r="I990" s="105" t="s">
        <v>189</v>
      </c>
    </row>
    <row r="991" spans="1:9">
      <c r="A991" s="105" t="s">
        <v>530</v>
      </c>
      <c r="B991" s="105" t="s">
        <v>524</v>
      </c>
      <c r="C991" s="106" t="s">
        <v>510</v>
      </c>
      <c r="D991" s="105" t="s">
        <v>511</v>
      </c>
      <c r="E991" s="105">
        <v>4</v>
      </c>
      <c r="F991" s="106" t="s">
        <v>16</v>
      </c>
      <c r="G991" s="105">
        <v>98820</v>
      </c>
      <c r="H991" s="105" t="s">
        <v>490</v>
      </c>
      <c r="I991" s="105" t="s">
        <v>189</v>
      </c>
    </row>
    <row r="992" spans="1:9">
      <c r="A992" s="105" t="s">
        <v>526</v>
      </c>
      <c r="B992" s="105" t="s">
        <v>524</v>
      </c>
      <c r="C992" s="106" t="s">
        <v>510</v>
      </c>
      <c r="D992" s="105" t="s">
        <v>516</v>
      </c>
      <c r="E992" s="105">
        <v>25</v>
      </c>
      <c r="F992" s="106" t="s">
        <v>489</v>
      </c>
      <c r="G992" s="105">
        <v>297892.8</v>
      </c>
      <c r="H992" s="105" t="s">
        <v>494</v>
      </c>
      <c r="I992" s="105" t="s">
        <v>513</v>
      </c>
    </row>
    <row r="993" spans="1:9">
      <c r="A993" s="105" t="s">
        <v>527</v>
      </c>
      <c r="B993" s="105" t="s">
        <v>524</v>
      </c>
      <c r="C993" s="106" t="s">
        <v>487</v>
      </c>
      <c r="D993" s="105" t="s">
        <v>509</v>
      </c>
      <c r="E993" s="105">
        <v>9</v>
      </c>
      <c r="F993" s="106" t="s">
        <v>16</v>
      </c>
      <c r="G993" s="105">
        <v>418485.6</v>
      </c>
      <c r="H993" s="105" t="s">
        <v>512</v>
      </c>
      <c r="I993" s="105" t="s">
        <v>214</v>
      </c>
    </row>
    <row r="994" spans="1:9">
      <c r="A994" s="105" t="s">
        <v>528</v>
      </c>
      <c r="B994" s="105" t="s">
        <v>524</v>
      </c>
      <c r="C994" s="106" t="s">
        <v>492</v>
      </c>
      <c r="D994" s="105" t="s">
        <v>493</v>
      </c>
      <c r="E994" s="105">
        <v>20</v>
      </c>
      <c r="F994" s="106" t="s">
        <v>489</v>
      </c>
      <c r="G994" s="105">
        <v>175956</v>
      </c>
      <c r="H994" s="105" t="s">
        <v>501</v>
      </c>
      <c r="I994" s="105" t="s">
        <v>192</v>
      </c>
    </row>
    <row r="995" spans="1:9">
      <c r="A995" s="105" t="s">
        <v>526</v>
      </c>
      <c r="B995" s="105" t="s">
        <v>524</v>
      </c>
      <c r="C995" s="106" t="s">
        <v>492</v>
      </c>
      <c r="D995" s="105" t="s">
        <v>506</v>
      </c>
      <c r="E995" s="105">
        <v>27</v>
      </c>
      <c r="F995" s="106" t="s">
        <v>489</v>
      </c>
      <c r="G995" s="105">
        <v>342582</v>
      </c>
      <c r="H995" s="105" t="s">
        <v>497</v>
      </c>
      <c r="I995" s="105" t="s">
        <v>192</v>
      </c>
    </row>
    <row r="996" spans="1:9">
      <c r="A996" s="105" t="s">
        <v>529</v>
      </c>
      <c r="B996" s="105" t="s">
        <v>524</v>
      </c>
      <c r="C996" s="106" t="s">
        <v>510</v>
      </c>
      <c r="D996" s="105" t="s">
        <v>516</v>
      </c>
      <c r="E996" s="105">
        <v>22</v>
      </c>
      <c r="F996" s="106" t="s">
        <v>16</v>
      </c>
      <c r="G996" s="105">
        <v>291218.39999999997</v>
      </c>
      <c r="H996" s="105" t="s">
        <v>494</v>
      </c>
      <c r="I996" s="105" t="s">
        <v>192</v>
      </c>
    </row>
    <row r="997" spans="1:9">
      <c r="A997" s="105" t="s">
        <v>291</v>
      </c>
      <c r="B997" s="105" t="s">
        <v>524</v>
      </c>
      <c r="C997" s="106" t="s">
        <v>510</v>
      </c>
      <c r="D997" s="105" t="s">
        <v>511</v>
      </c>
      <c r="E997" s="105">
        <v>12</v>
      </c>
      <c r="F997" s="106" t="s">
        <v>489</v>
      </c>
      <c r="G997" s="105">
        <v>253994.4</v>
      </c>
      <c r="H997" s="105" t="s">
        <v>497</v>
      </c>
      <c r="I997" s="105" t="s">
        <v>201</v>
      </c>
    </row>
    <row r="998" spans="1:9">
      <c r="A998" s="105" t="s">
        <v>525</v>
      </c>
      <c r="B998" s="105" t="s">
        <v>524</v>
      </c>
      <c r="C998" s="106" t="s">
        <v>487</v>
      </c>
      <c r="D998" s="105" t="s">
        <v>502</v>
      </c>
      <c r="E998" s="105">
        <v>19</v>
      </c>
      <c r="F998" s="106" t="s">
        <v>489</v>
      </c>
      <c r="G998" s="105">
        <v>75775.199999999997</v>
      </c>
      <c r="H998" s="105" t="s">
        <v>497</v>
      </c>
      <c r="I998" s="105" t="s">
        <v>195</v>
      </c>
    </row>
    <row r="999" spans="1:9">
      <c r="A999" s="105" t="s">
        <v>525</v>
      </c>
      <c r="B999" s="105" t="s">
        <v>524</v>
      </c>
      <c r="C999" s="106" t="s">
        <v>492</v>
      </c>
      <c r="D999" s="105" t="s">
        <v>506</v>
      </c>
      <c r="E999" s="105">
        <v>4</v>
      </c>
      <c r="F999" s="106" t="s">
        <v>489</v>
      </c>
      <c r="G999" s="105">
        <v>590634</v>
      </c>
      <c r="H999" s="105" t="s">
        <v>501</v>
      </c>
      <c r="I999" s="105" t="s">
        <v>192</v>
      </c>
    </row>
    <row r="1000" spans="1:9">
      <c r="A1000" s="105" t="s">
        <v>529</v>
      </c>
      <c r="B1000" s="105" t="s">
        <v>524</v>
      </c>
      <c r="C1000" s="106" t="s">
        <v>487</v>
      </c>
      <c r="D1000" s="105" t="s">
        <v>502</v>
      </c>
      <c r="E1000" s="105">
        <v>9</v>
      </c>
      <c r="F1000" s="106" t="s">
        <v>489</v>
      </c>
      <c r="G1000" s="105">
        <v>88812</v>
      </c>
      <c r="H1000" s="105" t="s">
        <v>490</v>
      </c>
      <c r="I1000" s="105" t="s">
        <v>513</v>
      </c>
    </row>
    <row r="1001" spans="1:9">
      <c r="A1001" s="105" t="s">
        <v>529</v>
      </c>
      <c r="B1001" s="105" t="s">
        <v>524</v>
      </c>
      <c r="C1001" s="106" t="s">
        <v>499</v>
      </c>
      <c r="D1001" s="105" t="s">
        <v>508</v>
      </c>
      <c r="E1001" s="105">
        <v>1</v>
      </c>
      <c r="F1001" s="106" t="s">
        <v>16</v>
      </c>
      <c r="G1001" s="105">
        <v>82256.399999999994</v>
      </c>
      <c r="H1001" s="105" t="s">
        <v>497</v>
      </c>
      <c r="I1001" s="105" t="s">
        <v>198</v>
      </c>
    </row>
    <row r="1002" spans="1:9">
      <c r="A1002" s="105" t="s">
        <v>525</v>
      </c>
      <c r="B1002" s="105" t="s">
        <v>524</v>
      </c>
      <c r="C1002" s="106" t="s">
        <v>510</v>
      </c>
      <c r="D1002" s="105" t="s">
        <v>511</v>
      </c>
      <c r="E1002" s="105">
        <v>18</v>
      </c>
      <c r="F1002" s="106" t="s">
        <v>489</v>
      </c>
      <c r="G1002" s="105">
        <v>69670.8</v>
      </c>
      <c r="H1002" s="105" t="s">
        <v>497</v>
      </c>
      <c r="I1002" s="105" t="s">
        <v>201</v>
      </c>
    </row>
    <row r="1003" spans="1:9">
      <c r="A1003" s="105" t="s">
        <v>529</v>
      </c>
      <c r="B1003" s="105" t="s">
        <v>524</v>
      </c>
      <c r="C1003" s="106" t="s">
        <v>492</v>
      </c>
      <c r="D1003" s="105" t="s">
        <v>495</v>
      </c>
      <c r="E1003" s="105">
        <v>11</v>
      </c>
      <c r="F1003" s="106" t="s">
        <v>489</v>
      </c>
      <c r="G1003" s="105">
        <v>22103.1</v>
      </c>
      <c r="H1003" s="105" t="s">
        <v>497</v>
      </c>
      <c r="I1003" s="105" t="s">
        <v>198</v>
      </c>
    </row>
    <row r="1004" spans="1:9">
      <c r="A1004" s="105" t="s">
        <v>532</v>
      </c>
      <c r="B1004" s="105" t="s">
        <v>524</v>
      </c>
      <c r="C1004" s="106" t="s">
        <v>510</v>
      </c>
      <c r="D1004" s="105" t="s">
        <v>511</v>
      </c>
      <c r="E1004" s="105">
        <v>30</v>
      </c>
      <c r="F1004" s="106" t="s">
        <v>489</v>
      </c>
      <c r="G1004" s="105">
        <v>268743.59999999998</v>
      </c>
      <c r="H1004" s="105" t="s">
        <v>496</v>
      </c>
      <c r="I1004" s="105" t="s">
        <v>214</v>
      </c>
    </row>
    <row r="1005" spans="1:9">
      <c r="A1005" s="105" t="s">
        <v>527</v>
      </c>
      <c r="B1005" s="105" t="s">
        <v>524</v>
      </c>
      <c r="C1005" s="106" t="s">
        <v>510</v>
      </c>
      <c r="D1005" s="105" t="s">
        <v>511</v>
      </c>
      <c r="E1005" s="105">
        <v>10</v>
      </c>
      <c r="F1005" s="106" t="s">
        <v>16</v>
      </c>
      <c r="G1005" s="105">
        <v>296931.59999999998</v>
      </c>
      <c r="H1005" s="105" t="s">
        <v>497</v>
      </c>
      <c r="I1005" s="105" t="s">
        <v>192</v>
      </c>
    </row>
    <row r="1006" spans="1:9">
      <c r="A1006" s="105" t="s">
        <v>531</v>
      </c>
      <c r="B1006" s="105" t="s">
        <v>524</v>
      </c>
      <c r="C1006" s="106" t="s">
        <v>487</v>
      </c>
      <c r="D1006" s="105" t="s">
        <v>502</v>
      </c>
      <c r="E1006" s="105">
        <v>13</v>
      </c>
      <c r="F1006" s="106" t="s">
        <v>489</v>
      </c>
      <c r="G1006" s="105">
        <v>189321.60000000001</v>
      </c>
      <c r="H1006" s="105" t="s">
        <v>497</v>
      </c>
      <c r="I1006" s="105" t="s">
        <v>189</v>
      </c>
    </row>
    <row r="1007" spans="1:9">
      <c r="A1007" s="105" t="s">
        <v>291</v>
      </c>
      <c r="B1007" s="105" t="s">
        <v>524</v>
      </c>
      <c r="C1007" s="106" t="s">
        <v>510</v>
      </c>
      <c r="D1007" s="105" t="s">
        <v>511</v>
      </c>
      <c r="E1007" s="105">
        <v>28</v>
      </c>
      <c r="F1007" s="106" t="s">
        <v>489</v>
      </c>
      <c r="G1007" s="105">
        <v>281566.8</v>
      </c>
      <c r="H1007" s="105" t="s">
        <v>490</v>
      </c>
      <c r="I1007" s="105" t="s">
        <v>189</v>
      </c>
    </row>
    <row r="1008" spans="1:9">
      <c r="A1008" s="105" t="s">
        <v>529</v>
      </c>
      <c r="B1008" s="105" t="s">
        <v>524</v>
      </c>
      <c r="C1008" s="106" t="s">
        <v>492</v>
      </c>
      <c r="D1008" s="105" t="s">
        <v>506</v>
      </c>
      <c r="E1008" s="105">
        <v>6</v>
      </c>
      <c r="F1008" s="106" t="s">
        <v>489</v>
      </c>
      <c r="G1008" s="105">
        <v>299760</v>
      </c>
      <c r="H1008" s="105" t="s">
        <v>494</v>
      </c>
      <c r="I1008" s="105" t="s">
        <v>198</v>
      </c>
    </row>
    <row r="1009" spans="1:9">
      <c r="A1009" s="105" t="s">
        <v>287</v>
      </c>
      <c r="B1009" s="105" t="s">
        <v>524</v>
      </c>
      <c r="C1009" s="106" t="s">
        <v>510</v>
      </c>
      <c r="D1009" s="105" t="s">
        <v>511</v>
      </c>
      <c r="E1009" s="105">
        <v>20</v>
      </c>
      <c r="F1009" s="106" t="s">
        <v>16</v>
      </c>
      <c r="G1009" s="105">
        <v>124178.4</v>
      </c>
      <c r="H1009" s="105" t="s">
        <v>494</v>
      </c>
      <c r="I1009" s="105" t="s">
        <v>189</v>
      </c>
    </row>
    <row r="1010" spans="1:9">
      <c r="A1010" s="105" t="s">
        <v>530</v>
      </c>
      <c r="B1010" s="105" t="s">
        <v>524</v>
      </c>
      <c r="C1010" s="106" t="s">
        <v>499</v>
      </c>
      <c r="D1010" s="105" t="s">
        <v>500</v>
      </c>
      <c r="E1010" s="105">
        <v>14</v>
      </c>
      <c r="F1010" s="106" t="s">
        <v>16</v>
      </c>
      <c r="G1010" s="105">
        <v>86298</v>
      </c>
      <c r="H1010" s="105" t="s">
        <v>497</v>
      </c>
      <c r="I1010" s="105" t="s">
        <v>189</v>
      </c>
    </row>
    <row r="1011" spans="1:9">
      <c r="A1011" s="105" t="s">
        <v>287</v>
      </c>
      <c r="B1011" s="105" t="s">
        <v>524</v>
      </c>
      <c r="C1011" s="106" t="s">
        <v>510</v>
      </c>
      <c r="D1011" s="105" t="s">
        <v>511</v>
      </c>
      <c r="E1011" s="105">
        <v>7</v>
      </c>
      <c r="F1011" s="106" t="s">
        <v>16</v>
      </c>
      <c r="G1011" s="105">
        <v>198021.6</v>
      </c>
      <c r="H1011" s="105" t="s">
        <v>494</v>
      </c>
      <c r="I1011" s="105" t="s">
        <v>192</v>
      </c>
    </row>
    <row r="1012" spans="1:9">
      <c r="A1012" s="105" t="s">
        <v>530</v>
      </c>
      <c r="B1012" s="105" t="s">
        <v>524</v>
      </c>
      <c r="C1012" s="106" t="s">
        <v>510</v>
      </c>
      <c r="D1012" s="105" t="s">
        <v>511</v>
      </c>
      <c r="E1012" s="105">
        <v>14</v>
      </c>
      <c r="F1012" s="106" t="s">
        <v>489</v>
      </c>
      <c r="G1012" s="105">
        <v>193168.8</v>
      </c>
      <c r="H1012" s="105" t="s">
        <v>501</v>
      </c>
      <c r="I1012" s="105" t="s">
        <v>192</v>
      </c>
    </row>
    <row r="1013" spans="1:9">
      <c r="A1013" s="105" t="s">
        <v>287</v>
      </c>
      <c r="B1013" s="105" t="s">
        <v>524</v>
      </c>
      <c r="C1013" s="106" t="s">
        <v>510</v>
      </c>
      <c r="D1013" s="105" t="s">
        <v>511</v>
      </c>
      <c r="E1013" s="105">
        <v>8</v>
      </c>
      <c r="F1013" s="106" t="s">
        <v>489</v>
      </c>
      <c r="G1013" s="105">
        <v>167918.4</v>
      </c>
      <c r="H1013" s="105" t="s">
        <v>494</v>
      </c>
      <c r="I1013" s="105" t="s">
        <v>513</v>
      </c>
    </row>
    <row r="1014" spans="1:9">
      <c r="A1014" s="105" t="s">
        <v>526</v>
      </c>
      <c r="B1014" s="105" t="s">
        <v>524</v>
      </c>
      <c r="C1014" s="106" t="s">
        <v>492</v>
      </c>
      <c r="D1014" s="105" t="s">
        <v>495</v>
      </c>
      <c r="E1014" s="105">
        <v>22</v>
      </c>
      <c r="F1014" s="106" t="s">
        <v>489</v>
      </c>
      <c r="G1014" s="105">
        <v>13203</v>
      </c>
      <c r="H1014" s="105" t="s">
        <v>496</v>
      </c>
      <c r="I1014" s="105" t="s">
        <v>192</v>
      </c>
    </row>
    <row r="1015" spans="1:9">
      <c r="A1015" s="105" t="s">
        <v>531</v>
      </c>
      <c r="B1015" s="105" t="s">
        <v>524</v>
      </c>
      <c r="C1015" s="106" t="s">
        <v>487</v>
      </c>
      <c r="D1015" s="105" t="s">
        <v>488</v>
      </c>
      <c r="E1015" s="105">
        <v>7</v>
      </c>
      <c r="F1015" s="106" t="s">
        <v>16</v>
      </c>
      <c r="G1015" s="105">
        <v>51787.199999999997</v>
      </c>
      <c r="H1015" s="105" t="s">
        <v>497</v>
      </c>
      <c r="I1015" s="105" t="s">
        <v>195</v>
      </c>
    </row>
    <row r="1016" spans="1:9">
      <c r="A1016" s="105" t="s">
        <v>529</v>
      </c>
      <c r="B1016" s="105" t="s">
        <v>524</v>
      </c>
      <c r="C1016" s="106" t="s">
        <v>487</v>
      </c>
      <c r="D1016" s="105" t="s">
        <v>488</v>
      </c>
      <c r="E1016" s="105">
        <v>12</v>
      </c>
      <c r="F1016" s="106" t="s">
        <v>16</v>
      </c>
      <c r="G1016" s="105">
        <v>23911.200000000001</v>
      </c>
      <c r="H1016" s="105" t="s">
        <v>494</v>
      </c>
      <c r="I1016" s="105" t="s">
        <v>195</v>
      </c>
    </row>
    <row r="1017" spans="1:9">
      <c r="A1017" s="105" t="s">
        <v>525</v>
      </c>
      <c r="B1017" s="105" t="s">
        <v>524</v>
      </c>
      <c r="C1017" s="106" t="s">
        <v>510</v>
      </c>
      <c r="D1017" s="105" t="s">
        <v>511</v>
      </c>
      <c r="E1017" s="105">
        <v>23</v>
      </c>
      <c r="F1017" s="106" t="s">
        <v>16</v>
      </c>
      <c r="G1017" s="105">
        <v>82378.8</v>
      </c>
      <c r="H1017" s="105" t="s">
        <v>497</v>
      </c>
      <c r="I1017" s="105" t="s">
        <v>201</v>
      </c>
    </row>
    <row r="1018" spans="1:9">
      <c r="A1018" s="105" t="s">
        <v>532</v>
      </c>
      <c r="B1018" s="105" t="s">
        <v>524</v>
      </c>
      <c r="C1018" s="106" t="s">
        <v>510</v>
      </c>
      <c r="D1018" s="105" t="s">
        <v>511</v>
      </c>
      <c r="E1018" s="105">
        <v>18</v>
      </c>
      <c r="F1018" s="106" t="s">
        <v>16</v>
      </c>
      <c r="G1018" s="105">
        <v>114206.39999999999</v>
      </c>
      <c r="H1018" s="105" t="s">
        <v>497</v>
      </c>
      <c r="I1018" s="105" t="s">
        <v>201</v>
      </c>
    </row>
    <row r="1019" spans="1:9">
      <c r="A1019" s="105" t="s">
        <v>291</v>
      </c>
      <c r="B1019" s="105" t="s">
        <v>524</v>
      </c>
      <c r="C1019" s="106" t="s">
        <v>499</v>
      </c>
      <c r="D1019" s="105" t="s">
        <v>508</v>
      </c>
      <c r="E1019" s="105">
        <v>9</v>
      </c>
      <c r="F1019" s="106" t="s">
        <v>504</v>
      </c>
      <c r="G1019" s="105">
        <v>93199.2</v>
      </c>
      <c r="H1019" s="105" t="s">
        <v>490</v>
      </c>
      <c r="I1019" s="105" t="s">
        <v>198</v>
      </c>
    </row>
    <row r="1020" spans="1:9">
      <c r="A1020" s="105" t="s">
        <v>287</v>
      </c>
      <c r="B1020" s="105" t="s">
        <v>524</v>
      </c>
      <c r="C1020" s="106" t="s">
        <v>487</v>
      </c>
      <c r="D1020" s="105" t="s">
        <v>488</v>
      </c>
      <c r="E1020" s="105">
        <v>11</v>
      </c>
      <c r="F1020" s="106" t="s">
        <v>489</v>
      </c>
      <c r="G1020" s="105">
        <v>25233.599999999999</v>
      </c>
      <c r="H1020" s="105" t="s">
        <v>497</v>
      </c>
      <c r="I1020" s="105" t="s">
        <v>198</v>
      </c>
    </row>
    <row r="1021" spans="1:9">
      <c r="A1021" s="105" t="s">
        <v>531</v>
      </c>
      <c r="B1021" s="105" t="s">
        <v>524</v>
      </c>
      <c r="C1021" s="106" t="s">
        <v>487</v>
      </c>
      <c r="D1021" s="105" t="s">
        <v>488</v>
      </c>
      <c r="E1021" s="105">
        <v>14</v>
      </c>
      <c r="F1021" s="106" t="s">
        <v>504</v>
      </c>
      <c r="G1021" s="105">
        <v>29864.399999999998</v>
      </c>
      <c r="H1021" s="105" t="s">
        <v>512</v>
      </c>
      <c r="I1021" s="105" t="s">
        <v>189</v>
      </c>
    </row>
    <row r="1022" spans="1:9">
      <c r="A1022" s="105" t="s">
        <v>527</v>
      </c>
      <c r="B1022" s="105" t="s">
        <v>524</v>
      </c>
      <c r="C1022" s="106" t="s">
        <v>487</v>
      </c>
      <c r="D1022" s="105" t="s">
        <v>488</v>
      </c>
      <c r="E1022" s="105">
        <v>21</v>
      </c>
      <c r="F1022" s="106" t="s">
        <v>16</v>
      </c>
      <c r="G1022" s="105">
        <v>69926.399999999994</v>
      </c>
      <c r="H1022" s="105" t="s">
        <v>497</v>
      </c>
      <c r="I1022" s="105" t="s">
        <v>513</v>
      </c>
    </row>
    <row r="1023" spans="1:9">
      <c r="A1023" s="105" t="s">
        <v>525</v>
      </c>
      <c r="B1023" s="105" t="s">
        <v>524</v>
      </c>
      <c r="C1023" s="106" t="s">
        <v>510</v>
      </c>
      <c r="D1023" s="105" t="s">
        <v>516</v>
      </c>
      <c r="E1023" s="105">
        <v>15</v>
      </c>
      <c r="F1023" s="106" t="s">
        <v>504</v>
      </c>
      <c r="G1023" s="105">
        <v>51220.799999999996</v>
      </c>
      <c r="H1023" s="105" t="s">
        <v>496</v>
      </c>
      <c r="I1023" s="105" t="s">
        <v>189</v>
      </c>
    </row>
    <row r="1024" spans="1:9">
      <c r="A1024" s="105" t="s">
        <v>526</v>
      </c>
      <c r="B1024" s="105" t="s">
        <v>524</v>
      </c>
      <c r="C1024" s="106" t="s">
        <v>510</v>
      </c>
      <c r="D1024" s="105" t="s">
        <v>516</v>
      </c>
      <c r="E1024" s="105">
        <v>23</v>
      </c>
      <c r="F1024" s="106" t="s">
        <v>489</v>
      </c>
      <c r="G1024" s="105">
        <v>94230</v>
      </c>
      <c r="H1024" s="105" t="s">
        <v>512</v>
      </c>
      <c r="I1024" s="105" t="s">
        <v>198</v>
      </c>
    </row>
    <row r="1025" spans="1:9">
      <c r="A1025" s="105" t="s">
        <v>287</v>
      </c>
      <c r="B1025" s="105" t="s">
        <v>524</v>
      </c>
      <c r="C1025" s="106" t="s">
        <v>492</v>
      </c>
      <c r="D1025" s="105" t="s">
        <v>495</v>
      </c>
      <c r="E1025" s="105">
        <v>11</v>
      </c>
      <c r="F1025" s="106" t="s">
        <v>16</v>
      </c>
      <c r="G1025" s="105">
        <v>25146.899999999998</v>
      </c>
      <c r="H1025" s="105" t="s">
        <v>494</v>
      </c>
      <c r="I1025" s="105" t="s">
        <v>198</v>
      </c>
    </row>
    <row r="1026" spans="1:9">
      <c r="A1026" s="105" t="s">
        <v>291</v>
      </c>
      <c r="B1026" s="105" t="s">
        <v>524</v>
      </c>
      <c r="C1026" s="106" t="s">
        <v>492</v>
      </c>
      <c r="D1026" s="105" t="s">
        <v>493</v>
      </c>
      <c r="E1026" s="105">
        <v>15</v>
      </c>
      <c r="F1026" s="106" t="s">
        <v>16</v>
      </c>
      <c r="G1026" s="105">
        <v>362322</v>
      </c>
      <c r="H1026" s="105" t="s">
        <v>512</v>
      </c>
      <c r="I1026" s="105" t="s">
        <v>201</v>
      </c>
    </row>
    <row r="1027" spans="1:9">
      <c r="A1027" s="105" t="s">
        <v>527</v>
      </c>
      <c r="B1027" s="105" t="s">
        <v>524</v>
      </c>
      <c r="C1027" s="106" t="s">
        <v>487</v>
      </c>
      <c r="D1027" s="105" t="s">
        <v>488</v>
      </c>
      <c r="E1027" s="105">
        <v>14</v>
      </c>
      <c r="F1027" s="106" t="s">
        <v>16</v>
      </c>
      <c r="G1027" s="105">
        <v>81996</v>
      </c>
      <c r="H1027" s="105" t="s">
        <v>494</v>
      </c>
      <c r="I1027" s="105" t="s">
        <v>198</v>
      </c>
    </row>
    <row r="1028" spans="1:9">
      <c r="A1028" s="105" t="s">
        <v>531</v>
      </c>
      <c r="B1028" s="105" t="s">
        <v>524</v>
      </c>
      <c r="C1028" s="106" t="s">
        <v>487</v>
      </c>
      <c r="D1028" s="105" t="s">
        <v>488</v>
      </c>
      <c r="E1028" s="105">
        <v>12</v>
      </c>
      <c r="F1028" s="106" t="s">
        <v>504</v>
      </c>
      <c r="G1028" s="105">
        <v>105439.2</v>
      </c>
      <c r="H1028" s="105" t="s">
        <v>497</v>
      </c>
      <c r="I1028" s="105" t="s">
        <v>195</v>
      </c>
    </row>
    <row r="1029" spans="1:9">
      <c r="A1029" s="105" t="s">
        <v>525</v>
      </c>
      <c r="B1029" s="105" t="s">
        <v>524</v>
      </c>
      <c r="C1029" s="106" t="s">
        <v>492</v>
      </c>
      <c r="D1029" s="105" t="s">
        <v>506</v>
      </c>
      <c r="E1029" s="105">
        <v>13</v>
      </c>
      <c r="F1029" s="106" t="s">
        <v>16</v>
      </c>
      <c r="G1029" s="105">
        <v>339660</v>
      </c>
      <c r="H1029" s="105" t="s">
        <v>497</v>
      </c>
      <c r="I1029" s="105" t="s">
        <v>189</v>
      </c>
    </row>
    <row r="1030" spans="1:9">
      <c r="A1030" s="105" t="s">
        <v>287</v>
      </c>
      <c r="B1030" s="105" t="s">
        <v>524</v>
      </c>
      <c r="C1030" s="106" t="s">
        <v>499</v>
      </c>
      <c r="D1030" s="105" t="s">
        <v>508</v>
      </c>
      <c r="E1030" s="105">
        <v>15</v>
      </c>
      <c r="F1030" s="106" t="s">
        <v>16</v>
      </c>
      <c r="G1030" s="105">
        <v>32079.599999999999</v>
      </c>
      <c r="H1030" s="105" t="s">
        <v>497</v>
      </c>
      <c r="I1030" s="105" t="s">
        <v>201</v>
      </c>
    </row>
    <row r="1031" spans="1:9">
      <c r="A1031" s="105" t="s">
        <v>287</v>
      </c>
      <c r="B1031" s="105" t="s">
        <v>524</v>
      </c>
      <c r="C1031" s="106" t="s">
        <v>499</v>
      </c>
      <c r="D1031" s="105" t="s">
        <v>515</v>
      </c>
      <c r="E1031" s="105">
        <v>15</v>
      </c>
      <c r="F1031" s="106" t="s">
        <v>489</v>
      </c>
      <c r="G1031" s="105">
        <v>90765.599999999991</v>
      </c>
      <c r="H1031" s="105" t="s">
        <v>497</v>
      </c>
      <c r="I1031" s="105" t="s">
        <v>192</v>
      </c>
    </row>
    <row r="1032" spans="1:9">
      <c r="A1032" s="105" t="s">
        <v>531</v>
      </c>
      <c r="B1032" s="105" t="s">
        <v>524</v>
      </c>
      <c r="C1032" s="106" t="s">
        <v>487</v>
      </c>
      <c r="D1032" s="105" t="s">
        <v>488</v>
      </c>
      <c r="E1032" s="105">
        <v>8</v>
      </c>
      <c r="F1032" s="106" t="s">
        <v>504</v>
      </c>
      <c r="G1032" s="105">
        <v>71811.599999999991</v>
      </c>
      <c r="H1032" s="105" t="s">
        <v>494</v>
      </c>
      <c r="I1032" s="105" t="s">
        <v>198</v>
      </c>
    </row>
    <row r="1033" spans="1:9">
      <c r="A1033" s="105" t="s">
        <v>529</v>
      </c>
      <c r="B1033" s="105" t="s">
        <v>524</v>
      </c>
      <c r="C1033" s="106" t="s">
        <v>510</v>
      </c>
      <c r="D1033" s="105" t="s">
        <v>511</v>
      </c>
      <c r="E1033" s="105">
        <v>8</v>
      </c>
      <c r="F1033" s="106" t="s">
        <v>489</v>
      </c>
      <c r="G1033" s="105">
        <v>63219.6</v>
      </c>
      <c r="H1033" s="105" t="s">
        <v>490</v>
      </c>
      <c r="I1033" s="105" t="s">
        <v>192</v>
      </c>
    </row>
    <row r="1034" spans="1:9">
      <c r="A1034" s="105" t="s">
        <v>527</v>
      </c>
      <c r="B1034" s="105" t="s">
        <v>524</v>
      </c>
      <c r="C1034" s="106" t="s">
        <v>492</v>
      </c>
      <c r="D1034" s="105" t="s">
        <v>506</v>
      </c>
      <c r="E1034" s="105">
        <v>9</v>
      </c>
      <c r="F1034" s="106" t="s">
        <v>16</v>
      </c>
      <c r="G1034" s="105">
        <v>389364</v>
      </c>
      <c r="H1034" s="105" t="s">
        <v>494</v>
      </c>
      <c r="I1034" s="105" t="s">
        <v>189</v>
      </c>
    </row>
    <row r="1035" spans="1:9">
      <c r="A1035" s="105" t="s">
        <v>287</v>
      </c>
      <c r="B1035" s="105" t="s">
        <v>524</v>
      </c>
      <c r="C1035" s="106" t="s">
        <v>499</v>
      </c>
      <c r="D1035" s="105" t="s">
        <v>515</v>
      </c>
      <c r="E1035" s="105">
        <v>3</v>
      </c>
      <c r="F1035" s="106" t="s">
        <v>16</v>
      </c>
      <c r="G1035" s="105">
        <v>76696.800000000003</v>
      </c>
      <c r="H1035" s="105" t="s">
        <v>494</v>
      </c>
      <c r="I1035" s="105" t="s">
        <v>210</v>
      </c>
    </row>
    <row r="1036" spans="1:9">
      <c r="A1036" s="105" t="s">
        <v>532</v>
      </c>
      <c r="B1036" s="105" t="s">
        <v>524</v>
      </c>
      <c r="C1036" s="106" t="s">
        <v>492</v>
      </c>
      <c r="D1036" s="105" t="s">
        <v>506</v>
      </c>
      <c r="E1036" s="105">
        <v>7</v>
      </c>
      <c r="F1036" s="106" t="s">
        <v>16</v>
      </c>
      <c r="G1036" s="105">
        <v>125550</v>
      </c>
      <c r="H1036" s="105" t="s">
        <v>494</v>
      </c>
      <c r="I1036" s="105" t="s">
        <v>192</v>
      </c>
    </row>
    <row r="1037" spans="1:9">
      <c r="A1037" s="105" t="s">
        <v>532</v>
      </c>
      <c r="B1037" s="105" t="s">
        <v>524</v>
      </c>
      <c r="C1037" s="106" t="s">
        <v>492</v>
      </c>
      <c r="D1037" s="105" t="s">
        <v>506</v>
      </c>
      <c r="E1037" s="105">
        <v>25</v>
      </c>
      <c r="F1037" s="106" t="s">
        <v>16</v>
      </c>
      <c r="G1037" s="105">
        <v>224772</v>
      </c>
      <c r="H1037" s="105" t="s">
        <v>494</v>
      </c>
      <c r="I1037" s="105" t="s">
        <v>192</v>
      </c>
    </row>
    <row r="1038" spans="1:9">
      <c r="A1038" s="105" t="s">
        <v>532</v>
      </c>
      <c r="B1038" s="105" t="s">
        <v>524</v>
      </c>
      <c r="C1038" s="106" t="s">
        <v>487</v>
      </c>
      <c r="D1038" s="105" t="s">
        <v>502</v>
      </c>
      <c r="E1038" s="105">
        <v>22</v>
      </c>
      <c r="F1038" s="106" t="s">
        <v>16</v>
      </c>
      <c r="G1038" s="105">
        <v>80294.399999999994</v>
      </c>
      <c r="H1038" s="105" t="s">
        <v>494</v>
      </c>
      <c r="I1038" s="105" t="s">
        <v>201</v>
      </c>
    </row>
    <row r="1039" spans="1:9">
      <c r="A1039" s="105" t="s">
        <v>529</v>
      </c>
      <c r="B1039" s="105" t="s">
        <v>524</v>
      </c>
      <c r="C1039" s="106" t="s">
        <v>487</v>
      </c>
      <c r="D1039" s="105" t="s">
        <v>488</v>
      </c>
      <c r="E1039" s="105">
        <v>25</v>
      </c>
      <c r="F1039" s="106" t="s">
        <v>16</v>
      </c>
      <c r="G1039" s="105">
        <v>34063.199999999997</v>
      </c>
      <c r="H1039" s="105" t="s">
        <v>497</v>
      </c>
      <c r="I1039" s="105" t="s">
        <v>198</v>
      </c>
    </row>
    <row r="1040" spans="1:9">
      <c r="A1040" s="105" t="s">
        <v>532</v>
      </c>
      <c r="B1040" s="105" t="s">
        <v>524</v>
      </c>
      <c r="C1040" s="106" t="s">
        <v>487</v>
      </c>
      <c r="D1040" s="105" t="s">
        <v>488</v>
      </c>
      <c r="E1040" s="105">
        <v>22</v>
      </c>
      <c r="F1040" s="106" t="s">
        <v>489</v>
      </c>
      <c r="G1040" s="105">
        <v>28515.599999999999</v>
      </c>
      <c r="H1040" s="105" t="s">
        <v>494</v>
      </c>
      <c r="I1040" s="105" t="s">
        <v>195</v>
      </c>
    </row>
    <row r="1041" spans="1:9">
      <c r="A1041" s="105" t="s">
        <v>527</v>
      </c>
      <c r="B1041" s="105" t="s">
        <v>524</v>
      </c>
      <c r="C1041" s="106" t="s">
        <v>487</v>
      </c>
      <c r="D1041" s="105" t="s">
        <v>502</v>
      </c>
      <c r="E1041" s="105">
        <v>8</v>
      </c>
      <c r="F1041" s="106" t="s">
        <v>16</v>
      </c>
      <c r="G1041" s="105">
        <v>95416.8</v>
      </c>
      <c r="H1041" s="105" t="s">
        <v>497</v>
      </c>
      <c r="I1041" s="105" t="s">
        <v>198</v>
      </c>
    </row>
    <row r="1042" spans="1:9">
      <c r="A1042" s="105" t="s">
        <v>291</v>
      </c>
      <c r="B1042" s="105" t="s">
        <v>524</v>
      </c>
      <c r="C1042" s="106" t="s">
        <v>499</v>
      </c>
      <c r="D1042" s="105" t="s">
        <v>500</v>
      </c>
      <c r="E1042" s="105">
        <v>11</v>
      </c>
      <c r="F1042" s="106" t="s">
        <v>16</v>
      </c>
      <c r="G1042" s="105">
        <v>8586</v>
      </c>
      <c r="H1042" s="105" t="s">
        <v>512</v>
      </c>
      <c r="I1042" s="105" t="s">
        <v>192</v>
      </c>
    </row>
    <row r="1043" spans="1:9">
      <c r="A1043" s="105" t="s">
        <v>528</v>
      </c>
      <c r="B1043" s="105" t="s">
        <v>524</v>
      </c>
      <c r="C1043" s="106" t="s">
        <v>510</v>
      </c>
      <c r="D1043" s="105" t="s">
        <v>514</v>
      </c>
      <c r="E1043" s="105">
        <v>10</v>
      </c>
      <c r="F1043" s="106" t="s">
        <v>489</v>
      </c>
      <c r="G1043" s="105">
        <v>153496.79999999999</v>
      </c>
      <c r="H1043" s="105" t="s">
        <v>494</v>
      </c>
      <c r="I1043" s="105" t="s">
        <v>513</v>
      </c>
    </row>
    <row r="1044" spans="1:9">
      <c r="A1044" s="105" t="s">
        <v>529</v>
      </c>
      <c r="B1044" s="105" t="s">
        <v>524</v>
      </c>
      <c r="C1044" s="106" t="s">
        <v>499</v>
      </c>
      <c r="D1044" s="105" t="s">
        <v>508</v>
      </c>
      <c r="E1044" s="105">
        <v>26</v>
      </c>
      <c r="F1044" s="106" t="s">
        <v>16</v>
      </c>
      <c r="G1044" s="105">
        <v>168522</v>
      </c>
      <c r="H1044" s="105" t="s">
        <v>496</v>
      </c>
      <c r="I1044" s="105" t="s">
        <v>189</v>
      </c>
    </row>
    <row r="1045" spans="1:9">
      <c r="A1045" s="105" t="s">
        <v>532</v>
      </c>
      <c r="B1045" s="105" t="s">
        <v>524</v>
      </c>
      <c r="C1045" s="106" t="s">
        <v>492</v>
      </c>
      <c r="D1045" s="105" t="s">
        <v>493</v>
      </c>
      <c r="E1045" s="105">
        <v>2</v>
      </c>
      <c r="F1045" s="106" t="s">
        <v>489</v>
      </c>
      <c r="G1045" s="105">
        <v>44106</v>
      </c>
      <c r="H1045" s="105" t="s">
        <v>497</v>
      </c>
      <c r="I1045" s="105" t="s">
        <v>192</v>
      </c>
    </row>
    <row r="1046" spans="1:9">
      <c r="A1046" s="105" t="s">
        <v>526</v>
      </c>
      <c r="B1046" s="105" t="s">
        <v>524</v>
      </c>
      <c r="C1046" s="106" t="s">
        <v>499</v>
      </c>
      <c r="D1046" s="105" t="s">
        <v>515</v>
      </c>
      <c r="E1046" s="105">
        <v>6</v>
      </c>
      <c r="F1046" s="106" t="s">
        <v>504</v>
      </c>
      <c r="G1046" s="105">
        <v>107040</v>
      </c>
      <c r="H1046" s="105" t="s">
        <v>496</v>
      </c>
      <c r="I1046" s="105" t="s">
        <v>192</v>
      </c>
    </row>
    <row r="1047" spans="1:9">
      <c r="A1047" s="105" t="s">
        <v>525</v>
      </c>
      <c r="B1047" s="105" t="s">
        <v>524</v>
      </c>
      <c r="C1047" s="106" t="s">
        <v>492</v>
      </c>
      <c r="D1047" s="105" t="s">
        <v>493</v>
      </c>
      <c r="E1047" s="105">
        <v>11</v>
      </c>
      <c r="F1047" s="106" t="s">
        <v>504</v>
      </c>
      <c r="G1047" s="105">
        <v>447360</v>
      </c>
      <c r="H1047" s="105" t="s">
        <v>501</v>
      </c>
      <c r="I1047" s="105" t="s">
        <v>198</v>
      </c>
    </row>
    <row r="1048" spans="1:9">
      <c r="A1048" s="105" t="s">
        <v>525</v>
      </c>
      <c r="B1048" s="105" t="s">
        <v>524</v>
      </c>
      <c r="C1048" s="106" t="s">
        <v>487</v>
      </c>
      <c r="D1048" s="105" t="s">
        <v>488</v>
      </c>
      <c r="E1048" s="105">
        <v>14</v>
      </c>
      <c r="F1048" s="106" t="s">
        <v>504</v>
      </c>
      <c r="G1048" s="105">
        <v>30963.599999999999</v>
      </c>
      <c r="H1048" s="105" t="s">
        <v>496</v>
      </c>
      <c r="I1048" s="105" t="s">
        <v>195</v>
      </c>
    </row>
    <row r="1049" spans="1:9">
      <c r="A1049" s="105" t="s">
        <v>526</v>
      </c>
      <c r="B1049" s="105" t="s">
        <v>524</v>
      </c>
      <c r="C1049" s="106" t="s">
        <v>487</v>
      </c>
      <c r="D1049" s="105" t="s">
        <v>509</v>
      </c>
      <c r="E1049" s="105">
        <v>7</v>
      </c>
      <c r="F1049" s="106" t="s">
        <v>489</v>
      </c>
      <c r="G1049" s="105">
        <v>330652.79999999999</v>
      </c>
      <c r="H1049" s="105" t="s">
        <v>494</v>
      </c>
      <c r="I1049" s="105" t="s">
        <v>192</v>
      </c>
    </row>
    <row r="1050" spans="1:9">
      <c r="A1050" s="105" t="s">
        <v>531</v>
      </c>
      <c r="B1050" s="105" t="s">
        <v>524</v>
      </c>
      <c r="C1050" s="106" t="s">
        <v>492</v>
      </c>
      <c r="D1050" s="105" t="s">
        <v>506</v>
      </c>
      <c r="E1050" s="105">
        <v>18</v>
      </c>
      <c r="F1050" s="106" t="s">
        <v>489</v>
      </c>
      <c r="G1050" s="105">
        <v>53670</v>
      </c>
      <c r="H1050" s="105" t="s">
        <v>501</v>
      </c>
      <c r="I1050" s="105" t="s">
        <v>513</v>
      </c>
    </row>
    <row r="1051" spans="1:9">
      <c r="A1051" s="105" t="s">
        <v>530</v>
      </c>
      <c r="B1051" s="105" t="s">
        <v>524</v>
      </c>
      <c r="C1051" s="106" t="s">
        <v>499</v>
      </c>
      <c r="D1051" s="105" t="s">
        <v>515</v>
      </c>
      <c r="E1051" s="105">
        <v>19</v>
      </c>
      <c r="F1051" s="106" t="s">
        <v>489</v>
      </c>
      <c r="G1051" s="105">
        <v>22947.599999999999</v>
      </c>
      <c r="H1051" s="105" t="s">
        <v>494</v>
      </c>
      <c r="I1051" s="105" t="s">
        <v>201</v>
      </c>
    </row>
    <row r="1052" spans="1:9">
      <c r="A1052" s="105" t="s">
        <v>526</v>
      </c>
      <c r="B1052" s="105" t="s">
        <v>524</v>
      </c>
      <c r="C1052" s="106" t="s">
        <v>487</v>
      </c>
      <c r="D1052" s="105" t="s">
        <v>488</v>
      </c>
      <c r="E1052" s="105">
        <v>7</v>
      </c>
      <c r="F1052" s="106" t="s">
        <v>489</v>
      </c>
      <c r="G1052" s="105">
        <v>18505.2</v>
      </c>
      <c r="H1052" s="105" t="s">
        <v>494</v>
      </c>
      <c r="I1052" s="105" t="s">
        <v>201</v>
      </c>
    </row>
    <row r="1053" spans="1:9">
      <c r="A1053" s="105" t="s">
        <v>287</v>
      </c>
      <c r="B1053" s="105" t="s">
        <v>524</v>
      </c>
      <c r="C1053" s="106" t="s">
        <v>510</v>
      </c>
      <c r="D1053" s="105" t="s">
        <v>516</v>
      </c>
      <c r="E1053" s="105">
        <v>24</v>
      </c>
      <c r="F1053" s="106" t="s">
        <v>489</v>
      </c>
      <c r="G1053" s="105">
        <v>84247.2</v>
      </c>
      <c r="H1053" s="105" t="s">
        <v>497</v>
      </c>
      <c r="I1053" s="105" t="s">
        <v>189</v>
      </c>
    </row>
    <row r="1054" spans="1:9">
      <c r="A1054" s="105" t="s">
        <v>527</v>
      </c>
      <c r="B1054" s="105" t="s">
        <v>524</v>
      </c>
      <c r="C1054" s="106" t="s">
        <v>492</v>
      </c>
      <c r="D1054" s="105" t="s">
        <v>495</v>
      </c>
      <c r="E1054" s="105">
        <v>30</v>
      </c>
      <c r="F1054" s="106" t="s">
        <v>489</v>
      </c>
      <c r="G1054" s="105">
        <v>440718</v>
      </c>
      <c r="H1054" s="105" t="s">
        <v>497</v>
      </c>
      <c r="I1054" s="105" t="s">
        <v>198</v>
      </c>
    </row>
    <row r="1055" spans="1:9">
      <c r="A1055" s="105" t="s">
        <v>530</v>
      </c>
      <c r="B1055" s="105" t="s">
        <v>524</v>
      </c>
      <c r="C1055" s="106" t="s">
        <v>499</v>
      </c>
      <c r="D1055" s="105" t="s">
        <v>500</v>
      </c>
      <c r="E1055" s="105">
        <v>5</v>
      </c>
      <c r="F1055" s="106" t="s">
        <v>16</v>
      </c>
      <c r="G1055" s="105">
        <v>244969.19999999998</v>
      </c>
      <c r="H1055" s="105" t="s">
        <v>494</v>
      </c>
      <c r="I1055" s="105" t="s">
        <v>198</v>
      </c>
    </row>
    <row r="1056" spans="1:9">
      <c r="A1056" s="105" t="s">
        <v>287</v>
      </c>
      <c r="B1056" s="105" t="s">
        <v>524</v>
      </c>
      <c r="C1056" s="106" t="s">
        <v>499</v>
      </c>
      <c r="D1056" s="105" t="s">
        <v>515</v>
      </c>
      <c r="E1056" s="105">
        <v>28</v>
      </c>
      <c r="F1056" s="106" t="s">
        <v>16</v>
      </c>
      <c r="G1056" s="105">
        <v>8844</v>
      </c>
      <c r="H1056" s="105" t="s">
        <v>496</v>
      </c>
      <c r="I1056" s="105" t="s">
        <v>189</v>
      </c>
    </row>
    <row r="1057" spans="1:9">
      <c r="A1057" s="105" t="s">
        <v>530</v>
      </c>
      <c r="B1057" s="105" t="s">
        <v>524</v>
      </c>
      <c r="C1057" s="106" t="s">
        <v>487</v>
      </c>
      <c r="D1057" s="105" t="s">
        <v>509</v>
      </c>
      <c r="E1057" s="105">
        <v>12</v>
      </c>
      <c r="F1057" s="106" t="s">
        <v>489</v>
      </c>
      <c r="G1057" s="105">
        <v>89488.8</v>
      </c>
      <c r="H1057" s="105" t="s">
        <v>496</v>
      </c>
      <c r="I1057" s="105" t="s">
        <v>189</v>
      </c>
    </row>
    <row r="1058" spans="1:9">
      <c r="A1058" s="105" t="s">
        <v>529</v>
      </c>
      <c r="B1058" s="105" t="s">
        <v>524</v>
      </c>
      <c r="C1058" s="106" t="s">
        <v>510</v>
      </c>
      <c r="D1058" s="105" t="s">
        <v>514</v>
      </c>
      <c r="E1058" s="105">
        <v>19</v>
      </c>
      <c r="F1058" s="106" t="s">
        <v>489</v>
      </c>
      <c r="G1058" s="105">
        <v>82080</v>
      </c>
      <c r="H1058" s="105" t="s">
        <v>494</v>
      </c>
      <c r="I1058" s="105" t="s">
        <v>192</v>
      </c>
    </row>
    <row r="1059" spans="1:9">
      <c r="A1059" s="105" t="s">
        <v>530</v>
      </c>
      <c r="B1059" s="105" t="s">
        <v>524</v>
      </c>
      <c r="C1059" s="106" t="s">
        <v>487</v>
      </c>
      <c r="D1059" s="105" t="s">
        <v>502</v>
      </c>
      <c r="E1059" s="105">
        <v>20</v>
      </c>
      <c r="F1059" s="106" t="s">
        <v>16</v>
      </c>
      <c r="G1059" s="105">
        <v>128258.4</v>
      </c>
      <c r="H1059" s="105" t="s">
        <v>494</v>
      </c>
      <c r="I1059" s="105" t="s">
        <v>201</v>
      </c>
    </row>
    <row r="1060" spans="1:9">
      <c r="A1060" s="105" t="s">
        <v>530</v>
      </c>
      <c r="B1060" s="105" t="s">
        <v>524</v>
      </c>
      <c r="C1060" s="106" t="s">
        <v>510</v>
      </c>
      <c r="D1060" s="105" t="s">
        <v>511</v>
      </c>
      <c r="E1060" s="105">
        <v>12</v>
      </c>
      <c r="F1060" s="106" t="s">
        <v>489</v>
      </c>
      <c r="G1060" s="105">
        <v>174650.4</v>
      </c>
      <c r="H1060" s="105" t="s">
        <v>494</v>
      </c>
      <c r="I1060" s="105" t="s">
        <v>513</v>
      </c>
    </row>
    <row r="1061" spans="1:9">
      <c r="A1061" s="105" t="s">
        <v>530</v>
      </c>
      <c r="B1061" s="105" t="s">
        <v>524</v>
      </c>
      <c r="C1061" s="106" t="s">
        <v>487</v>
      </c>
      <c r="D1061" s="105" t="s">
        <v>502</v>
      </c>
      <c r="E1061" s="105">
        <v>26</v>
      </c>
      <c r="F1061" s="106" t="s">
        <v>504</v>
      </c>
      <c r="G1061" s="105">
        <v>149678.39999999999</v>
      </c>
      <c r="H1061" s="105" t="s">
        <v>497</v>
      </c>
      <c r="I1061" s="105" t="s">
        <v>513</v>
      </c>
    </row>
    <row r="1062" spans="1:9">
      <c r="A1062" s="105" t="s">
        <v>529</v>
      </c>
      <c r="B1062" s="105" t="s">
        <v>524</v>
      </c>
      <c r="C1062" s="106" t="s">
        <v>510</v>
      </c>
      <c r="D1062" s="105" t="s">
        <v>516</v>
      </c>
      <c r="E1062" s="105">
        <v>10</v>
      </c>
      <c r="F1062" s="106" t="s">
        <v>489</v>
      </c>
      <c r="G1062" s="105">
        <v>287442</v>
      </c>
      <c r="H1062" s="105" t="s">
        <v>494</v>
      </c>
      <c r="I1062" s="105" t="s">
        <v>214</v>
      </c>
    </row>
    <row r="1063" spans="1:9">
      <c r="A1063" s="105" t="s">
        <v>532</v>
      </c>
      <c r="B1063" s="105" t="s">
        <v>524</v>
      </c>
      <c r="C1063" s="106" t="s">
        <v>510</v>
      </c>
      <c r="D1063" s="105" t="s">
        <v>511</v>
      </c>
      <c r="E1063" s="105">
        <v>15</v>
      </c>
      <c r="F1063" s="106" t="s">
        <v>489</v>
      </c>
      <c r="G1063" s="105">
        <v>295675.2</v>
      </c>
      <c r="H1063" s="105" t="s">
        <v>494</v>
      </c>
      <c r="I1063" s="105" t="s">
        <v>214</v>
      </c>
    </row>
    <row r="1064" spans="1:9">
      <c r="A1064" s="105" t="s">
        <v>527</v>
      </c>
      <c r="B1064" s="105" t="s">
        <v>524</v>
      </c>
      <c r="C1064" s="106" t="s">
        <v>499</v>
      </c>
      <c r="D1064" s="105" t="s">
        <v>515</v>
      </c>
      <c r="E1064" s="105">
        <v>15</v>
      </c>
      <c r="F1064" s="106" t="s">
        <v>489</v>
      </c>
      <c r="G1064" s="105">
        <v>28833.599999999999</v>
      </c>
      <c r="H1064" s="105" t="s">
        <v>494</v>
      </c>
      <c r="I1064" s="105" t="s">
        <v>214</v>
      </c>
    </row>
    <row r="1065" spans="1:9">
      <c r="A1065" s="105" t="s">
        <v>530</v>
      </c>
      <c r="B1065" s="105" t="s">
        <v>524</v>
      </c>
      <c r="C1065" s="106" t="s">
        <v>492</v>
      </c>
      <c r="D1065" s="105" t="s">
        <v>493</v>
      </c>
      <c r="E1065" s="105">
        <v>26</v>
      </c>
      <c r="F1065" s="106" t="s">
        <v>16</v>
      </c>
      <c r="G1065" s="105">
        <v>215880</v>
      </c>
      <c r="H1065" s="105" t="s">
        <v>501</v>
      </c>
      <c r="I1065" s="105" t="s">
        <v>198</v>
      </c>
    </row>
    <row r="1066" spans="1:9">
      <c r="A1066" s="105" t="s">
        <v>532</v>
      </c>
      <c r="B1066" s="105" t="s">
        <v>524</v>
      </c>
      <c r="C1066" s="106" t="s">
        <v>487</v>
      </c>
      <c r="D1066" s="105" t="s">
        <v>502</v>
      </c>
      <c r="E1066" s="105">
        <v>9</v>
      </c>
      <c r="F1066" s="106" t="s">
        <v>489</v>
      </c>
      <c r="G1066" s="105">
        <v>98136</v>
      </c>
      <c r="H1066" s="105" t="s">
        <v>490</v>
      </c>
      <c r="I1066" s="105" t="s">
        <v>198</v>
      </c>
    </row>
    <row r="1067" spans="1:9">
      <c r="A1067" s="105" t="s">
        <v>530</v>
      </c>
      <c r="B1067" s="105" t="s">
        <v>524</v>
      </c>
      <c r="C1067" s="106" t="s">
        <v>492</v>
      </c>
      <c r="D1067" s="105" t="s">
        <v>493</v>
      </c>
      <c r="E1067" s="105">
        <v>30</v>
      </c>
      <c r="F1067" s="106" t="s">
        <v>504</v>
      </c>
      <c r="G1067" s="105">
        <v>72231.599999999991</v>
      </c>
      <c r="H1067" s="105" t="s">
        <v>497</v>
      </c>
      <c r="I1067" s="105" t="s">
        <v>192</v>
      </c>
    </row>
    <row r="1068" spans="1:9">
      <c r="A1068" s="105" t="s">
        <v>526</v>
      </c>
      <c r="B1068" s="105" t="s">
        <v>524</v>
      </c>
      <c r="C1068" s="106" t="s">
        <v>487</v>
      </c>
      <c r="D1068" s="105" t="s">
        <v>509</v>
      </c>
      <c r="E1068" s="105">
        <v>12</v>
      </c>
      <c r="F1068" s="106" t="s">
        <v>489</v>
      </c>
      <c r="G1068" s="105">
        <v>24163.200000000001</v>
      </c>
      <c r="H1068" s="105" t="s">
        <v>497</v>
      </c>
      <c r="I1068" s="105" t="s">
        <v>189</v>
      </c>
    </row>
    <row r="1069" spans="1:9">
      <c r="A1069" s="105" t="s">
        <v>532</v>
      </c>
      <c r="B1069" s="105" t="s">
        <v>524</v>
      </c>
      <c r="C1069" s="106" t="s">
        <v>487</v>
      </c>
      <c r="D1069" s="105" t="s">
        <v>488</v>
      </c>
      <c r="E1069" s="105">
        <v>2</v>
      </c>
      <c r="F1069" s="106" t="s">
        <v>16</v>
      </c>
      <c r="G1069" s="105">
        <v>27804</v>
      </c>
      <c r="H1069" s="105" t="s">
        <v>497</v>
      </c>
      <c r="I1069" s="105" t="s">
        <v>198</v>
      </c>
    </row>
    <row r="1070" spans="1:9">
      <c r="A1070" s="105" t="s">
        <v>291</v>
      </c>
      <c r="B1070" s="105" t="s">
        <v>524</v>
      </c>
      <c r="C1070" s="106" t="s">
        <v>487</v>
      </c>
      <c r="D1070" s="105" t="s">
        <v>502</v>
      </c>
      <c r="E1070" s="105">
        <v>26</v>
      </c>
      <c r="F1070" s="106" t="s">
        <v>489</v>
      </c>
      <c r="G1070" s="105">
        <v>236666.4</v>
      </c>
      <c r="H1070" s="105" t="s">
        <v>497</v>
      </c>
      <c r="I1070" s="105" t="s">
        <v>198</v>
      </c>
    </row>
    <row r="1071" spans="1:9">
      <c r="A1071" s="105" t="s">
        <v>525</v>
      </c>
      <c r="B1071" s="105" t="s">
        <v>524</v>
      </c>
      <c r="C1071" s="106" t="s">
        <v>487</v>
      </c>
      <c r="D1071" s="105" t="s">
        <v>509</v>
      </c>
      <c r="E1071" s="105">
        <v>23</v>
      </c>
      <c r="F1071" s="106" t="s">
        <v>16</v>
      </c>
      <c r="G1071" s="105">
        <v>60974.399999999994</v>
      </c>
      <c r="H1071" s="105" t="s">
        <v>501</v>
      </c>
      <c r="I1071" s="105" t="s">
        <v>198</v>
      </c>
    </row>
    <row r="1072" spans="1:9">
      <c r="A1072" s="105" t="s">
        <v>532</v>
      </c>
      <c r="B1072" s="105" t="s">
        <v>524</v>
      </c>
      <c r="C1072" s="106" t="s">
        <v>499</v>
      </c>
      <c r="D1072" s="105" t="s">
        <v>500</v>
      </c>
      <c r="E1072" s="105">
        <v>11</v>
      </c>
      <c r="F1072" s="106" t="s">
        <v>489</v>
      </c>
      <c r="G1072" s="105">
        <v>64712.399999999994</v>
      </c>
      <c r="H1072" s="105" t="s">
        <v>497</v>
      </c>
      <c r="I1072" s="105" t="s">
        <v>189</v>
      </c>
    </row>
    <row r="1073" spans="1:9">
      <c r="A1073" s="105" t="s">
        <v>291</v>
      </c>
      <c r="B1073" s="105" t="s">
        <v>524</v>
      </c>
      <c r="C1073" s="106" t="s">
        <v>487</v>
      </c>
      <c r="D1073" s="105" t="s">
        <v>509</v>
      </c>
      <c r="E1073" s="105">
        <v>8</v>
      </c>
      <c r="F1073" s="106" t="s">
        <v>504</v>
      </c>
      <c r="G1073" s="105">
        <v>106027.2</v>
      </c>
      <c r="H1073" s="105" t="s">
        <v>496</v>
      </c>
      <c r="I1073" s="105" t="s">
        <v>513</v>
      </c>
    </row>
    <row r="1074" spans="1:9">
      <c r="A1074" s="105" t="s">
        <v>530</v>
      </c>
      <c r="B1074" s="105" t="s">
        <v>524</v>
      </c>
      <c r="C1074" s="106" t="s">
        <v>487</v>
      </c>
      <c r="D1074" s="105" t="s">
        <v>502</v>
      </c>
      <c r="E1074" s="105">
        <v>13</v>
      </c>
      <c r="F1074" s="106" t="s">
        <v>504</v>
      </c>
      <c r="G1074" s="105">
        <v>88711.2</v>
      </c>
      <c r="H1074" s="105" t="s">
        <v>494</v>
      </c>
      <c r="I1074" s="105" t="s">
        <v>189</v>
      </c>
    </row>
    <row r="1075" spans="1:9">
      <c r="A1075" s="105" t="s">
        <v>291</v>
      </c>
      <c r="B1075" s="105" t="s">
        <v>524</v>
      </c>
      <c r="C1075" s="106" t="s">
        <v>499</v>
      </c>
      <c r="D1075" s="105" t="s">
        <v>515</v>
      </c>
      <c r="E1075" s="105">
        <v>12</v>
      </c>
      <c r="F1075" s="106" t="s">
        <v>489</v>
      </c>
      <c r="G1075" s="105">
        <v>87639.599999999991</v>
      </c>
      <c r="H1075" s="105" t="s">
        <v>496</v>
      </c>
      <c r="I1075" s="105" t="s">
        <v>513</v>
      </c>
    </row>
    <row r="1076" spans="1:9">
      <c r="A1076" s="105" t="s">
        <v>526</v>
      </c>
      <c r="B1076" s="105" t="s">
        <v>524</v>
      </c>
      <c r="C1076" s="106" t="s">
        <v>487</v>
      </c>
      <c r="D1076" s="105" t="s">
        <v>488</v>
      </c>
      <c r="E1076" s="105">
        <v>30</v>
      </c>
      <c r="F1076" s="106" t="s">
        <v>16</v>
      </c>
      <c r="G1076" s="105">
        <v>54644.4</v>
      </c>
      <c r="H1076" s="105" t="s">
        <v>494</v>
      </c>
      <c r="I1076" s="105" t="s">
        <v>192</v>
      </c>
    </row>
    <row r="1077" spans="1:9">
      <c r="A1077" s="105" t="s">
        <v>526</v>
      </c>
      <c r="B1077" s="105" t="s">
        <v>524</v>
      </c>
      <c r="C1077" s="106" t="s">
        <v>499</v>
      </c>
      <c r="D1077" s="105" t="s">
        <v>508</v>
      </c>
      <c r="E1077" s="105">
        <v>13</v>
      </c>
      <c r="F1077" s="106" t="s">
        <v>489</v>
      </c>
      <c r="G1077" s="105">
        <v>99783.599999999991</v>
      </c>
      <c r="H1077" s="105" t="s">
        <v>497</v>
      </c>
      <c r="I1077" s="105" t="s">
        <v>513</v>
      </c>
    </row>
    <row r="1078" spans="1:9">
      <c r="A1078" s="105" t="s">
        <v>528</v>
      </c>
      <c r="B1078" s="105" t="s">
        <v>524</v>
      </c>
      <c r="C1078" s="106" t="s">
        <v>499</v>
      </c>
      <c r="D1078" s="105" t="s">
        <v>515</v>
      </c>
      <c r="E1078" s="105">
        <v>12</v>
      </c>
      <c r="F1078" s="106" t="s">
        <v>16</v>
      </c>
      <c r="G1078" s="105">
        <v>50338.799999999996</v>
      </c>
      <c r="H1078" s="105" t="s">
        <v>497</v>
      </c>
      <c r="I1078" s="105" t="s">
        <v>214</v>
      </c>
    </row>
    <row r="1079" spans="1:9">
      <c r="A1079" s="105" t="s">
        <v>291</v>
      </c>
      <c r="B1079" s="105" t="s">
        <v>524</v>
      </c>
      <c r="C1079" s="106" t="s">
        <v>510</v>
      </c>
      <c r="D1079" s="105" t="s">
        <v>514</v>
      </c>
      <c r="E1079" s="105">
        <v>4</v>
      </c>
      <c r="F1079" s="106" t="s">
        <v>489</v>
      </c>
      <c r="G1079" s="105">
        <v>66373.2</v>
      </c>
      <c r="H1079" s="105" t="s">
        <v>496</v>
      </c>
      <c r="I1079" s="105" t="s">
        <v>201</v>
      </c>
    </row>
    <row r="1080" spans="1:9">
      <c r="A1080" s="105" t="s">
        <v>287</v>
      </c>
      <c r="B1080" s="105" t="s">
        <v>524</v>
      </c>
      <c r="C1080" s="106" t="s">
        <v>487</v>
      </c>
      <c r="D1080" s="105" t="s">
        <v>488</v>
      </c>
      <c r="E1080" s="105">
        <v>4</v>
      </c>
      <c r="F1080" s="106" t="s">
        <v>16</v>
      </c>
      <c r="G1080" s="105">
        <v>87625.2</v>
      </c>
      <c r="H1080" s="105" t="s">
        <v>494</v>
      </c>
      <c r="I1080" s="105" t="s">
        <v>198</v>
      </c>
    </row>
    <row r="1081" spans="1:9">
      <c r="A1081" s="105" t="s">
        <v>529</v>
      </c>
      <c r="B1081" s="105" t="s">
        <v>524</v>
      </c>
      <c r="C1081" s="106" t="s">
        <v>487</v>
      </c>
      <c r="D1081" s="105" t="s">
        <v>502</v>
      </c>
      <c r="E1081" s="105">
        <v>3</v>
      </c>
      <c r="F1081" s="106" t="s">
        <v>16</v>
      </c>
      <c r="G1081" s="105">
        <v>18415.2</v>
      </c>
      <c r="H1081" s="105" t="s">
        <v>494</v>
      </c>
      <c r="I1081" s="105" t="s">
        <v>513</v>
      </c>
    </row>
    <row r="1082" spans="1:9">
      <c r="A1082" s="105" t="s">
        <v>526</v>
      </c>
      <c r="B1082" s="105" t="s">
        <v>524</v>
      </c>
      <c r="C1082" s="106" t="s">
        <v>487</v>
      </c>
      <c r="D1082" s="105" t="s">
        <v>502</v>
      </c>
      <c r="E1082" s="105">
        <v>3</v>
      </c>
      <c r="F1082" s="106" t="s">
        <v>16</v>
      </c>
      <c r="G1082" s="105">
        <v>109212</v>
      </c>
      <c r="H1082" s="105" t="s">
        <v>512</v>
      </c>
      <c r="I1082" s="105" t="s">
        <v>198</v>
      </c>
    </row>
    <row r="1083" spans="1:9">
      <c r="A1083" s="105" t="s">
        <v>291</v>
      </c>
      <c r="B1083" s="105" t="s">
        <v>524</v>
      </c>
      <c r="C1083" s="106" t="s">
        <v>492</v>
      </c>
      <c r="D1083" s="105" t="s">
        <v>506</v>
      </c>
      <c r="E1083" s="105">
        <v>1</v>
      </c>
      <c r="F1083" s="106" t="s">
        <v>489</v>
      </c>
      <c r="G1083" s="105">
        <v>378438</v>
      </c>
      <c r="H1083" s="105" t="s">
        <v>497</v>
      </c>
      <c r="I1083" s="105" t="s">
        <v>189</v>
      </c>
    </row>
    <row r="1084" spans="1:9">
      <c r="A1084" s="105" t="s">
        <v>529</v>
      </c>
      <c r="B1084" s="105" t="s">
        <v>524</v>
      </c>
      <c r="C1084" s="106" t="s">
        <v>492</v>
      </c>
      <c r="D1084" s="105" t="s">
        <v>506</v>
      </c>
      <c r="E1084" s="105">
        <v>4</v>
      </c>
      <c r="F1084" s="106" t="s">
        <v>489</v>
      </c>
      <c r="G1084" s="105">
        <v>27984</v>
      </c>
      <c r="H1084" s="105" t="s">
        <v>496</v>
      </c>
      <c r="I1084" s="105" t="s">
        <v>201</v>
      </c>
    </row>
    <row r="1085" spans="1:9">
      <c r="A1085" s="105" t="s">
        <v>287</v>
      </c>
      <c r="B1085" s="105" t="s">
        <v>524</v>
      </c>
      <c r="C1085" s="106" t="s">
        <v>487</v>
      </c>
      <c r="D1085" s="105" t="s">
        <v>488</v>
      </c>
      <c r="E1085" s="105">
        <v>11</v>
      </c>
      <c r="F1085" s="106" t="s">
        <v>16</v>
      </c>
      <c r="G1085" s="105">
        <v>51890.400000000001</v>
      </c>
      <c r="H1085" s="105" t="s">
        <v>494</v>
      </c>
      <c r="I1085" s="105" t="s">
        <v>198</v>
      </c>
    </row>
    <row r="1086" spans="1:9">
      <c r="A1086" s="105" t="s">
        <v>528</v>
      </c>
      <c r="B1086" s="105" t="s">
        <v>524</v>
      </c>
      <c r="C1086" s="106" t="s">
        <v>510</v>
      </c>
      <c r="D1086" s="105" t="s">
        <v>516</v>
      </c>
      <c r="E1086" s="105">
        <v>26</v>
      </c>
      <c r="F1086" s="106" t="s">
        <v>489</v>
      </c>
      <c r="G1086" s="105">
        <v>286632</v>
      </c>
      <c r="H1086" s="105" t="s">
        <v>497</v>
      </c>
      <c r="I1086" s="105" t="s">
        <v>192</v>
      </c>
    </row>
    <row r="1087" spans="1:9">
      <c r="A1087" s="105" t="s">
        <v>528</v>
      </c>
      <c r="B1087" s="105" t="s">
        <v>524</v>
      </c>
      <c r="C1087" s="106" t="s">
        <v>510</v>
      </c>
      <c r="D1087" s="105" t="s">
        <v>511</v>
      </c>
      <c r="E1087" s="105">
        <v>6</v>
      </c>
      <c r="F1087" s="106" t="s">
        <v>489</v>
      </c>
      <c r="G1087" s="105">
        <v>68181.599999999991</v>
      </c>
      <c r="H1087" s="105" t="s">
        <v>494</v>
      </c>
      <c r="I1087" s="105" t="s">
        <v>189</v>
      </c>
    </row>
    <row r="1088" spans="1:9">
      <c r="A1088" s="105" t="s">
        <v>529</v>
      </c>
      <c r="B1088" s="105" t="s">
        <v>524</v>
      </c>
      <c r="C1088" s="106" t="s">
        <v>510</v>
      </c>
      <c r="D1088" s="105" t="s">
        <v>511</v>
      </c>
      <c r="E1088" s="105">
        <v>17</v>
      </c>
      <c r="F1088" s="106" t="s">
        <v>16</v>
      </c>
      <c r="G1088" s="105">
        <v>206280</v>
      </c>
      <c r="H1088" s="105" t="s">
        <v>490</v>
      </c>
      <c r="I1088" s="105" t="s">
        <v>189</v>
      </c>
    </row>
    <row r="1089" spans="1:9">
      <c r="A1089" s="105" t="s">
        <v>528</v>
      </c>
      <c r="B1089" s="105" t="s">
        <v>524</v>
      </c>
      <c r="C1089" s="106" t="s">
        <v>487</v>
      </c>
      <c r="D1089" s="105" t="s">
        <v>488</v>
      </c>
      <c r="E1089" s="105">
        <v>2</v>
      </c>
      <c r="F1089" s="106" t="s">
        <v>489</v>
      </c>
      <c r="G1089" s="105">
        <v>32740.799999999999</v>
      </c>
      <c r="H1089" s="105" t="s">
        <v>496</v>
      </c>
      <c r="I1089" s="105" t="s">
        <v>513</v>
      </c>
    </row>
    <row r="1090" spans="1:9">
      <c r="A1090" s="105" t="s">
        <v>529</v>
      </c>
      <c r="B1090" s="105" t="s">
        <v>524</v>
      </c>
      <c r="C1090" s="106" t="s">
        <v>487</v>
      </c>
      <c r="D1090" s="105" t="s">
        <v>502</v>
      </c>
      <c r="E1090" s="105">
        <v>21</v>
      </c>
      <c r="F1090" s="106" t="s">
        <v>16</v>
      </c>
      <c r="G1090" s="105">
        <v>68359.199999999997</v>
      </c>
      <c r="H1090" s="105" t="s">
        <v>496</v>
      </c>
      <c r="I1090" s="105" t="s">
        <v>513</v>
      </c>
    </row>
    <row r="1091" spans="1:9">
      <c r="A1091" s="105" t="s">
        <v>529</v>
      </c>
      <c r="B1091" s="105" t="s">
        <v>524</v>
      </c>
      <c r="C1091" s="106" t="s">
        <v>510</v>
      </c>
      <c r="D1091" s="105" t="s">
        <v>516</v>
      </c>
      <c r="E1091" s="105">
        <v>6</v>
      </c>
      <c r="F1091" s="106" t="s">
        <v>504</v>
      </c>
      <c r="G1091" s="105">
        <v>185738.4</v>
      </c>
      <c r="H1091" s="105" t="s">
        <v>512</v>
      </c>
      <c r="I1091" s="105" t="s">
        <v>214</v>
      </c>
    </row>
    <row r="1092" spans="1:9">
      <c r="A1092" s="105" t="s">
        <v>287</v>
      </c>
      <c r="B1092" s="105" t="s">
        <v>524</v>
      </c>
      <c r="C1092" s="106" t="s">
        <v>492</v>
      </c>
      <c r="D1092" s="105" t="s">
        <v>506</v>
      </c>
      <c r="E1092" s="105">
        <v>30</v>
      </c>
      <c r="F1092" s="106" t="s">
        <v>16</v>
      </c>
      <c r="G1092" s="105">
        <v>53856</v>
      </c>
      <c r="H1092" s="105" t="s">
        <v>490</v>
      </c>
      <c r="I1092" s="105" t="s">
        <v>198</v>
      </c>
    </row>
    <row r="1093" spans="1:9">
      <c r="A1093" s="105" t="s">
        <v>530</v>
      </c>
      <c r="B1093" s="105" t="s">
        <v>524</v>
      </c>
      <c r="C1093" s="106" t="s">
        <v>487</v>
      </c>
      <c r="D1093" s="105" t="s">
        <v>509</v>
      </c>
      <c r="E1093" s="105">
        <v>5</v>
      </c>
      <c r="F1093" s="106" t="s">
        <v>504</v>
      </c>
      <c r="G1093" s="105">
        <v>65390.399999999994</v>
      </c>
      <c r="H1093" s="105" t="s">
        <v>494</v>
      </c>
      <c r="I1093" s="105" t="s">
        <v>189</v>
      </c>
    </row>
    <row r="1094" spans="1:9">
      <c r="A1094" s="105" t="s">
        <v>287</v>
      </c>
      <c r="B1094" s="105" t="s">
        <v>524</v>
      </c>
      <c r="C1094" s="106" t="s">
        <v>487</v>
      </c>
      <c r="D1094" s="105" t="s">
        <v>488</v>
      </c>
      <c r="E1094" s="105">
        <v>22</v>
      </c>
      <c r="F1094" s="106" t="s">
        <v>16</v>
      </c>
      <c r="G1094" s="105">
        <v>33478.799999999996</v>
      </c>
      <c r="H1094" s="105" t="s">
        <v>497</v>
      </c>
      <c r="I1094" s="105" t="s">
        <v>195</v>
      </c>
    </row>
    <row r="1095" spans="1:9">
      <c r="A1095" s="105" t="s">
        <v>531</v>
      </c>
      <c r="B1095" s="105" t="s">
        <v>524</v>
      </c>
      <c r="C1095" s="106" t="s">
        <v>487</v>
      </c>
      <c r="D1095" s="105" t="s">
        <v>488</v>
      </c>
      <c r="E1095" s="105">
        <v>5</v>
      </c>
      <c r="F1095" s="106" t="s">
        <v>489</v>
      </c>
      <c r="G1095" s="105">
        <v>50156.4</v>
      </c>
      <c r="H1095" s="105" t="s">
        <v>501</v>
      </c>
      <c r="I1095" s="105" t="s">
        <v>189</v>
      </c>
    </row>
    <row r="1096" spans="1:9">
      <c r="A1096" s="105" t="s">
        <v>532</v>
      </c>
      <c r="B1096" s="105" t="s">
        <v>524</v>
      </c>
      <c r="C1096" s="106" t="s">
        <v>487</v>
      </c>
      <c r="D1096" s="105" t="s">
        <v>502</v>
      </c>
      <c r="E1096" s="105">
        <v>16</v>
      </c>
      <c r="F1096" s="106" t="s">
        <v>504</v>
      </c>
      <c r="G1096" s="105">
        <v>129609.59999999999</v>
      </c>
      <c r="H1096" s="105" t="s">
        <v>497</v>
      </c>
      <c r="I1096" s="105" t="s">
        <v>201</v>
      </c>
    </row>
    <row r="1097" spans="1:9">
      <c r="A1097" s="105" t="s">
        <v>527</v>
      </c>
      <c r="B1097" s="105" t="s">
        <v>524</v>
      </c>
      <c r="C1097" s="106" t="s">
        <v>487</v>
      </c>
      <c r="D1097" s="105" t="s">
        <v>488</v>
      </c>
      <c r="E1097" s="105">
        <v>8</v>
      </c>
      <c r="F1097" s="106" t="s">
        <v>489</v>
      </c>
      <c r="G1097" s="105">
        <v>81498</v>
      </c>
      <c r="H1097" s="105" t="s">
        <v>496</v>
      </c>
      <c r="I1097" s="105" t="s">
        <v>513</v>
      </c>
    </row>
    <row r="1098" spans="1:9">
      <c r="A1098" s="105" t="s">
        <v>532</v>
      </c>
      <c r="B1098" s="105" t="s">
        <v>524</v>
      </c>
      <c r="C1098" s="106" t="s">
        <v>487</v>
      </c>
      <c r="D1098" s="105" t="s">
        <v>502</v>
      </c>
      <c r="E1098" s="105">
        <v>3</v>
      </c>
      <c r="F1098" s="106" t="s">
        <v>489</v>
      </c>
      <c r="G1098" s="105">
        <v>13404</v>
      </c>
      <c r="H1098" s="105" t="s">
        <v>501</v>
      </c>
      <c r="I1098" s="105" t="s">
        <v>198</v>
      </c>
    </row>
    <row r="1099" spans="1:9">
      <c r="A1099" s="105" t="s">
        <v>527</v>
      </c>
      <c r="B1099" s="105" t="s">
        <v>524</v>
      </c>
      <c r="C1099" s="106" t="s">
        <v>492</v>
      </c>
      <c r="D1099" s="105" t="s">
        <v>495</v>
      </c>
      <c r="E1099" s="105">
        <v>7</v>
      </c>
      <c r="F1099" s="106" t="s">
        <v>16</v>
      </c>
      <c r="G1099" s="105">
        <v>131135.4</v>
      </c>
      <c r="H1099" s="105" t="s">
        <v>494</v>
      </c>
      <c r="I1099" s="105" t="s">
        <v>192</v>
      </c>
    </row>
    <row r="1100" spans="1:9">
      <c r="A1100" s="105" t="s">
        <v>527</v>
      </c>
      <c r="B1100" s="105" t="s">
        <v>524</v>
      </c>
      <c r="C1100" s="106" t="s">
        <v>487</v>
      </c>
      <c r="D1100" s="105" t="s">
        <v>488</v>
      </c>
      <c r="E1100" s="105">
        <v>14</v>
      </c>
      <c r="F1100" s="106" t="s">
        <v>504</v>
      </c>
      <c r="G1100" s="105">
        <v>34374</v>
      </c>
      <c r="H1100" s="105" t="s">
        <v>496</v>
      </c>
      <c r="I1100" s="105" t="s">
        <v>192</v>
      </c>
    </row>
    <row r="1101" spans="1:9">
      <c r="A1101" s="105" t="s">
        <v>528</v>
      </c>
      <c r="B1101" s="105" t="s">
        <v>524</v>
      </c>
      <c r="C1101" s="106" t="s">
        <v>492</v>
      </c>
      <c r="D1101" s="105" t="s">
        <v>493</v>
      </c>
      <c r="E1101" s="105">
        <v>18</v>
      </c>
      <c r="F1101" s="106" t="s">
        <v>489</v>
      </c>
      <c r="G1101" s="105">
        <v>139608</v>
      </c>
      <c r="H1101" s="105" t="s">
        <v>512</v>
      </c>
      <c r="I1101" s="105" t="s">
        <v>189</v>
      </c>
    </row>
    <row r="1102" spans="1:9">
      <c r="A1102" s="105" t="s">
        <v>532</v>
      </c>
      <c r="B1102" s="105" t="s">
        <v>524</v>
      </c>
      <c r="C1102" s="106" t="s">
        <v>499</v>
      </c>
      <c r="D1102" s="105" t="s">
        <v>508</v>
      </c>
      <c r="E1102" s="105">
        <v>27</v>
      </c>
      <c r="F1102" s="106" t="s">
        <v>16</v>
      </c>
      <c r="G1102" s="105">
        <v>105408</v>
      </c>
      <c r="H1102" s="105" t="s">
        <v>494</v>
      </c>
      <c r="I1102" s="105" t="s">
        <v>198</v>
      </c>
    </row>
    <row r="1103" spans="1:9">
      <c r="A1103" s="105" t="s">
        <v>527</v>
      </c>
      <c r="B1103" s="105" t="s">
        <v>524</v>
      </c>
      <c r="C1103" s="106" t="s">
        <v>510</v>
      </c>
      <c r="D1103" s="105" t="s">
        <v>511</v>
      </c>
      <c r="E1103" s="105">
        <v>15</v>
      </c>
      <c r="F1103" s="106" t="s">
        <v>16</v>
      </c>
      <c r="G1103" s="105">
        <v>339562.8</v>
      </c>
      <c r="H1103" s="105" t="s">
        <v>494</v>
      </c>
      <c r="I1103" s="105" t="s">
        <v>189</v>
      </c>
    </row>
    <row r="1104" spans="1:9">
      <c r="A1104" s="105" t="s">
        <v>527</v>
      </c>
      <c r="B1104" s="105" t="s">
        <v>524</v>
      </c>
      <c r="C1104" s="106" t="s">
        <v>487</v>
      </c>
      <c r="D1104" s="105" t="s">
        <v>502</v>
      </c>
      <c r="E1104" s="105">
        <v>9</v>
      </c>
      <c r="F1104" s="106" t="s">
        <v>504</v>
      </c>
      <c r="G1104" s="105">
        <v>21283.200000000001</v>
      </c>
      <c r="H1104" s="105" t="s">
        <v>512</v>
      </c>
      <c r="I1104" s="105" t="s">
        <v>198</v>
      </c>
    </row>
    <row r="1105" spans="1:9">
      <c r="A1105" s="105" t="s">
        <v>526</v>
      </c>
      <c r="B1105" s="105" t="s">
        <v>524</v>
      </c>
      <c r="C1105" s="106" t="s">
        <v>499</v>
      </c>
      <c r="D1105" s="105" t="s">
        <v>500</v>
      </c>
      <c r="E1105" s="105">
        <v>8</v>
      </c>
      <c r="F1105" s="106" t="s">
        <v>16</v>
      </c>
      <c r="G1105" s="105">
        <v>239328</v>
      </c>
      <c r="H1105" s="105" t="s">
        <v>496</v>
      </c>
      <c r="I1105" s="105" t="s">
        <v>214</v>
      </c>
    </row>
    <row r="1106" spans="1:9">
      <c r="A1106" s="105" t="s">
        <v>528</v>
      </c>
      <c r="B1106" s="105" t="s">
        <v>524</v>
      </c>
      <c r="C1106" s="106" t="s">
        <v>492</v>
      </c>
      <c r="D1106" s="105" t="s">
        <v>493</v>
      </c>
      <c r="E1106" s="105">
        <v>4</v>
      </c>
      <c r="F1106" s="106" t="s">
        <v>16</v>
      </c>
      <c r="G1106" s="105">
        <v>540732</v>
      </c>
      <c r="H1106" s="105" t="s">
        <v>494</v>
      </c>
      <c r="I1106" s="105" t="s">
        <v>189</v>
      </c>
    </row>
    <row r="1107" spans="1:9">
      <c r="A1107" s="105" t="s">
        <v>525</v>
      </c>
      <c r="B1107" s="105" t="s">
        <v>524</v>
      </c>
      <c r="C1107" s="106" t="s">
        <v>487</v>
      </c>
      <c r="D1107" s="105" t="s">
        <v>488</v>
      </c>
      <c r="E1107" s="105">
        <v>9</v>
      </c>
      <c r="F1107" s="106" t="s">
        <v>489</v>
      </c>
      <c r="G1107" s="105">
        <v>64455.6</v>
      </c>
      <c r="H1107" s="105" t="s">
        <v>494</v>
      </c>
      <c r="I1107" s="105" t="s">
        <v>198</v>
      </c>
    </row>
    <row r="1108" spans="1:9">
      <c r="A1108" s="105" t="s">
        <v>531</v>
      </c>
      <c r="B1108" s="105" t="s">
        <v>524</v>
      </c>
      <c r="C1108" s="106" t="s">
        <v>487</v>
      </c>
      <c r="D1108" s="105" t="s">
        <v>488</v>
      </c>
      <c r="E1108" s="105">
        <v>25</v>
      </c>
      <c r="F1108" s="106" t="s">
        <v>16</v>
      </c>
      <c r="G1108" s="105">
        <v>18559.2</v>
      </c>
      <c r="H1108" s="105" t="s">
        <v>497</v>
      </c>
      <c r="I1108" s="105" t="s">
        <v>198</v>
      </c>
    </row>
    <row r="1109" spans="1:9">
      <c r="A1109" s="105" t="s">
        <v>526</v>
      </c>
      <c r="B1109" s="105" t="s">
        <v>524</v>
      </c>
      <c r="C1109" s="106" t="s">
        <v>510</v>
      </c>
      <c r="D1109" s="105" t="s">
        <v>511</v>
      </c>
      <c r="E1109" s="105">
        <v>17</v>
      </c>
      <c r="F1109" s="106" t="s">
        <v>16</v>
      </c>
      <c r="G1109" s="105">
        <v>293630.39999999997</v>
      </c>
      <c r="H1109" s="105" t="s">
        <v>501</v>
      </c>
      <c r="I1109" s="105" t="s">
        <v>210</v>
      </c>
    </row>
    <row r="1110" spans="1:9">
      <c r="A1110" s="105" t="s">
        <v>526</v>
      </c>
      <c r="B1110" s="105" t="s">
        <v>524</v>
      </c>
      <c r="C1110" s="106" t="s">
        <v>510</v>
      </c>
      <c r="D1110" s="105" t="s">
        <v>516</v>
      </c>
      <c r="E1110" s="105">
        <v>20</v>
      </c>
      <c r="F1110" s="106" t="s">
        <v>16</v>
      </c>
      <c r="G1110" s="105">
        <v>223398</v>
      </c>
      <c r="H1110" s="105" t="s">
        <v>494</v>
      </c>
      <c r="I1110" s="105" t="s">
        <v>192</v>
      </c>
    </row>
    <row r="1111" spans="1:9">
      <c r="A1111" s="105" t="s">
        <v>530</v>
      </c>
      <c r="B1111" s="105" t="s">
        <v>524</v>
      </c>
      <c r="C1111" s="106" t="s">
        <v>492</v>
      </c>
      <c r="D1111" s="105" t="s">
        <v>495</v>
      </c>
      <c r="E1111" s="105">
        <v>16</v>
      </c>
      <c r="F1111" s="106" t="s">
        <v>489</v>
      </c>
      <c r="G1111" s="105">
        <v>23207.399999999998</v>
      </c>
      <c r="H1111" s="105" t="s">
        <v>494</v>
      </c>
      <c r="I1111" s="105" t="s">
        <v>192</v>
      </c>
    </row>
    <row r="1112" spans="1:9">
      <c r="A1112" s="105" t="s">
        <v>529</v>
      </c>
      <c r="B1112" s="105" t="s">
        <v>524</v>
      </c>
      <c r="C1112" s="106" t="s">
        <v>510</v>
      </c>
      <c r="D1112" s="105" t="s">
        <v>511</v>
      </c>
      <c r="E1112" s="105">
        <v>18</v>
      </c>
      <c r="F1112" s="106" t="s">
        <v>489</v>
      </c>
      <c r="G1112" s="105">
        <v>168318</v>
      </c>
      <c r="H1112" s="105" t="s">
        <v>494</v>
      </c>
      <c r="I1112" s="105" t="s">
        <v>192</v>
      </c>
    </row>
    <row r="1113" spans="1:9">
      <c r="A1113" s="105" t="s">
        <v>530</v>
      </c>
      <c r="B1113" s="105" t="s">
        <v>524</v>
      </c>
      <c r="C1113" s="106" t="s">
        <v>510</v>
      </c>
      <c r="D1113" s="105" t="s">
        <v>511</v>
      </c>
      <c r="E1113" s="105">
        <v>13</v>
      </c>
      <c r="F1113" s="106" t="s">
        <v>16</v>
      </c>
      <c r="G1113" s="105">
        <v>172501.19999999998</v>
      </c>
      <c r="H1113" s="105" t="s">
        <v>497</v>
      </c>
      <c r="I1113" s="105" t="s">
        <v>198</v>
      </c>
    </row>
    <row r="1114" spans="1:9">
      <c r="A1114" s="105" t="s">
        <v>526</v>
      </c>
      <c r="B1114" s="105" t="s">
        <v>524</v>
      </c>
      <c r="C1114" s="106" t="s">
        <v>492</v>
      </c>
      <c r="D1114" s="105" t="s">
        <v>506</v>
      </c>
      <c r="E1114" s="105">
        <v>16</v>
      </c>
      <c r="F1114" s="106" t="s">
        <v>489</v>
      </c>
      <c r="G1114" s="105">
        <v>340038</v>
      </c>
      <c r="H1114" s="105" t="s">
        <v>494</v>
      </c>
      <c r="I1114" s="105" t="s">
        <v>201</v>
      </c>
    </row>
    <row r="1115" spans="1:9">
      <c r="A1115" s="105" t="s">
        <v>532</v>
      </c>
      <c r="B1115" s="105" t="s">
        <v>524</v>
      </c>
      <c r="C1115" s="106" t="s">
        <v>487</v>
      </c>
      <c r="D1115" s="105" t="s">
        <v>488</v>
      </c>
      <c r="E1115" s="105">
        <v>20</v>
      </c>
      <c r="F1115" s="106" t="s">
        <v>16</v>
      </c>
      <c r="G1115" s="105">
        <v>80949.599999999991</v>
      </c>
      <c r="H1115" s="105" t="s">
        <v>490</v>
      </c>
      <c r="I1115" s="105" t="s">
        <v>201</v>
      </c>
    </row>
    <row r="1116" spans="1:9">
      <c r="A1116" s="105" t="s">
        <v>530</v>
      </c>
      <c r="B1116" s="105" t="s">
        <v>524</v>
      </c>
      <c r="C1116" s="106" t="s">
        <v>487</v>
      </c>
      <c r="D1116" s="105" t="s">
        <v>509</v>
      </c>
      <c r="E1116" s="105">
        <v>20</v>
      </c>
      <c r="F1116" s="106" t="s">
        <v>16</v>
      </c>
      <c r="G1116" s="105">
        <v>197860.8</v>
      </c>
      <c r="H1116" s="105" t="s">
        <v>496</v>
      </c>
      <c r="I1116" s="105" t="s">
        <v>198</v>
      </c>
    </row>
    <row r="1117" spans="1:9">
      <c r="A1117" s="105" t="s">
        <v>528</v>
      </c>
      <c r="B1117" s="105" t="s">
        <v>524</v>
      </c>
      <c r="C1117" s="106" t="s">
        <v>487</v>
      </c>
      <c r="D1117" s="105" t="s">
        <v>509</v>
      </c>
      <c r="E1117" s="105">
        <v>1</v>
      </c>
      <c r="F1117" s="106" t="s">
        <v>16</v>
      </c>
      <c r="G1117" s="105">
        <v>90115.199999999997</v>
      </c>
      <c r="H1117" s="105" t="s">
        <v>494</v>
      </c>
      <c r="I1117" s="105" t="s">
        <v>189</v>
      </c>
    </row>
    <row r="1118" spans="1:9">
      <c r="A1118" s="105" t="s">
        <v>526</v>
      </c>
      <c r="B1118" s="105" t="s">
        <v>524</v>
      </c>
      <c r="C1118" s="106" t="s">
        <v>487</v>
      </c>
      <c r="D1118" s="105" t="s">
        <v>488</v>
      </c>
      <c r="E1118" s="105">
        <v>24</v>
      </c>
      <c r="F1118" s="106" t="s">
        <v>16</v>
      </c>
      <c r="G1118" s="105">
        <v>100162.8</v>
      </c>
      <c r="H1118" s="105" t="s">
        <v>490</v>
      </c>
      <c r="I1118" s="105" t="s">
        <v>513</v>
      </c>
    </row>
    <row r="1119" spans="1:9">
      <c r="A1119" s="105" t="s">
        <v>528</v>
      </c>
      <c r="B1119" s="105" t="s">
        <v>524</v>
      </c>
      <c r="C1119" s="106" t="s">
        <v>487</v>
      </c>
      <c r="D1119" s="105" t="s">
        <v>509</v>
      </c>
      <c r="E1119" s="105">
        <v>27</v>
      </c>
      <c r="F1119" s="106" t="s">
        <v>16</v>
      </c>
      <c r="G1119" s="105">
        <v>115203.59999999999</v>
      </c>
      <c r="H1119" s="105" t="s">
        <v>496</v>
      </c>
      <c r="I1119" s="105" t="s">
        <v>198</v>
      </c>
    </row>
    <row r="1120" spans="1:9">
      <c r="A1120" s="105" t="s">
        <v>529</v>
      </c>
      <c r="B1120" s="105" t="s">
        <v>524</v>
      </c>
      <c r="C1120" s="106" t="s">
        <v>487</v>
      </c>
      <c r="D1120" s="105" t="s">
        <v>509</v>
      </c>
      <c r="E1120" s="105">
        <v>22</v>
      </c>
      <c r="F1120" s="106" t="s">
        <v>489</v>
      </c>
      <c r="G1120" s="105">
        <v>210741.6</v>
      </c>
      <c r="H1120" s="105" t="s">
        <v>490</v>
      </c>
      <c r="I1120" s="105" t="s">
        <v>189</v>
      </c>
    </row>
    <row r="1121" spans="1:9">
      <c r="A1121" s="105" t="s">
        <v>527</v>
      </c>
      <c r="B1121" s="105" t="s">
        <v>524</v>
      </c>
      <c r="C1121" s="106" t="s">
        <v>510</v>
      </c>
      <c r="D1121" s="105" t="s">
        <v>511</v>
      </c>
      <c r="E1121" s="105">
        <v>16</v>
      </c>
      <c r="F1121" s="106" t="s">
        <v>489</v>
      </c>
      <c r="G1121" s="105">
        <v>100587.59999999999</v>
      </c>
      <c r="H1121" s="105" t="s">
        <v>490</v>
      </c>
      <c r="I1121" s="105" t="s">
        <v>189</v>
      </c>
    </row>
    <row r="1122" spans="1:9">
      <c r="A1122" s="105" t="s">
        <v>530</v>
      </c>
      <c r="B1122" s="105" t="s">
        <v>524</v>
      </c>
      <c r="C1122" s="106" t="s">
        <v>499</v>
      </c>
      <c r="D1122" s="105" t="s">
        <v>500</v>
      </c>
      <c r="E1122" s="105">
        <v>5</v>
      </c>
      <c r="F1122" s="106" t="s">
        <v>16</v>
      </c>
      <c r="G1122" s="105">
        <v>246160.8</v>
      </c>
      <c r="H1122" s="105" t="s">
        <v>494</v>
      </c>
      <c r="I1122" s="105" t="s">
        <v>198</v>
      </c>
    </row>
    <row r="1123" spans="1:9">
      <c r="A1123" s="105" t="s">
        <v>287</v>
      </c>
      <c r="B1123" s="105" t="s">
        <v>524</v>
      </c>
      <c r="C1123" s="106" t="s">
        <v>487</v>
      </c>
      <c r="D1123" s="105" t="s">
        <v>509</v>
      </c>
      <c r="E1123" s="105">
        <v>19</v>
      </c>
      <c r="F1123" s="106" t="s">
        <v>504</v>
      </c>
      <c r="G1123" s="105">
        <v>113467.2</v>
      </c>
      <c r="H1123" s="105" t="s">
        <v>494</v>
      </c>
      <c r="I1123" s="105" t="s">
        <v>189</v>
      </c>
    </row>
    <row r="1124" spans="1:9">
      <c r="A1124" s="105" t="s">
        <v>529</v>
      </c>
      <c r="B1124" s="105" t="s">
        <v>524</v>
      </c>
      <c r="C1124" s="106" t="s">
        <v>487</v>
      </c>
      <c r="D1124" s="105" t="s">
        <v>502</v>
      </c>
      <c r="E1124" s="105">
        <v>10</v>
      </c>
      <c r="F1124" s="106" t="s">
        <v>489</v>
      </c>
      <c r="G1124" s="105">
        <v>238243.19999999998</v>
      </c>
      <c r="H1124" s="105" t="s">
        <v>494</v>
      </c>
      <c r="I1124" s="105" t="s">
        <v>513</v>
      </c>
    </row>
    <row r="1125" spans="1:9">
      <c r="A1125" s="105" t="s">
        <v>291</v>
      </c>
      <c r="B1125" s="105" t="s">
        <v>524</v>
      </c>
      <c r="C1125" s="106" t="s">
        <v>499</v>
      </c>
      <c r="D1125" s="105" t="s">
        <v>500</v>
      </c>
      <c r="E1125" s="105">
        <v>4</v>
      </c>
      <c r="F1125" s="106" t="s">
        <v>489</v>
      </c>
      <c r="G1125" s="105">
        <v>226490.4</v>
      </c>
      <c r="H1125" s="105" t="s">
        <v>496</v>
      </c>
      <c r="I1125" s="105" t="s">
        <v>201</v>
      </c>
    </row>
    <row r="1126" spans="1:9">
      <c r="A1126" s="105" t="s">
        <v>526</v>
      </c>
      <c r="B1126" s="105" t="s">
        <v>524</v>
      </c>
      <c r="C1126" s="106" t="s">
        <v>510</v>
      </c>
      <c r="D1126" s="105" t="s">
        <v>514</v>
      </c>
      <c r="E1126" s="105">
        <v>26</v>
      </c>
      <c r="F1126" s="106" t="s">
        <v>489</v>
      </c>
      <c r="G1126" s="105">
        <v>31896</v>
      </c>
      <c r="H1126" s="105" t="s">
        <v>490</v>
      </c>
      <c r="I1126" s="105" t="s">
        <v>189</v>
      </c>
    </row>
    <row r="1127" spans="1:9">
      <c r="A1127" s="105" t="s">
        <v>526</v>
      </c>
      <c r="B1127" s="105" t="s">
        <v>524</v>
      </c>
      <c r="C1127" s="106" t="s">
        <v>487</v>
      </c>
      <c r="D1127" s="105" t="s">
        <v>509</v>
      </c>
      <c r="E1127" s="105">
        <v>8</v>
      </c>
      <c r="F1127" s="106" t="s">
        <v>16</v>
      </c>
      <c r="G1127" s="105">
        <v>293018.39999999997</v>
      </c>
      <c r="H1127" s="105" t="s">
        <v>494</v>
      </c>
      <c r="I1127" s="105" t="s">
        <v>192</v>
      </c>
    </row>
    <row r="1128" spans="1:9">
      <c r="A1128" s="105" t="s">
        <v>530</v>
      </c>
      <c r="B1128" s="105" t="s">
        <v>524</v>
      </c>
      <c r="C1128" s="106" t="s">
        <v>510</v>
      </c>
      <c r="D1128" s="105" t="s">
        <v>511</v>
      </c>
      <c r="E1128" s="105">
        <v>4</v>
      </c>
      <c r="F1128" s="106" t="s">
        <v>489</v>
      </c>
      <c r="G1128" s="105">
        <v>83906.4</v>
      </c>
      <c r="H1128" s="105" t="s">
        <v>496</v>
      </c>
      <c r="I1128" s="105" t="s">
        <v>513</v>
      </c>
    </row>
    <row r="1129" spans="1:9">
      <c r="A1129" s="105" t="s">
        <v>287</v>
      </c>
      <c r="B1129" s="105" t="s">
        <v>524</v>
      </c>
      <c r="C1129" s="106" t="s">
        <v>492</v>
      </c>
      <c r="D1129" s="105" t="s">
        <v>495</v>
      </c>
      <c r="E1129" s="105">
        <v>14</v>
      </c>
      <c r="F1129" s="106" t="s">
        <v>16</v>
      </c>
      <c r="G1129" s="105">
        <v>71082</v>
      </c>
      <c r="H1129" s="105" t="s">
        <v>497</v>
      </c>
      <c r="I1129" s="105" t="s">
        <v>192</v>
      </c>
    </row>
    <row r="1130" spans="1:9">
      <c r="A1130" s="105" t="s">
        <v>531</v>
      </c>
      <c r="B1130" s="105" t="s">
        <v>524</v>
      </c>
      <c r="C1130" s="106" t="s">
        <v>510</v>
      </c>
      <c r="D1130" s="105" t="s">
        <v>511</v>
      </c>
      <c r="E1130" s="105">
        <v>26</v>
      </c>
      <c r="F1130" s="106" t="s">
        <v>489</v>
      </c>
      <c r="G1130" s="105">
        <v>111384</v>
      </c>
      <c r="H1130" s="105" t="s">
        <v>497</v>
      </c>
      <c r="I1130" s="105" t="s">
        <v>210</v>
      </c>
    </row>
    <row r="1131" spans="1:9">
      <c r="A1131" s="105" t="s">
        <v>528</v>
      </c>
      <c r="B1131" s="105" t="s">
        <v>524</v>
      </c>
      <c r="C1131" s="106" t="s">
        <v>492</v>
      </c>
      <c r="D1131" s="105" t="s">
        <v>493</v>
      </c>
      <c r="E1131" s="105">
        <v>5</v>
      </c>
      <c r="F1131" s="106" t="s">
        <v>489</v>
      </c>
      <c r="G1131" s="105">
        <v>82554</v>
      </c>
      <c r="H1131" s="105" t="s">
        <v>497</v>
      </c>
      <c r="I1131" s="105" t="s">
        <v>210</v>
      </c>
    </row>
    <row r="1132" spans="1:9">
      <c r="A1132" s="105" t="s">
        <v>532</v>
      </c>
      <c r="B1132" s="105" t="s">
        <v>524</v>
      </c>
      <c r="C1132" s="106" t="s">
        <v>487</v>
      </c>
      <c r="D1132" s="105" t="s">
        <v>502</v>
      </c>
      <c r="E1132" s="105">
        <v>4</v>
      </c>
      <c r="F1132" s="106" t="s">
        <v>489</v>
      </c>
      <c r="G1132" s="105">
        <v>55435.199999999997</v>
      </c>
      <c r="H1132" s="105" t="s">
        <v>496</v>
      </c>
      <c r="I1132" s="105" t="s">
        <v>192</v>
      </c>
    </row>
    <row r="1133" spans="1:9">
      <c r="A1133" s="105" t="s">
        <v>528</v>
      </c>
      <c r="B1133" s="105" t="s">
        <v>524</v>
      </c>
      <c r="C1133" s="106" t="s">
        <v>492</v>
      </c>
      <c r="D1133" s="105" t="s">
        <v>506</v>
      </c>
      <c r="E1133" s="105">
        <v>29</v>
      </c>
      <c r="F1133" s="106" t="s">
        <v>489</v>
      </c>
      <c r="G1133" s="105">
        <v>181938</v>
      </c>
      <c r="H1133" s="105" t="s">
        <v>494</v>
      </c>
      <c r="I1133" s="105" t="s">
        <v>189</v>
      </c>
    </row>
    <row r="1134" spans="1:9">
      <c r="A1134" s="105" t="s">
        <v>532</v>
      </c>
      <c r="B1134" s="105" t="s">
        <v>524</v>
      </c>
      <c r="C1134" s="106" t="s">
        <v>499</v>
      </c>
      <c r="D1134" s="105" t="s">
        <v>515</v>
      </c>
      <c r="E1134" s="105">
        <v>12</v>
      </c>
      <c r="F1134" s="106" t="s">
        <v>16</v>
      </c>
      <c r="G1134" s="105">
        <v>12999.6</v>
      </c>
      <c r="H1134" s="105" t="s">
        <v>501</v>
      </c>
      <c r="I1134" s="105" t="s">
        <v>192</v>
      </c>
    </row>
    <row r="1135" spans="1:9">
      <c r="A1135" s="105" t="s">
        <v>528</v>
      </c>
      <c r="B1135" s="105" t="s">
        <v>524</v>
      </c>
      <c r="C1135" s="106" t="s">
        <v>487</v>
      </c>
      <c r="D1135" s="105" t="s">
        <v>509</v>
      </c>
      <c r="E1135" s="105">
        <v>1</v>
      </c>
      <c r="F1135" s="106" t="s">
        <v>489</v>
      </c>
      <c r="G1135" s="105">
        <v>282340.8</v>
      </c>
      <c r="H1135" s="105" t="s">
        <v>496</v>
      </c>
      <c r="I1135" s="105" t="s">
        <v>189</v>
      </c>
    </row>
    <row r="1136" spans="1:9">
      <c r="A1136" s="105" t="s">
        <v>532</v>
      </c>
      <c r="B1136" s="105" t="s">
        <v>524</v>
      </c>
      <c r="C1136" s="106" t="s">
        <v>487</v>
      </c>
      <c r="D1136" s="105" t="s">
        <v>502</v>
      </c>
      <c r="E1136" s="105">
        <v>6</v>
      </c>
      <c r="F1136" s="106" t="s">
        <v>16</v>
      </c>
      <c r="G1136" s="105">
        <v>112636.8</v>
      </c>
      <c r="H1136" s="105" t="s">
        <v>496</v>
      </c>
      <c r="I1136" s="105" t="s">
        <v>513</v>
      </c>
    </row>
    <row r="1137" spans="1:9">
      <c r="A1137" s="105" t="s">
        <v>526</v>
      </c>
      <c r="B1137" s="105" t="s">
        <v>524</v>
      </c>
      <c r="C1137" s="106" t="s">
        <v>499</v>
      </c>
      <c r="D1137" s="105" t="s">
        <v>500</v>
      </c>
      <c r="E1137" s="105">
        <v>27</v>
      </c>
      <c r="F1137" s="106" t="s">
        <v>489</v>
      </c>
      <c r="G1137" s="105">
        <v>48218.400000000001</v>
      </c>
      <c r="H1137" s="105" t="s">
        <v>494</v>
      </c>
      <c r="I1137" s="105" t="s">
        <v>189</v>
      </c>
    </row>
    <row r="1138" spans="1:9">
      <c r="A1138" s="105" t="s">
        <v>530</v>
      </c>
      <c r="B1138" s="105" t="s">
        <v>524</v>
      </c>
      <c r="C1138" s="106" t="s">
        <v>510</v>
      </c>
      <c r="D1138" s="105" t="s">
        <v>514</v>
      </c>
      <c r="E1138" s="105">
        <v>30</v>
      </c>
      <c r="F1138" s="106" t="s">
        <v>489</v>
      </c>
      <c r="G1138" s="105">
        <v>208173.6</v>
      </c>
      <c r="H1138" s="105" t="s">
        <v>494</v>
      </c>
      <c r="I1138" s="105" t="s">
        <v>198</v>
      </c>
    </row>
    <row r="1139" spans="1:9">
      <c r="A1139" s="105" t="s">
        <v>527</v>
      </c>
      <c r="B1139" s="105" t="s">
        <v>524</v>
      </c>
      <c r="C1139" s="106" t="s">
        <v>492</v>
      </c>
      <c r="D1139" s="105" t="s">
        <v>493</v>
      </c>
      <c r="E1139" s="105">
        <v>11</v>
      </c>
      <c r="F1139" s="106" t="s">
        <v>504</v>
      </c>
      <c r="G1139" s="105">
        <v>159864</v>
      </c>
      <c r="H1139" s="105" t="s">
        <v>501</v>
      </c>
      <c r="I1139" s="105" t="s">
        <v>210</v>
      </c>
    </row>
    <row r="1140" spans="1:9">
      <c r="A1140" s="105" t="s">
        <v>287</v>
      </c>
      <c r="B1140" s="105" t="s">
        <v>524</v>
      </c>
      <c r="C1140" s="106" t="s">
        <v>487</v>
      </c>
      <c r="D1140" s="105" t="s">
        <v>488</v>
      </c>
      <c r="E1140" s="105">
        <v>19</v>
      </c>
      <c r="F1140" s="106" t="s">
        <v>489</v>
      </c>
      <c r="G1140" s="105">
        <v>100020</v>
      </c>
      <c r="H1140" s="105" t="s">
        <v>496</v>
      </c>
      <c r="I1140" s="105" t="s">
        <v>201</v>
      </c>
    </row>
    <row r="1141" spans="1:9">
      <c r="A1141" s="105" t="s">
        <v>291</v>
      </c>
      <c r="B1141" s="105" t="s">
        <v>524</v>
      </c>
      <c r="C1141" s="106" t="s">
        <v>492</v>
      </c>
      <c r="D1141" s="105" t="s">
        <v>493</v>
      </c>
      <c r="E1141" s="105">
        <v>2</v>
      </c>
      <c r="F1141" s="106" t="s">
        <v>489</v>
      </c>
      <c r="G1141" s="105">
        <v>135528</v>
      </c>
      <c r="H1141" s="105" t="s">
        <v>490</v>
      </c>
      <c r="I1141" s="105" t="s">
        <v>192</v>
      </c>
    </row>
    <row r="1142" spans="1:9">
      <c r="A1142" s="105" t="s">
        <v>527</v>
      </c>
      <c r="B1142" s="105" t="s">
        <v>524</v>
      </c>
      <c r="C1142" s="106" t="s">
        <v>499</v>
      </c>
      <c r="D1142" s="105" t="s">
        <v>508</v>
      </c>
      <c r="E1142" s="105">
        <v>24</v>
      </c>
      <c r="F1142" s="106" t="s">
        <v>489</v>
      </c>
      <c r="G1142" s="105">
        <v>528114</v>
      </c>
      <c r="H1142" s="105" t="s">
        <v>496</v>
      </c>
      <c r="I1142" s="105" t="s">
        <v>513</v>
      </c>
    </row>
    <row r="1143" spans="1:9">
      <c r="A1143" s="105" t="s">
        <v>287</v>
      </c>
      <c r="B1143" s="105" t="s">
        <v>524</v>
      </c>
      <c r="C1143" s="106" t="s">
        <v>510</v>
      </c>
      <c r="D1143" s="105" t="s">
        <v>511</v>
      </c>
      <c r="E1143" s="105">
        <v>21</v>
      </c>
      <c r="F1143" s="106" t="s">
        <v>16</v>
      </c>
      <c r="G1143" s="105">
        <v>166870.79999999999</v>
      </c>
      <c r="H1143" s="105" t="s">
        <v>494</v>
      </c>
      <c r="I1143" s="105" t="s">
        <v>192</v>
      </c>
    </row>
    <row r="1144" spans="1:9">
      <c r="A1144" s="105" t="s">
        <v>527</v>
      </c>
      <c r="B1144" s="105" t="s">
        <v>524</v>
      </c>
      <c r="C1144" s="106" t="s">
        <v>492</v>
      </c>
      <c r="D1144" s="105" t="s">
        <v>495</v>
      </c>
      <c r="E1144" s="105">
        <v>14</v>
      </c>
      <c r="F1144" s="106" t="s">
        <v>16</v>
      </c>
      <c r="G1144" s="105">
        <v>59680.799999999996</v>
      </c>
      <c r="H1144" s="105" t="s">
        <v>497</v>
      </c>
      <c r="I1144" s="105" t="s">
        <v>192</v>
      </c>
    </row>
    <row r="1145" spans="1:9">
      <c r="A1145" s="105" t="s">
        <v>532</v>
      </c>
      <c r="B1145" s="105" t="s">
        <v>524</v>
      </c>
      <c r="C1145" s="106" t="s">
        <v>510</v>
      </c>
      <c r="D1145" s="105" t="s">
        <v>511</v>
      </c>
      <c r="E1145" s="105">
        <v>8</v>
      </c>
      <c r="F1145" s="106" t="s">
        <v>489</v>
      </c>
      <c r="G1145" s="105">
        <v>252064.8</v>
      </c>
      <c r="H1145" s="105" t="s">
        <v>494</v>
      </c>
      <c r="I1145" s="105" t="s">
        <v>513</v>
      </c>
    </row>
    <row r="1146" spans="1:9">
      <c r="A1146" s="105" t="s">
        <v>527</v>
      </c>
      <c r="B1146" s="105" t="s">
        <v>524</v>
      </c>
      <c r="C1146" s="106" t="s">
        <v>510</v>
      </c>
      <c r="D1146" s="105" t="s">
        <v>514</v>
      </c>
      <c r="E1146" s="105">
        <v>5</v>
      </c>
      <c r="F1146" s="106" t="s">
        <v>489</v>
      </c>
      <c r="G1146" s="105">
        <v>266356.8</v>
      </c>
      <c r="H1146" s="105" t="s">
        <v>496</v>
      </c>
      <c r="I1146" s="105" t="s">
        <v>189</v>
      </c>
    </row>
    <row r="1147" spans="1:9">
      <c r="A1147" s="105" t="s">
        <v>527</v>
      </c>
      <c r="B1147" s="105" t="s">
        <v>524</v>
      </c>
      <c r="C1147" s="106" t="s">
        <v>499</v>
      </c>
      <c r="D1147" s="105" t="s">
        <v>500</v>
      </c>
      <c r="E1147" s="105">
        <v>11</v>
      </c>
      <c r="F1147" s="106" t="s">
        <v>489</v>
      </c>
      <c r="G1147" s="105">
        <v>48334.799999999996</v>
      </c>
      <c r="H1147" s="105" t="s">
        <v>496</v>
      </c>
      <c r="I1147" s="105" t="s">
        <v>189</v>
      </c>
    </row>
    <row r="1148" spans="1:9">
      <c r="A1148" s="105" t="s">
        <v>287</v>
      </c>
      <c r="B1148" s="105" t="s">
        <v>524</v>
      </c>
      <c r="C1148" s="106" t="s">
        <v>487</v>
      </c>
      <c r="D1148" s="105" t="s">
        <v>509</v>
      </c>
      <c r="E1148" s="105">
        <v>11</v>
      </c>
      <c r="F1148" s="106" t="s">
        <v>489</v>
      </c>
      <c r="G1148" s="105">
        <v>116448</v>
      </c>
      <c r="H1148" s="105" t="s">
        <v>497</v>
      </c>
      <c r="I1148" s="105" t="s">
        <v>198</v>
      </c>
    </row>
    <row r="1149" spans="1:9">
      <c r="A1149" s="105" t="s">
        <v>528</v>
      </c>
      <c r="B1149" s="105" t="s">
        <v>524</v>
      </c>
      <c r="C1149" s="106" t="s">
        <v>499</v>
      </c>
      <c r="D1149" s="105" t="s">
        <v>508</v>
      </c>
      <c r="E1149" s="105">
        <v>12</v>
      </c>
      <c r="F1149" s="106" t="s">
        <v>489</v>
      </c>
      <c r="G1149" s="105">
        <v>106603.2</v>
      </c>
      <c r="H1149" s="105" t="s">
        <v>490</v>
      </c>
      <c r="I1149" s="105" t="s">
        <v>201</v>
      </c>
    </row>
    <row r="1150" spans="1:9">
      <c r="A1150" s="105" t="s">
        <v>528</v>
      </c>
      <c r="B1150" s="105" t="s">
        <v>524</v>
      </c>
      <c r="C1150" s="106" t="s">
        <v>499</v>
      </c>
      <c r="D1150" s="105" t="s">
        <v>515</v>
      </c>
      <c r="E1150" s="105">
        <v>6</v>
      </c>
      <c r="F1150" s="106" t="s">
        <v>504</v>
      </c>
      <c r="G1150" s="105">
        <v>34261.199999999997</v>
      </c>
      <c r="H1150" s="105" t="s">
        <v>496</v>
      </c>
      <c r="I1150" s="105" t="s">
        <v>192</v>
      </c>
    </row>
    <row r="1151" spans="1:9">
      <c r="A1151" s="105" t="s">
        <v>287</v>
      </c>
      <c r="B1151" s="105" t="s">
        <v>524</v>
      </c>
      <c r="C1151" s="106" t="s">
        <v>487</v>
      </c>
      <c r="D1151" s="105" t="s">
        <v>502</v>
      </c>
      <c r="E1151" s="105">
        <v>25</v>
      </c>
      <c r="F1151" s="106" t="s">
        <v>489</v>
      </c>
      <c r="G1151" s="105">
        <v>32481.599999999999</v>
      </c>
      <c r="H1151" s="105" t="s">
        <v>501</v>
      </c>
      <c r="I1151" s="105" t="s">
        <v>195</v>
      </c>
    </row>
    <row r="1152" spans="1:9">
      <c r="A1152" s="105" t="s">
        <v>291</v>
      </c>
      <c r="B1152" s="105" t="s">
        <v>524</v>
      </c>
      <c r="C1152" s="106" t="s">
        <v>487</v>
      </c>
      <c r="D1152" s="105" t="s">
        <v>488</v>
      </c>
      <c r="E1152" s="105">
        <v>29</v>
      </c>
      <c r="F1152" s="106" t="s">
        <v>16</v>
      </c>
      <c r="G1152" s="105">
        <v>54579.6</v>
      </c>
      <c r="H1152" s="105" t="s">
        <v>494</v>
      </c>
      <c r="I1152" s="105" t="s">
        <v>198</v>
      </c>
    </row>
    <row r="1153" spans="1:9">
      <c r="A1153" s="105" t="s">
        <v>526</v>
      </c>
      <c r="B1153" s="105" t="s">
        <v>524</v>
      </c>
      <c r="C1153" s="106" t="s">
        <v>487</v>
      </c>
      <c r="D1153" s="105" t="s">
        <v>488</v>
      </c>
      <c r="E1153" s="105">
        <v>21</v>
      </c>
      <c r="F1153" s="106" t="s">
        <v>489</v>
      </c>
      <c r="G1153" s="105">
        <v>74263.199999999997</v>
      </c>
      <c r="H1153" s="105" t="s">
        <v>512</v>
      </c>
      <c r="I1153" s="105" t="s">
        <v>513</v>
      </c>
    </row>
    <row r="1154" spans="1:9">
      <c r="A1154" s="105" t="s">
        <v>526</v>
      </c>
      <c r="B1154" s="105" t="s">
        <v>524</v>
      </c>
      <c r="C1154" s="106" t="s">
        <v>492</v>
      </c>
      <c r="D1154" s="105" t="s">
        <v>506</v>
      </c>
      <c r="E1154" s="105">
        <v>7</v>
      </c>
      <c r="F1154" s="106" t="s">
        <v>504</v>
      </c>
      <c r="G1154" s="105">
        <v>123624</v>
      </c>
      <c r="H1154" s="105" t="s">
        <v>494</v>
      </c>
      <c r="I1154" s="105" t="s">
        <v>198</v>
      </c>
    </row>
    <row r="1155" spans="1:9">
      <c r="A1155" s="105" t="s">
        <v>531</v>
      </c>
      <c r="B1155" s="105" t="s">
        <v>524</v>
      </c>
      <c r="C1155" s="106" t="s">
        <v>487</v>
      </c>
      <c r="D1155" s="105" t="s">
        <v>488</v>
      </c>
      <c r="E1155" s="105">
        <v>7</v>
      </c>
      <c r="F1155" s="106" t="s">
        <v>16</v>
      </c>
      <c r="G1155" s="105">
        <v>64730.399999999994</v>
      </c>
      <c r="H1155" s="105" t="s">
        <v>494</v>
      </c>
      <c r="I1155" s="105" t="s">
        <v>198</v>
      </c>
    </row>
    <row r="1156" spans="1:9">
      <c r="A1156" s="105" t="s">
        <v>287</v>
      </c>
      <c r="B1156" s="105" t="s">
        <v>524</v>
      </c>
      <c r="C1156" s="106" t="s">
        <v>487</v>
      </c>
      <c r="D1156" s="105" t="s">
        <v>502</v>
      </c>
      <c r="E1156" s="105">
        <v>17</v>
      </c>
      <c r="F1156" s="106" t="s">
        <v>16</v>
      </c>
      <c r="G1156" s="105">
        <v>133392</v>
      </c>
      <c r="H1156" s="105" t="s">
        <v>494</v>
      </c>
      <c r="I1156" s="105" t="s">
        <v>198</v>
      </c>
    </row>
    <row r="1157" spans="1:9">
      <c r="A1157" s="105" t="s">
        <v>526</v>
      </c>
      <c r="B1157" s="105" t="s">
        <v>524</v>
      </c>
      <c r="C1157" s="106" t="s">
        <v>492</v>
      </c>
      <c r="D1157" s="105" t="s">
        <v>493</v>
      </c>
      <c r="E1157" s="105">
        <v>30</v>
      </c>
      <c r="F1157" s="106" t="s">
        <v>16</v>
      </c>
      <c r="G1157" s="105">
        <v>18999.599999999999</v>
      </c>
      <c r="H1157" s="105" t="s">
        <v>490</v>
      </c>
      <c r="I1157" s="105" t="s">
        <v>192</v>
      </c>
    </row>
    <row r="1158" spans="1:9">
      <c r="A1158" s="105" t="s">
        <v>532</v>
      </c>
      <c r="B1158" s="105" t="s">
        <v>524</v>
      </c>
      <c r="C1158" s="106" t="s">
        <v>492</v>
      </c>
      <c r="D1158" s="105" t="s">
        <v>506</v>
      </c>
      <c r="E1158" s="105">
        <v>28</v>
      </c>
      <c r="F1158" s="106" t="s">
        <v>16</v>
      </c>
      <c r="G1158" s="105">
        <v>149280</v>
      </c>
      <c r="H1158" s="105" t="s">
        <v>494</v>
      </c>
      <c r="I1158" s="105" t="s">
        <v>189</v>
      </c>
    </row>
    <row r="1159" spans="1:9">
      <c r="A1159" s="105" t="s">
        <v>528</v>
      </c>
      <c r="B1159" s="105" t="s">
        <v>524</v>
      </c>
      <c r="C1159" s="106" t="s">
        <v>510</v>
      </c>
      <c r="D1159" s="105" t="s">
        <v>511</v>
      </c>
      <c r="E1159" s="105">
        <v>28</v>
      </c>
      <c r="F1159" s="106" t="s">
        <v>489</v>
      </c>
      <c r="G1159" s="105">
        <v>94291.199999999997</v>
      </c>
      <c r="H1159" s="105" t="s">
        <v>497</v>
      </c>
      <c r="I1159" s="105" t="s">
        <v>189</v>
      </c>
    </row>
    <row r="1160" spans="1:9">
      <c r="A1160" s="105" t="s">
        <v>526</v>
      </c>
      <c r="B1160" s="105" t="s">
        <v>524</v>
      </c>
      <c r="C1160" s="106" t="s">
        <v>510</v>
      </c>
      <c r="D1160" s="105" t="s">
        <v>511</v>
      </c>
      <c r="E1160" s="105">
        <v>22</v>
      </c>
      <c r="F1160" s="106" t="s">
        <v>504</v>
      </c>
      <c r="G1160" s="105">
        <v>196844.4</v>
      </c>
      <c r="H1160" s="105" t="s">
        <v>494</v>
      </c>
      <c r="I1160" s="105" t="s">
        <v>192</v>
      </c>
    </row>
    <row r="1161" spans="1:9">
      <c r="A1161" s="105" t="s">
        <v>528</v>
      </c>
      <c r="B1161" s="105" t="s">
        <v>524</v>
      </c>
      <c r="C1161" s="106" t="s">
        <v>492</v>
      </c>
      <c r="D1161" s="105" t="s">
        <v>495</v>
      </c>
      <c r="E1161" s="105">
        <v>23</v>
      </c>
      <c r="F1161" s="106" t="s">
        <v>16</v>
      </c>
      <c r="G1161" s="105">
        <v>56934</v>
      </c>
      <c r="H1161" s="105" t="s">
        <v>497</v>
      </c>
      <c r="I1161" s="105" t="s">
        <v>201</v>
      </c>
    </row>
    <row r="1162" spans="1:9">
      <c r="A1162" s="105" t="s">
        <v>526</v>
      </c>
      <c r="B1162" s="105" t="s">
        <v>524</v>
      </c>
      <c r="C1162" s="106" t="s">
        <v>510</v>
      </c>
      <c r="D1162" s="105" t="s">
        <v>516</v>
      </c>
      <c r="E1162" s="105">
        <v>8</v>
      </c>
      <c r="F1162" s="106" t="s">
        <v>16</v>
      </c>
      <c r="G1162" s="105">
        <v>352069.2</v>
      </c>
      <c r="H1162" s="105" t="s">
        <v>494</v>
      </c>
      <c r="I1162" s="105" t="s">
        <v>192</v>
      </c>
    </row>
    <row r="1163" spans="1:9">
      <c r="A1163" s="105" t="s">
        <v>529</v>
      </c>
      <c r="B1163" s="105" t="s">
        <v>524</v>
      </c>
      <c r="C1163" s="106" t="s">
        <v>499</v>
      </c>
      <c r="D1163" s="105" t="s">
        <v>508</v>
      </c>
      <c r="E1163" s="105">
        <v>27</v>
      </c>
      <c r="F1163" s="106" t="s">
        <v>16</v>
      </c>
      <c r="G1163" s="105">
        <v>320556</v>
      </c>
      <c r="H1163" s="105" t="s">
        <v>494</v>
      </c>
      <c r="I1163" s="105" t="s">
        <v>198</v>
      </c>
    </row>
    <row r="1164" spans="1:9">
      <c r="A1164" s="105" t="s">
        <v>525</v>
      </c>
      <c r="B1164" s="105" t="s">
        <v>524</v>
      </c>
      <c r="C1164" s="106" t="s">
        <v>487</v>
      </c>
      <c r="D1164" s="105" t="s">
        <v>502</v>
      </c>
      <c r="E1164" s="105">
        <v>23</v>
      </c>
      <c r="F1164" s="106" t="s">
        <v>489</v>
      </c>
      <c r="G1164" s="105">
        <v>116726.39999999999</v>
      </c>
      <c r="H1164" s="105" t="s">
        <v>497</v>
      </c>
      <c r="I1164" s="105" t="s">
        <v>198</v>
      </c>
    </row>
    <row r="1165" spans="1:9">
      <c r="A1165" s="105" t="s">
        <v>527</v>
      </c>
      <c r="B1165" s="105" t="s">
        <v>524</v>
      </c>
      <c r="C1165" s="106" t="s">
        <v>510</v>
      </c>
      <c r="D1165" s="105" t="s">
        <v>511</v>
      </c>
      <c r="E1165" s="105">
        <v>1</v>
      </c>
      <c r="F1165" s="106" t="s">
        <v>489</v>
      </c>
      <c r="G1165" s="105">
        <v>78004.800000000003</v>
      </c>
      <c r="H1165" s="105" t="s">
        <v>497</v>
      </c>
      <c r="I1165" s="105" t="s">
        <v>189</v>
      </c>
    </row>
    <row r="1166" spans="1:9">
      <c r="A1166" s="105" t="s">
        <v>529</v>
      </c>
      <c r="B1166" s="105" t="s">
        <v>524</v>
      </c>
      <c r="C1166" s="106" t="s">
        <v>487</v>
      </c>
      <c r="D1166" s="105" t="s">
        <v>488</v>
      </c>
      <c r="E1166" s="105">
        <v>2</v>
      </c>
      <c r="F1166" s="106" t="s">
        <v>16</v>
      </c>
      <c r="G1166" s="105">
        <v>83695.199999999997</v>
      </c>
      <c r="H1166" s="105" t="s">
        <v>494</v>
      </c>
      <c r="I1166" s="105" t="s">
        <v>189</v>
      </c>
    </row>
    <row r="1167" spans="1:9">
      <c r="A1167" s="105" t="s">
        <v>287</v>
      </c>
      <c r="B1167" s="105" t="s">
        <v>524</v>
      </c>
      <c r="C1167" s="106" t="s">
        <v>499</v>
      </c>
      <c r="D1167" s="105" t="s">
        <v>500</v>
      </c>
      <c r="E1167" s="105">
        <v>3</v>
      </c>
      <c r="F1167" s="106" t="s">
        <v>16</v>
      </c>
      <c r="G1167" s="105">
        <v>113378.4</v>
      </c>
      <c r="H1167" s="105" t="s">
        <v>494</v>
      </c>
      <c r="I1167" s="105" t="s">
        <v>189</v>
      </c>
    </row>
    <row r="1168" spans="1:9">
      <c r="A1168" s="105" t="s">
        <v>525</v>
      </c>
      <c r="B1168" s="105" t="s">
        <v>524</v>
      </c>
      <c r="C1168" s="106" t="s">
        <v>487</v>
      </c>
      <c r="D1168" s="105" t="s">
        <v>502</v>
      </c>
      <c r="E1168" s="105">
        <v>12</v>
      </c>
      <c r="F1168" s="106" t="s">
        <v>504</v>
      </c>
      <c r="G1168" s="105">
        <v>170306.4</v>
      </c>
      <c r="H1168" s="105" t="s">
        <v>494</v>
      </c>
      <c r="I1168" s="105" t="s">
        <v>513</v>
      </c>
    </row>
    <row r="1169" spans="1:9">
      <c r="A1169" s="105" t="s">
        <v>530</v>
      </c>
      <c r="B1169" s="105" t="s">
        <v>524</v>
      </c>
      <c r="C1169" s="106" t="s">
        <v>487</v>
      </c>
      <c r="D1169" s="105" t="s">
        <v>488</v>
      </c>
      <c r="E1169" s="105">
        <v>3</v>
      </c>
      <c r="F1169" s="106" t="s">
        <v>489</v>
      </c>
      <c r="G1169" s="105">
        <v>28574.399999999998</v>
      </c>
      <c r="H1169" s="105" t="s">
        <v>496</v>
      </c>
      <c r="I1169" s="105" t="s">
        <v>195</v>
      </c>
    </row>
    <row r="1170" spans="1:9">
      <c r="A1170" s="105" t="s">
        <v>287</v>
      </c>
      <c r="B1170" s="105" t="s">
        <v>524</v>
      </c>
      <c r="C1170" s="106" t="s">
        <v>487</v>
      </c>
      <c r="D1170" s="105" t="s">
        <v>502</v>
      </c>
      <c r="E1170" s="105">
        <v>6</v>
      </c>
      <c r="F1170" s="106" t="s">
        <v>489</v>
      </c>
      <c r="G1170" s="105">
        <v>26750.399999999998</v>
      </c>
      <c r="H1170" s="105" t="s">
        <v>494</v>
      </c>
      <c r="I1170" s="105" t="s">
        <v>192</v>
      </c>
    </row>
    <row r="1171" spans="1:9">
      <c r="A1171" s="105" t="s">
        <v>526</v>
      </c>
      <c r="B1171" s="105" t="s">
        <v>524</v>
      </c>
      <c r="C1171" s="106" t="s">
        <v>510</v>
      </c>
      <c r="D1171" s="105" t="s">
        <v>514</v>
      </c>
      <c r="E1171" s="105">
        <v>7</v>
      </c>
      <c r="F1171" s="106" t="s">
        <v>504</v>
      </c>
      <c r="G1171" s="105">
        <v>212212.8</v>
      </c>
      <c r="H1171" s="105" t="s">
        <v>494</v>
      </c>
      <c r="I1171" s="105" t="s">
        <v>198</v>
      </c>
    </row>
    <row r="1172" spans="1:9">
      <c r="A1172" s="105" t="s">
        <v>291</v>
      </c>
      <c r="B1172" s="105" t="s">
        <v>524</v>
      </c>
      <c r="C1172" s="106" t="s">
        <v>487</v>
      </c>
      <c r="D1172" s="105" t="s">
        <v>502</v>
      </c>
      <c r="E1172" s="105">
        <v>7</v>
      </c>
      <c r="F1172" s="106" t="s">
        <v>16</v>
      </c>
      <c r="G1172" s="105">
        <v>7504.7999999999993</v>
      </c>
      <c r="H1172" s="105" t="s">
        <v>512</v>
      </c>
      <c r="I1172" s="105" t="s">
        <v>192</v>
      </c>
    </row>
    <row r="1173" spans="1:9">
      <c r="A1173" s="105" t="s">
        <v>527</v>
      </c>
      <c r="B1173" s="105" t="s">
        <v>524</v>
      </c>
      <c r="C1173" s="106" t="s">
        <v>510</v>
      </c>
      <c r="D1173" s="105" t="s">
        <v>511</v>
      </c>
      <c r="E1173" s="105">
        <v>3</v>
      </c>
      <c r="F1173" s="106" t="s">
        <v>16</v>
      </c>
      <c r="G1173" s="105">
        <v>76276.800000000003</v>
      </c>
      <c r="H1173" s="105" t="s">
        <v>494</v>
      </c>
      <c r="I1173" s="105" t="s">
        <v>192</v>
      </c>
    </row>
    <row r="1174" spans="1:9">
      <c r="A1174" s="105" t="s">
        <v>532</v>
      </c>
      <c r="B1174" s="105" t="s">
        <v>524</v>
      </c>
      <c r="C1174" s="106" t="s">
        <v>499</v>
      </c>
      <c r="D1174" s="105" t="s">
        <v>515</v>
      </c>
      <c r="E1174" s="105">
        <v>1</v>
      </c>
      <c r="F1174" s="106" t="s">
        <v>16</v>
      </c>
      <c r="G1174" s="105">
        <v>14186.4</v>
      </c>
      <c r="H1174" s="105" t="s">
        <v>497</v>
      </c>
      <c r="I1174" s="105" t="s">
        <v>201</v>
      </c>
    </row>
    <row r="1175" spans="1:9">
      <c r="A1175" s="105" t="s">
        <v>531</v>
      </c>
      <c r="B1175" s="105" t="s">
        <v>524</v>
      </c>
      <c r="C1175" s="106" t="s">
        <v>487</v>
      </c>
      <c r="D1175" s="105" t="s">
        <v>488</v>
      </c>
      <c r="E1175" s="105">
        <v>18</v>
      </c>
      <c r="F1175" s="106" t="s">
        <v>16</v>
      </c>
      <c r="G1175" s="105">
        <v>99025.2</v>
      </c>
      <c r="H1175" s="105" t="s">
        <v>497</v>
      </c>
      <c r="I1175" s="105" t="s">
        <v>189</v>
      </c>
    </row>
    <row r="1176" spans="1:9">
      <c r="A1176" s="105" t="s">
        <v>287</v>
      </c>
      <c r="B1176" s="105" t="s">
        <v>524</v>
      </c>
      <c r="C1176" s="106" t="s">
        <v>487</v>
      </c>
      <c r="D1176" s="105" t="s">
        <v>502</v>
      </c>
      <c r="E1176" s="105">
        <v>23</v>
      </c>
      <c r="F1176" s="106" t="s">
        <v>504</v>
      </c>
      <c r="G1176" s="105">
        <v>177180</v>
      </c>
      <c r="H1176" s="105" t="s">
        <v>494</v>
      </c>
      <c r="I1176" s="105" t="s">
        <v>198</v>
      </c>
    </row>
    <row r="1177" spans="1:9">
      <c r="A1177" s="105" t="s">
        <v>528</v>
      </c>
      <c r="B1177" s="105" t="s">
        <v>524</v>
      </c>
      <c r="C1177" s="106" t="s">
        <v>499</v>
      </c>
      <c r="D1177" s="105" t="s">
        <v>515</v>
      </c>
      <c r="E1177" s="105">
        <v>1</v>
      </c>
      <c r="F1177" s="106" t="s">
        <v>489</v>
      </c>
      <c r="G1177" s="105">
        <v>104049.59999999999</v>
      </c>
      <c r="H1177" s="105" t="s">
        <v>497</v>
      </c>
      <c r="I1177" s="105" t="s">
        <v>210</v>
      </c>
    </row>
    <row r="1178" spans="1:9">
      <c r="A1178" s="105" t="s">
        <v>291</v>
      </c>
      <c r="B1178" s="105" t="s">
        <v>524</v>
      </c>
      <c r="C1178" s="106" t="s">
        <v>499</v>
      </c>
      <c r="D1178" s="105" t="s">
        <v>500</v>
      </c>
      <c r="E1178" s="105">
        <v>14</v>
      </c>
      <c r="F1178" s="106" t="s">
        <v>16</v>
      </c>
      <c r="G1178" s="105">
        <v>44976</v>
      </c>
      <c r="H1178" s="105" t="s">
        <v>497</v>
      </c>
      <c r="I1178" s="105" t="s">
        <v>198</v>
      </c>
    </row>
    <row r="1179" spans="1:9">
      <c r="A1179" s="105" t="s">
        <v>529</v>
      </c>
      <c r="B1179" s="105" t="s">
        <v>524</v>
      </c>
      <c r="C1179" s="106" t="s">
        <v>492</v>
      </c>
      <c r="D1179" s="105" t="s">
        <v>495</v>
      </c>
      <c r="E1179" s="105">
        <v>27</v>
      </c>
      <c r="F1179" s="106" t="s">
        <v>504</v>
      </c>
      <c r="G1179" s="105">
        <v>253212</v>
      </c>
      <c r="H1179" s="105" t="s">
        <v>494</v>
      </c>
      <c r="I1179" s="105" t="s">
        <v>189</v>
      </c>
    </row>
    <row r="1180" spans="1:9">
      <c r="A1180" s="105" t="s">
        <v>525</v>
      </c>
      <c r="B1180" s="105" t="s">
        <v>524</v>
      </c>
      <c r="C1180" s="106" t="s">
        <v>510</v>
      </c>
      <c r="D1180" s="105" t="s">
        <v>511</v>
      </c>
      <c r="E1180" s="105">
        <v>2</v>
      </c>
      <c r="F1180" s="106" t="s">
        <v>489</v>
      </c>
      <c r="G1180" s="105">
        <v>37544.400000000001</v>
      </c>
      <c r="H1180" s="105" t="s">
        <v>494</v>
      </c>
      <c r="I1180" s="105" t="s">
        <v>513</v>
      </c>
    </row>
    <row r="1181" spans="1:9">
      <c r="A1181" s="105" t="s">
        <v>530</v>
      </c>
      <c r="B1181" s="105" t="s">
        <v>524</v>
      </c>
      <c r="C1181" s="106" t="s">
        <v>487</v>
      </c>
      <c r="D1181" s="105" t="s">
        <v>488</v>
      </c>
      <c r="E1181" s="105">
        <v>28</v>
      </c>
      <c r="F1181" s="106" t="s">
        <v>16</v>
      </c>
      <c r="G1181" s="105">
        <v>46954.799999999996</v>
      </c>
      <c r="H1181" s="105" t="s">
        <v>496</v>
      </c>
      <c r="I1181" s="105" t="s">
        <v>189</v>
      </c>
    </row>
    <row r="1182" spans="1:9">
      <c r="A1182" s="105" t="s">
        <v>527</v>
      </c>
      <c r="B1182" s="105" t="s">
        <v>524</v>
      </c>
      <c r="C1182" s="106" t="s">
        <v>510</v>
      </c>
      <c r="D1182" s="105" t="s">
        <v>514</v>
      </c>
      <c r="E1182" s="105">
        <v>1</v>
      </c>
      <c r="F1182" s="106" t="s">
        <v>489</v>
      </c>
      <c r="G1182" s="105">
        <v>265057.2</v>
      </c>
      <c r="H1182" s="105" t="s">
        <v>494</v>
      </c>
      <c r="I1182" s="105" t="s">
        <v>189</v>
      </c>
    </row>
    <row r="1183" spans="1:9">
      <c r="A1183" s="105" t="s">
        <v>287</v>
      </c>
      <c r="B1183" s="105" t="s">
        <v>524</v>
      </c>
      <c r="C1183" s="106" t="s">
        <v>487</v>
      </c>
      <c r="D1183" s="105" t="s">
        <v>502</v>
      </c>
      <c r="E1183" s="105">
        <v>28</v>
      </c>
      <c r="F1183" s="106" t="s">
        <v>16</v>
      </c>
      <c r="G1183" s="105">
        <v>134887.19999999998</v>
      </c>
      <c r="H1183" s="105" t="s">
        <v>496</v>
      </c>
      <c r="I1183" s="105" t="s">
        <v>198</v>
      </c>
    </row>
    <row r="1184" spans="1:9">
      <c r="A1184" s="105" t="s">
        <v>532</v>
      </c>
      <c r="B1184" s="105" t="s">
        <v>524</v>
      </c>
      <c r="C1184" s="106" t="s">
        <v>487</v>
      </c>
      <c r="D1184" s="105" t="s">
        <v>488</v>
      </c>
      <c r="E1184" s="105">
        <v>29</v>
      </c>
      <c r="F1184" s="106" t="s">
        <v>16</v>
      </c>
      <c r="G1184" s="105">
        <v>113491.2</v>
      </c>
      <c r="H1184" s="105" t="s">
        <v>501</v>
      </c>
      <c r="I1184" s="105" t="s">
        <v>198</v>
      </c>
    </row>
    <row r="1185" spans="1:9">
      <c r="A1185" s="105" t="s">
        <v>526</v>
      </c>
      <c r="B1185" s="105" t="s">
        <v>524</v>
      </c>
      <c r="C1185" s="106" t="s">
        <v>492</v>
      </c>
      <c r="D1185" s="105" t="s">
        <v>493</v>
      </c>
      <c r="E1185" s="105">
        <v>21</v>
      </c>
      <c r="F1185" s="106" t="s">
        <v>489</v>
      </c>
      <c r="G1185" s="105">
        <v>44754</v>
      </c>
      <c r="H1185" s="105" t="s">
        <v>494</v>
      </c>
      <c r="I1185" s="105" t="s">
        <v>214</v>
      </c>
    </row>
    <row r="1186" spans="1:9">
      <c r="A1186" s="105" t="s">
        <v>526</v>
      </c>
      <c r="B1186" s="105" t="s">
        <v>524</v>
      </c>
      <c r="C1186" s="106" t="s">
        <v>510</v>
      </c>
      <c r="D1186" s="105" t="s">
        <v>511</v>
      </c>
      <c r="E1186" s="105">
        <v>7</v>
      </c>
      <c r="F1186" s="106" t="s">
        <v>16</v>
      </c>
      <c r="G1186" s="105">
        <v>289054.8</v>
      </c>
      <c r="H1186" s="105" t="s">
        <v>501</v>
      </c>
      <c r="I1186" s="105" t="s">
        <v>192</v>
      </c>
    </row>
    <row r="1187" spans="1:9">
      <c r="A1187" s="105" t="s">
        <v>529</v>
      </c>
      <c r="B1187" s="105" t="s">
        <v>524</v>
      </c>
      <c r="C1187" s="106" t="s">
        <v>487</v>
      </c>
      <c r="D1187" s="105" t="s">
        <v>509</v>
      </c>
      <c r="E1187" s="105">
        <v>21</v>
      </c>
      <c r="F1187" s="106" t="s">
        <v>489</v>
      </c>
      <c r="G1187" s="105">
        <v>18364.8</v>
      </c>
      <c r="H1187" s="105" t="s">
        <v>494</v>
      </c>
      <c r="I1187" s="105" t="s">
        <v>513</v>
      </c>
    </row>
    <row r="1188" spans="1:9">
      <c r="A1188" s="105" t="s">
        <v>291</v>
      </c>
      <c r="B1188" s="105" t="s">
        <v>524</v>
      </c>
      <c r="C1188" s="106" t="s">
        <v>492</v>
      </c>
      <c r="D1188" s="105" t="s">
        <v>493</v>
      </c>
      <c r="E1188" s="105">
        <v>14</v>
      </c>
      <c r="F1188" s="106" t="s">
        <v>16</v>
      </c>
      <c r="G1188" s="105">
        <v>566070</v>
      </c>
      <c r="H1188" s="105" t="s">
        <v>494</v>
      </c>
      <c r="I1188" s="105" t="s">
        <v>189</v>
      </c>
    </row>
    <row r="1189" spans="1:9">
      <c r="A1189" s="105" t="s">
        <v>530</v>
      </c>
      <c r="B1189" s="105" t="s">
        <v>524</v>
      </c>
      <c r="C1189" s="106" t="s">
        <v>487</v>
      </c>
      <c r="D1189" s="105" t="s">
        <v>488</v>
      </c>
      <c r="E1189" s="105">
        <v>20</v>
      </c>
      <c r="F1189" s="106" t="s">
        <v>489</v>
      </c>
      <c r="G1189" s="105">
        <v>80616</v>
      </c>
      <c r="H1189" s="105" t="s">
        <v>494</v>
      </c>
      <c r="I1189" s="105" t="s">
        <v>192</v>
      </c>
    </row>
    <row r="1190" spans="1:9">
      <c r="A1190" s="105" t="s">
        <v>531</v>
      </c>
      <c r="B1190" s="105" t="s">
        <v>524</v>
      </c>
      <c r="C1190" s="106" t="s">
        <v>487</v>
      </c>
      <c r="D1190" s="105" t="s">
        <v>488</v>
      </c>
      <c r="E1190" s="105">
        <v>10</v>
      </c>
      <c r="F1190" s="106" t="s">
        <v>16</v>
      </c>
      <c r="G1190" s="105">
        <v>4083.6</v>
      </c>
      <c r="H1190" s="105" t="s">
        <v>497</v>
      </c>
      <c r="I1190" s="105" t="s">
        <v>513</v>
      </c>
    </row>
    <row r="1191" spans="1:9">
      <c r="A1191" s="105" t="s">
        <v>528</v>
      </c>
      <c r="B1191" s="105" t="s">
        <v>524</v>
      </c>
      <c r="C1191" s="106" t="s">
        <v>499</v>
      </c>
      <c r="D1191" s="105" t="s">
        <v>508</v>
      </c>
      <c r="E1191" s="105">
        <v>6</v>
      </c>
      <c r="F1191" s="106" t="s">
        <v>504</v>
      </c>
      <c r="G1191" s="105">
        <v>98119.2</v>
      </c>
      <c r="H1191" s="105" t="s">
        <v>490</v>
      </c>
      <c r="I1191" s="105" t="s">
        <v>513</v>
      </c>
    </row>
    <row r="1192" spans="1:9">
      <c r="A1192" s="105" t="s">
        <v>529</v>
      </c>
      <c r="B1192" s="105" t="s">
        <v>524</v>
      </c>
      <c r="C1192" s="106" t="s">
        <v>510</v>
      </c>
      <c r="D1192" s="105" t="s">
        <v>511</v>
      </c>
      <c r="E1192" s="105">
        <v>21</v>
      </c>
      <c r="F1192" s="106" t="s">
        <v>489</v>
      </c>
      <c r="G1192" s="105">
        <v>160794</v>
      </c>
      <c r="H1192" s="105" t="s">
        <v>494</v>
      </c>
      <c r="I1192" s="105" t="s">
        <v>198</v>
      </c>
    </row>
    <row r="1193" spans="1:9">
      <c r="A1193" s="105" t="s">
        <v>532</v>
      </c>
      <c r="B1193" s="105" t="s">
        <v>524</v>
      </c>
      <c r="C1193" s="106" t="s">
        <v>510</v>
      </c>
      <c r="D1193" s="105" t="s">
        <v>514</v>
      </c>
      <c r="E1193" s="105">
        <v>29</v>
      </c>
      <c r="F1193" s="106" t="s">
        <v>489</v>
      </c>
      <c r="G1193" s="105">
        <v>193464</v>
      </c>
      <c r="H1193" s="105" t="s">
        <v>496</v>
      </c>
      <c r="I1193" s="105" t="s">
        <v>201</v>
      </c>
    </row>
    <row r="1194" spans="1:9">
      <c r="A1194" s="105" t="s">
        <v>529</v>
      </c>
      <c r="B1194" s="105" t="s">
        <v>524</v>
      </c>
      <c r="C1194" s="106" t="s">
        <v>510</v>
      </c>
      <c r="D1194" s="105" t="s">
        <v>511</v>
      </c>
      <c r="E1194" s="105">
        <v>16</v>
      </c>
      <c r="F1194" s="106" t="s">
        <v>16</v>
      </c>
      <c r="G1194" s="105">
        <v>219160.8</v>
      </c>
      <c r="H1194" s="105" t="s">
        <v>494</v>
      </c>
      <c r="I1194" s="105" t="s">
        <v>210</v>
      </c>
    </row>
    <row r="1195" spans="1:9">
      <c r="A1195" s="105" t="s">
        <v>525</v>
      </c>
      <c r="B1195" s="105" t="s">
        <v>524</v>
      </c>
      <c r="C1195" s="106" t="s">
        <v>499</v>
      </c>
      <c r="D1195" s="105" t="s">
        <v>508</v>
      </c>
      <c r="E1195" s="105">
        <v>22</v>
      </c>
      <c r="F1195" s="106" t="s">
        <v>16</v>
      </c>
      <c r="G1195" s="105">
        <v>93192</v>
      </c>
      <c r="H1195" s="105" t="s">
        <v>497</v>
      </c>
      <c r="I1195" s="105" t="s">
        <v>201</v>
      </c>
    </row>
    <row r="1196" spans="1:9">
      <c r="A1196" s="105" t="s">
        <v>529</v>
      </c>
      <c r="B1196" s="105" t="s">
        <v>524</v>
      </c>
      <c r="C1196" s="106" t="s">
        <v>510</v>
      </c>
      <c r="D1196" s="105" t="s">
        <v>511</v>
      </c>
      <c r="E1196" s="105">
        <v>12</v>
      </c>
      <c r="F1196" s="106" t="s">
        <v>16</v>
      </c>
      <c r="G1196" s="105">
        <v>206150.39999999999</v>
      </c>
      <c r="H1196" s="105" t="s">
        <v>494</v>
      </c>
      <c r="I1196" s="105" t="s">
        <v>210</v>
      </c>
    </row>
    <row r="1197" spans="1:9">
      <c r="A1197" s="105" t="s">
        <v>528</v>
      </c>
      <c r="B1197" s="105" t="s">
        <v>524</v>
      </c>
      <c r="C1197" s="106" t="s">
        <v>492</v>
      </c>
      <c r="D1197" s="105" t="s">
        <v>493</v>
      </c>
      <c r="E1197" s="105">
        <v>17</v>
      </c>
      <c r="F1197" s="106" t="s">
        <v>16</v>
      </c>
      <c r="G1197" s="105">
        <v>460464</v>
      </c>
      <c r="H1197" s="105" t="s">
        <v>512</v>
      </c>
      <c r="I1197" s="105" t="s">
        <v>189</v>
      </c>
    </row>
    <row r="1198" spans="1:9">
      <c r="A1198" s="105" t="s">
        <v>530</v>
      </c>
      <c r="B1198" s="105" t="s">
        <v>524</v>
      </c>
      <c r="C1198" s="106" t="s">
        <v>499</v>
      </c>
      <c r="D1198" s="105" t="s">
        <v>500</v>
      </c>
      <c r="E1198" s="105">
        <v>8</v>
      </c>
      <c r="F1198" s="106" t="s">
        <v>489</v>
      </c>
      <c r="G1198" s="105">
        <v>170287.19999999998</v>
      </c>
      <c r="H1198" s="105" t="s">
        <v>496</v>
      </c>
      <c r="I1198" s="105" t="s">
        <v>214</v>
      </c>
    </row>
    <row r="1199" spans="1:9">
      <c r="A1199" s="105" t="s">
        <v>525</v>
      </c>
      <c r="B1199" s="105" t="s">
        <v>524</v>
      </c>
      <c r="C1199" s="106" t="s">
        <v>487</v>
      </c>
      <c r="D1199" s="105" t="s">
        <v>502</v>
      </c>
      <c r="E1199" s="105">
        <v>19</v>
      </c>
      <c r="F1199" s="106" t="s">
        <v>16</v>
      </c>
      <c r="G1199" s="105">
        <v>74052</v>
      </c>
      <c r="H1199" s="105" t="s">
        <v>494</v>
      </c>
      <c r="I1199" s="105" t="s">
        <v>198</v>
      </c>
    </row>
    <row r="1200" spans="1:9">
      <c r="A1200" s="105" t="s">
        <v>527</v>
      </c>
      <c r="B1200" s="105" t="s">
        <v>524</v>
      </c>
      <c r="C1200" s="106" t="s">
        <v>510</v>
      </c>
      <c r="D1200" s="105" t="s">
        <v>516</v>
      </c>
      <c r="E1200" s="105">
        <v>14</v>
      </c>
      <c r="F1200" s="106" t="s">
        <v>504</v>
      </c>
      <c r="G1200" s="105">
        <v>73083.599999999991</v>
      </c>
      <c r="H1200" s="105" t="s">
        <v>496</v>
      </c>
      <c r="I1200" s="105" t="s">
        <v>189</v>
      </c>
    </row>
    <row r="1201" spans="1:9">
      <c r="A1201" s="105" t="s">
        <v>532</v>
      </c>
      <c r="B1201" s="105" t="s">
        <v>524</v>
      </c>
      <c r="C1201" s="106" t="s">
        <v>510</v>
      </c>
      <c r="D1201" s="105" t="s">
        <v>511</v>
      </c>
      <c r="E1201" s="105">
        <v>14</v>
      </c>
      <c r="F1201" s="106" t="s">
        <v>489</v>
      </c>
      <c r="G1201" s="105">
        <v>110386.8</v>
      </c>
      <c r="H1201" s="105" t="s">
        <v>494</v>
      </c>
      <c r="I1201" s="105" t="s">
        <v>189</v>
      </c>
    </row>
    <row r="1202" spans="1:9">
      <c r="A1202" s="105" t="s">
        <v>532</v>
      </c>
      <c r="B1202" s="105" t="s">
        <v>524</v>
      </c>
      <c r="C1202" s="106" t="s">
        <v>492</v>
      </c>
      <c r="D1202" s="105" t="s">
        <v>493</v>
      </c>
      <c r="E1202" s="105">
        <v>22</v>
      </c>
      <c r="F1202" s="106" t="s">
        <v>16</v>
      </c>
      <c r="G1202" s="105">
        <v>581928</v>
      </c>
      <c r="H1202" s="105" t="s">
        <v>501</v>
      </c>
      <c r="I1202" s="105" t="s">
        <v>201</v>
      </c>
    </row>
    <row r="1203" spans="1:9">
      <c r="A1203" s="105" t="s">
        <v>529</v>
      </c>
      <c r="B1203" s="105" t="s">
        <v>524</v>
      </c>
      <c r="C1203" s="106" t="s">
        <v>487</v>
      </c>
      <c r="D1203" s="105" t="s">
        <v>488</v>
      </c>
      <c r="E1203" s="105">
        <v>29</v>
      </c>
      <c r="F1203" s="106" t="s">
        <v>16</v>
      </c>
      <c r="G1203" s="105">
        <v>95359.2</v>
      </c>
      <c r="H1203" s="105" t="s">
        <v>496</v>
      </c>
      <c r="I1203" s="105" t="s">
        <v>198</v>
      </c>
    </row>
    <row r="1204" spans="1:9">
      <c r="A1204" s="105" t="s">
        <v>530</v>
      </c>
      <c r="B1204" s="105" t="s">
        <v>524</v>
      </c>
      <c r="C1204" s="106" t="s">
        <v>487</v>
      </c>
      <c r="D1204" s="105" t="s">
        <v>488</v>
      </c>
      <c r="E1204" s="105">
        <v>25</v>
      </c>
      <c r="F1204" s="106" t="s">
        <v>489</v>
      </c>
      <c r="G1204" s="105">
        <v>80151.599999999991</v>
      </c>
      <c r="H1204" s="105" t="s">
        <v>497</v>
      </c>
      <c r="I1204" s="105" t="s">
        <v>192</v>
      </c>
    </row>
    <row r="1205" spans="1:9">
      <c r="A1205" s="105" t="s">
        <v>527</v>
      </c>
      <c r="B1205" s="105" t="s">
        <v>524</v>
      </c>
      <c r="C1205" s="106" t="s">
        <v>492</v>
      </c>
      <c r="D1205" s="105" t="s">
        <v>493</v>
      </c>
      <c r="E1205" s="105">
        <v>2</v>
      </c>
      <c r="F1205" s="106" t="s">
        <v>16</v>
      </c>
      <c r="G1205" s="105">
        <v>336516</v>
      </c>
      <c r="H1205" s="105" t="s">
        <v>490</v>
      </c>
      <c r="I1205" s="105" t="s">
        <v>192</v>
      </c>
    </row>
    <row r="1206" spans="1:9">
      <c r="A1206" s="105" t="s">
        <v>287</v>
      </c>
      <c r="B1206" s="105" t="s">
        <v>524</v>
      </c>
      <c r="C1206" s="106" t="s">
        <v>492</v>
      </c>
      <c r="D1206" s="105" t="s">
        <v>506</v>
      </c>
      <c r="E1206" s="105">
        <v>17</v>
      </c>
      <c r="F1206" s="106" t="s">
        <v>489</v>
      </c>
      <c r="G1206" s="105">
        <v>239964</v>
      </c>
      <c r="H1206" s="105" t="s">
        <v>501</v>
      </c>
      <c r="I1206" s="105" t="s">
        <v>198</v>
      </c>
    </row>
    <row r="1207" spans="1:9">
      <c r="A1207" s="105" t="s">
        <v>526</v>
      </c>
      <c r="B1207" s="105" t="s">
        <v>524</v>
      </c>
      <c r="C1207" s="106" t="s">
        <v>492</v>
      </c>
      <c r="D1207" s="105" t="s">
        <v>506</v>
      </c>
      <c r="E1207" s="105">
        <v>28</v>
      </c>
      <c r="F1207" s="106" t="s">
        <v>504</v>
      </c>
      <c r="G1207" s="105">
        <v>193494</v>
      </c>
      <c r="H1207" s="105" t="s">
        <v>494</v>
      </c>
      <c r="I1207" s="105" t="s">
        <v>192</v>
      </c>
    </row>
    <row r="1208" spans="1:9">
      <c r="A1208" s="105" t="s">
        <v>287</v>
      </c>
      <c r="B1208" s="105" t="s">
        <v>524</v>
      </c>
      <c r="C1208" s="106" t="s">
        <v>487</v>
      </c>
      <c r="D1208" s="105" t="s">
        <v>509</v>
      </c>
      <c r="E1208" s="105">
        <v>9</v>
      </c>
      <c r="F1208" s="106" t="s">
        <v>16</v>
      </c>
      <c r="G1208" s="105">
        <v>714405.6</v>
      </c>
      <c r="H1208" s="105" t="s">
        <v>496</v>
      </c>
      <c r="I1208" s="105" t="s">
        <v>189</v>
      </c>
    </row>
    <row r="1209" spans="1:9">
      <c r="A1209" s="105" t="s">
        <v>291</v>
      </c>
      <c r="B1209" s="105" t="s">
        <v>524</v>
      </c>
      <c r="C1209" s="106" t="s">
        <v>499</v>
      </c>
      <c r="D1209" s="105" t="s">
        <v>515</v>
      </c>
      <c r="E1209" s="105">
        <v>9</v>
      </c>
      <c r="F1209" s="106" t="s">
        <v>489</v>
      </c>
      <c r="G1209" s="105">
        <v>8497.1999999999989</v>
      </c>
      <c r="H1209" s="105" t="s">
        <v>494</v>
      </c>
      <c r="I1209" s="105" t="s">
        <v>210</v>
      </c>
    </row>
    <row r="1210" spans="1:9">
      <c r="A1210" s="105" t="s">
        <v>532</v>
      </c>
      <c r="B1210" s="105" t="s">
        <v>524</v>
      </c>
      <c r="C1210" s="106" t="s">
        <v>487</v>
      </c>
      <c r="D1210" s="105" t="s">
        <v>488</v>
      </c>
      <c r="E1210" s="105">
        <v>25</v>
      </c>
      <c r="F1210" s="106" t="s">
        <v>16</v>
      </c>
      <c r="G1210" s="105">
        <v>113120.4</v>
      </c>
      <c r="H1210" s="105" t="s">
        <v>501</v>
      </c>
      <c r="I1210" s="105" t="s">
        <v>210</v>
      </c>
    </row>
    <row r="1211" spans="1:9">
      <c r="A1211" s="105" t="s">
        <v>287</v>
      </c>
      <c r="B1211" s="105" t="s">
        <v>524</v>
      </c>
      <c r="C1211" s="106" t="s">
        <v>487</v>
      </c>
      <c r="D1211" s="105" t="s">
        <v>502</v>
      </c>
      <c r="E1211" s="105">
        <v>28</v>
      </c>
      <c r="F1211" s="106" t="s">
        <v>489</v>
      </c>
      <c r="G1211" s="105">
        <v>64987.199999999997</v>
      </c>
      <c r="H1211" s="105" t="s">
        <v>497</v>
      </c>
      <c r="I1211" s="105" t="s">
        <v>189</v>
      </c>
    </row>
    <row r="1212" spans="1:9">
      <c r="A1212" s="105" t="s">
        <v>532</v>
      </c>
      <c r="B1212" s="105" t="s">
        <v>524</v>
      </c>
      <c r="C1212" s="106" t="s">
        <v>492</v>
      </c>
      <c r="D1212" s="105" t="s">
        <v>506</v>
      </c>
      <c r="E1212" s="105">
        <v>15</v>
      </c>
      <c r="F1212" s="106" t="s">
        <v>504</v>
      </c>
      <c r="G1212" s="105">
        <v>324630</v>
      </c>
      <c r="H1212" s="105" t="s">
        <v>494</v>
      </c>
      <c r="I1212" s="105" t="s">
        <v>198</v>
      </c>
    </row>
    <row r="1213" spans="1:9">
      <c r="A1213" s="105" t="s">
        <v>287</v>
      </c>
      <c r="B1213" s="105" t="s">
        <v>524</v>
      </c>
      <c r="C1213" s="106" t="s">
        <v>487</v>
      </c>
      <c r="D1213" s="105" t="s">
        <v>509</v>
      </c>
      <c r="E1213" s="105">
        <v>24</v>
      </c>
      <c r="F1213" s="106" t="s">
        <v>16</v>
      </c>
      <c r="G1213" s="105">
        <v>226411.19999999998</v>
      </c>
      <c r="H1213" s="105" t="s">
        <v>501</v>
      </c>
      <c r="I1213" s="105" t="s">
        <v>513</v>
      </c>
    </row>
    <row r="1214" spans="1:9">
      <c r="A1214" s="105" t="s">
        <v>527</v>
      </c>
      <c r="B1214" s="105" t="s">
        <v>524</v>
      </c>
      <c r="C1214" s="106" t="s">
        <v>499</v>
      </c>
      <c r="D1214" s="105" t="s">
        <v>500</v>
      </c>
      <c r="E1214" s="105">
        <v>11</v>
      </c>
      <c r="F1214" s="106" t="s">
        <v>489</v>
      </c>
      <c r="G1214" s="105">
        <v>40267.199999999997</v>
      </c>
      <c r="H1214" s="105" t="s">
        <v>496</v>
      </c>
      <c r="I1214" s="105" t="s">
        <v>189</v>
      </c>
    </row>
    <row r="1215" spans="1:9">
      <c r="A1215" s="105" t="s">
        <v>526</v>
      </c>
      <c r="B1215" s="105" t="s">
        <v>524</v>
      </c>
      <c r="C1215" s="106" t="s">
        <v>492</v>
      </c>
      <c r="D1215" s="105" t="s">
        <v>506</v>
      </c>
      <c r="E1215" s="105">
        <v>29</v>
      </c>
      <c r="F1215" s="106" t="s">
        <v>489</v>
      </c>
      <c r="G1215" s="105">
        <v>267252</v>
      </c>
      <c r="H1215" s="105" t="s">
        <v>494</v>
      </c>
      <c r="I1215" s="105" t="s">
        <v>189</v>
      </c>
    </row>
    <row r="1216" spans="1:9">
      <c r="A1216" s="105" t="s">
        <v>528</v>
      </c>
      <c r="B1216" s="105" t="s">
        <v>524</v>
      </c>
      <c r="C1216" s="106" t="s">
        <v>510</v>
      </c>
      <c r="D1216" s="105" t="s">
        <v>516</v>
      </c>
      <c r="E1216" s="105">
        <v>22</v>
      </c>
      <c r="F1216" s="106" t="s">
        <v>16</v>
      </c>
      <c r="G1216" s="105">
        <v>18914.399999999998</v>
      </c>
      <c r="H1216" s="105" t="s">
        <v>512</v>
      </c>
      <c r="I1216" s="105" t="s">
        <v>201</v>
      </c>
    </row>
    <row r="1217" spans="1:9">
      <c r="A1217" s="105" t="s">
        <v>525</v>
      </c>
      <c r="B1217" s="105" t="s">
        <v>524</v>
      </c>
      <c r="C1217" s="106" t="s">
        <v>510</v>
      </c>
      <c r="D1217" s="105" t="s">
        <v>511</v>
      </c>
      <c r="E1217" s="105">
        <v>14</v>
      </c>
      <c r="F1217" s="106" t="s">
        <v>16</v>
      </c>
      <c r="G1217" s="105">
        <v>140598</v>
      </c>
      <c r="H1217" s="105" t="s">
        <v>494</v>
      </c>
      <c r="I1217" s="105" t="s">
        <v>189</v>
      </c>
    </row>
    <row r="1218" spans="1:9">
      <c r="A1218" s="105" t="s">
        <v>530</v>
      </c>
      <c r="B1218" s="105" t="s">
        <v>524</v>
      </c>
      <c r="C1218" s="106" t="s">
        <v>510</v>
      </c>
      <c r="D1218" s="105" t="s">
        <v>516</v>
      </c>
      <c r="E1218" s="105">
        <v>17</v>
      </c>
      <c r="F1218" s="106" t="s">
        <v>489</v>
      </c>
      <c r="G1218" s="105">
        <v>70498.8</v>
      </c>
      <c r="H1218" s="105" t="s">
        <v>490</v>
      </c>
      <c r="I1218" s="105" t="s">
        <v>189</v>
      </c>
    </row>
    <row r="1219" spans="1:9">
      <c r="A1219" s="105" t="s">
        <v>526</v>
      </c>
      <c r="B1219" s="105" t="s">
        <v>524</v>
      </c>
      <c r="C1219" s="106" t="s">
        <v>499</v>
      </c>
      <c r="D1219" s="105" t="s">
        <v>515</v>
      </c>
      <c r="E1219" s="105">
        <v>14</v>
      </c>
      <c r="F1219" s="106" t="s">
        <v>504</v>
      </c>
      <c r="G1219" s="105">
        <v>63936</v>
      </c>
      <c r="H1219" s="105" t="s">
        <v>494</v>
      </c>
      <c r="I1219" s="105" t="s">
        <v>192</v>
      </c>
    </row>
    <row r="1220" spans="1:9">
      <c r="A1220" s="105" t="s">
        <v>531</v>
      </c>
      <c r="B1220" s="105" t="s">
        <v>524</v>
      </c>
      <c r="C1220" s="106" t="s">
        <v>487</v>
      </c>
      <c r="D1220" s="105" t="s">
        <v>488</v>
      </c>
      <c r="E1220" s="105">
        <v>26</v>
      </c>
      <c r="F1220" s="106" t="s">
        <v>489</v>
      </c>
      <c r="G1220" s="105">
        <v>115723.2</v>
      </c>
      <c r="H1220" s="105" t="s">
        <v>497</v>
      </c>
      <c r="I1220" s="105" t="s">
        <v>513</v>
      </c>
    </row>
    <row r="1221" spans="1:9">
      <c r="A1221" s="105" t="s">
        <v>530</v>
      </c>
      <c r="B1221" s="105" t="s">
        <v>524</v>
      </c>
      <c r="C1221" s="106" t="s">
        <v>487</v>
      </c>
      <c r="D1221" s="105" t="s">
        <v>509</v>
      </c>
      <c r="E1221" s="105">
        <v>15</v>
      </c>
      <c r="F1221" s="106" t="s">
        <v>16</v>
      </c>
      <c r="G1221" s="105">
        <v>152829.6</v>
      </c>
      <c r="H1221" s="105" t="s">
        <v>494</v>
      </c>
      <c r="I1221" s="105" t="s">
        <v>189</v>
      </c>
    </row>
    <row r="1222" spans="1:9">
      <c r="A1222" s="105" t="s">
        <v>531</v>
      </c>
      <c r="B1222" s="105" t="s">
        <v>524</v>
      </c>
      <c r="C1222" s="106" t="s">
        <v>487</v>
      </c>
      <c r="D1222" s="105" t="s">
        <v>502</v>
      </c>
      <c r="E1222" s="105">
        <v>28</v>
      </c>
      <c r="F1222" s="106" t="s">
        <v>16</v>
      </c>
      <c r="G1222" s="105">
        <v>42314.400000000001</v>
      </c>
      <c r="H1222" s="105" t="s">
        <v>497</v>
      </c>
      <c r="I1222" s="105" t="s">
        <v>189</v>
      </c>
    </row>
    <row r="1223" spans="1:9">
      <c r="A1223" s="105" t="s">
        <v>525</v>
      </c>
      <c r="B1223" s="105" t="s">
        <v>524</v>
      </c>
      <c r="C1223" s="106" t="s">
        <v>487</v>
      </c>
      <c r="D1223" s="105" t="s">
        <v>488</v>
      </c>
      <c r="E1223" s="105">
        <v>4</v>
      </c>
      <c r="F1223" s="106" t="s">
        <v>16</v>
      </c>
      <c r="G1223" s="105">
        <v>27013.200000000001</v>
      </c>
      <c r="H1223" s="105" t="s">
        <v>494</v>
      </c>
      <c r="I1223" s="105" t="s">
        <v>195</v>
      </c>
    </row>
    <row r="1224" spans="1:9">
      <c r="A1224" s="105" t="s">
        <v>291</v>
      </c>
      <c r="B1224" s="105" t="s">
        <v>524</v>
      </c>
      <c r="C1224" s="106" t="s">
        <v>510</v>
      </c>
      <c r="D1224" s="105" t="s">
        <v>511</v>
      </c>
      <c r="E1224" s="105">
        <v>4</v>
      </c>
      <c r="F1224" s="106" t="s">
        <v>16</v>
      </c>
      <c r="G1224" s="105">
        <v>80175.599999999991</v>
      </c>
      <c r="H1224" s="105" t="s">
        <v>494</v>
      </c>
      <c r="I1224" s="105" t="s">
        <v>192</v>
      </c>
    </row>
    <row r="1225" spans="1:9">
      <c r="A1225" s="105" t="s">
        <v>291</v>
      </c>
      <c r="B1225" s="105" t="s">
        <v>524</v>
      </c>
      <c r="C1225" s="106" t="s">
        <v>487</v>
      </c>
      <c r="D1225" s="105" t="s">
        <v>509</v>
      </c>
      <c r="E1225" s="105">
        <v>27</v>
      </c>
      <c r="F1225" s="106" t="s">
        <v>504</v>
      </c>
      <c r="G1225" s="105">
        <v>295333.2</v>
      </c>
      <c r="H1225" s="105" t="s">
        <v>496</v>
      </c>
      <c r="I1225" s="105" t="s">
        <v>198</v>
      </c>
    </row>
    <row r="1226" spans="1:9">
      <c r="A1226" s="105" t="s">
        <v>525</v>
      </c>
      <c r="B1226" s="105" t="s">
        <v>524</v>
      </c>
      <c r="C1226" s="106" t="s">
        <v>499</v>
      </c>
      <c r="D1226" s="105" t="s">
        <v>508</v>
      </c>
      <c r="E1226" s="105">
        <v>7</v>
      </c>
      <c r="F1226" s="106" t="s">
        <v>16</v>
      </c>
      <c r="G1226" s="105">
        <v>30634.799999999999</v>
      </c>
      <c r="H1226" s="105" t="s">
        <v>494</v>
      </c>
      <c r="I1226" s="105" t="s">
        <v>198</v>
      </c>
    </row>
    <row r="1227" spans="1:9">
      <c r="A1227" s="105" t="s">
        <v>291</v>
      </c>
      <c r="B1227" s="105" t="s">
        <v>524</v>
      </c>
      <c r="C1227" s="106" t="s">
        <v>487</v>
      </c>
      <c r="D1227" s="105" t="s">
        <v>488</v>
      </c>
      <c r="E1227" s="105">
        <v>19</v>
      </c>
      <c r="F1227" s="106" t="s">
        <v>16</v>
      </c>
      <c r="G1227" s="105">
        <v>118569.59999999999</v>
      </c>
      <c r="H1227" s="105" t="s">
        <v>490</v>
      </c>
      <c r="I1227" s="105" t="s">
        <v>195</v>
      </c>
    </row>
    <row r="1228" spans="1:9">
      <c r="A1228" s="105" t="s">
        <v>528</v>
      </c>
      <c r="B1228" s="105" t="s">
        <v>524</v>
      </c>
      <c r="C1228" s="106" t="s">
        <v>487</v>
      </c>
      <c r="D1228" s="105" t="s">
        <v>488</v>
      </c>
      <c r="E1228" s="105">
        <v>2</v>
      </c>
      <c r="F1228" s="106" t="s">
        <v>16</v>
      </c>
      <c r="G1228" s="105">
        <v>42810</v>
      </c>
      <c r="H1228" s="105" t="s">
        <v>497</v>
      </c>
      <c r="I1228" s="105" t="s">
        <v>189</v>
      </c>
    </row>
    <row r="1229" spans="1:9">
      <c r="A1229" s="105" t="s">
        <v>526</v>
      </c>
      <c r="B1229" s="105" t="s">
        <v>524</v>
      </c>
      <c r="C1229" s="106" t="s">
        <v>487</v>
      </c>
      <c r="D1229" s="105" t="s">
        <v>502</v>
      </c>
      <c r="E1229" s="105">
        <v>12</v>
      </c>
      <c r="F1229" s="106" t="s">
        <v>16</v>
      </c>
      <c r="G1229" s="105">
        <v>199464</v>
      </c>
      <c r="H1229" s="105" t="s">
        <v>496</v>
      </c>
      <c r="I1229" s="105" t="s">
        <v>513</v>
      </c>
    </row>
    <row r="1230" spans="1:9">
      <c r="A1230" s="105" t="s">
        <v>529</v>
      </c>
      <c r="B1230" s="105" t="s">
        <v>524</v>
      </c>
      <c r="C1230" s="106" t="s">
        <v>492</v>
      </c>
      <c r="D1230" s="105" t="s">
        <v>493</v>
      </c>
      <c r="E1230" s="105">
        <v>25</v>
      </c>
      <c r="F1230" s="106" t="s">
        <v>16</v>
      </c>
      <c r="G1230" s="105">
        <v>418836</v>
      </c>
      <c r="H1230" s="105" t="s">
        <v>497</v>
      </c>
      <c r="I1230" s="105" t="s">
        <v>513</v>
      </c>
    </row>
    <row r="1231" spans="1:9">
      <c r="A1231" s="105" t="s">
        <v>529</v>
      </c>
      <c r="B1231" s="105" t="s">
        <v>524</v>
      </c>
      <c r="C1231" s="106" t="s">
        <v>487</v>
      </c>
      <c r="D1231" s="105" t="s">
        <v>488</v>
      </c>
      <c r="E1231" s="105">
        <v>5</v>
      </c>
      <c r="F1231" s="106" t="s">
        <v>16</v>
      </c>
      <c r="G1231" s="105">
        <v>25342.799999999999</v>
      </c>
      <c r="H1231" s="105" t="s">
        <v>496</v>
      </c>
      <c r="I1231" s="105" t="s">
        <v>192</v>
      </c>
    </row>
    <row r="1232" spans="1:9">
      <c r="A1232" s="105" t="s">
        <v>531</v>
      </c>
      <c r="B1232" s="105" t="s">
        <v>524</v>
      </c>
      <c r="C1232" s="106" t="s">
        <v>492</v>
      </c>
      <c r="D1232" s="105" t="s">
        <v>506</v>
      </c>
      <c r="E1232" s="105">
        <v>19</v>
      </c>
      <c r="F1232" s="106" t="s">
        <v>16</v>
      </c>
      <c r="G1232" s="105">
        <v>262890</v>
      </c>
      <c r="H1232" s="105" t="s">
        <v>494</v>
      </c>
      <c r="I1232" s="105" t="s">
        <v>192</v>
      </c>
    </row>
    <row r="1233" spans="1:9">
      <c r="A1233" s="105" t="s">
        <v>530</v>
      </c>
      <c r="B1233" s="105" t="s">
        <v>524</v>
      </c>
      <c r="C1233" s="106" t="s">
        <v>510</v>
      </c>
      <c r="D1233" s="105" t="s">
        <v>511</v>
      </c>
      <c r="E1233" s="105">
        <v>5</v>
      </c>
      <c r="F1233" s="106" t="s">
        <v>489</v>
      </c>
      <c r="G1233" s="105">
        <v>25057.200000000001</v>
      </c>
      <c r="H1233" s="105" t="s">
        <v>501</v>
      </c>
      <c r="I1233" s="105" t="s">
        <v>189</v>
      </c>
    </row>
    <row r="1234" spans="1:9">
      <c r="A1234" s="105" t="s">
        <v>527</v>
      </c>
      <c r="B1234" s="105" t="s">
        <v>524</v>
      </c>
      <c r="C1234" s="106" t="s">
        <v>487</v>
      </c>
      <c r="D1234" s="105" t="s">
        <v>502</v>
      </c>
      <c r="E1234" s="105">
        <v>1</v>
      </c>
      <c r="F1234" s="106" t="s">
        <v>489</v>
      </c>
      <c r="G1234" s="105">
        <v>227016</v>
      </c>
      <c r="H1234" s="105" t="s">
        <v>494</v>
      </c>
      <c r="I1234" s="105" t="s">
        <v>198</v>
      </c>
    </row>
    <row r="1235" spans="1:9">
      <c r="A1235" s="105" t="s">
        <v>528</v>
      </c>
      <c r="B1235" s="105" t="s">
        <v>524</v>
      </c>
      <c r="C1235" s="106" t="s">
        <v>510</v>
      </c>
      <c r="D1235" s="105" t="s">
        <v>511</v>
      </c>
      <c r="E1235" s="105">
        <v>3</v>
      </c>
      <c r="F1235" s="106" t="s">
        <v>489</v>
      </c>
      <c r="G1235" s="105">
        <v>116760</v>
      </c>
      <c r="H1235" s="105" t="s">
        <v>490</v>
      </c>
      <c r="I1235" s="105" t="s">
        <v>198</v>
      </c>
    </row>
    <row r="1236" spans="1:9">
      <c r="A1236" s="105" t="s">
        <v>528</v>
      </c>
      <c r="B1236" s="105" t="s">
        <v>524</v>
      </c>
      <c r="C1236" s="106" t="s">
        <v>487</v>
      </c>
      <c r="D1236" s="105" t="s">
        <v>488</v>
      </c>
      <c r="E1236" s="105">
        <v>10</v>
      </c>
      <c r="F1236" s="106" t="s">
        <v>489</v>
      </c>
      <c r="G1236" s="105">
        <v>41354.400000000001</v>
      </c>
      <c r="H1236" s="105" t="s">
        <v>497</v>
      </c>
      <c r="I1236" s="105" t="s">
        <v>513</v>
      </c>
    </row>
    <row r="1237" spans="1:9">
      <c r="A1237" s="105" t="s">
        <v>529</v>
      </c>
      <c r="B1237" s="105" t="s">
        <v>524</v>
      </c>
      <c r="C1237" s="106" t="s">
        <v>487</v>
      </c>
      <c r="D1237" s="105" t="s">
        <v>488</v>
      </c>
      <c r="E1237" s="105">
        <v>26</v>
      </c>
      <c r="F1237" s="106" t="s">
        <v>504</v>
      </c>
      <c r="G1237" s="105">
        <v>24567.599999999999</v>
      </c>
      <c r="H1237" s="105" t="s">
        <v>494</v>
      </c>
      <c r="I1237" s="105" t="s">
        <v>201</v>
      </c>
    </row>
    <row r="1238" spans="1:9">
      <c r="A1238" s="105" t="s">
        <v>291</v>
      </c>
      <c r="B1238" s="105" t="s">
        <v>524</v>
      </c>
      <c r="C1238" s="106" t="s">
        <v>499</v>
      </c>
      <c r="D1238" s="105" t="s">
        <v>515</v>
      </c>
      <c r="E1238" s="105">
        <v>21</v>
      </c>
      <c r="F1238" s="106" t="s">
        <v>489</v>
      </c>
      <c r="G1238" s="105">
        <v>64047.6</v>
      </c>
      <c r="H1238" s="105" t="s">
        <v>497</v>
      </c>
      <c r="I1238" s="105" t="s">
        <v>201</v>
      </c>
    </row>
    <row r="1239" spans="1:9">
      <c r="A1239" s="105" t="s">
        <v>531</v>
      </c>
      <c r="B1239" s="105" t="s">
        <v>524</v>
      </c>
      <c r="C1239" s="106" t="s">
        <v>499</v>
      </c>
      <c r="D1239" s="105" t="s">
        <v>500</v>
      </c>
      <c r="E1239" s="105">
        <v>8</v>
      </c>
      <c r="F1239" s="106" t="s">
        <v>489</v>
      </c>
      <c r="G1239" s="105">
        <v>297385.2</v>
      </c>
      <c r="H1239" s="105" t="s">
        <v>497</v>
      </c>
      <c r="I1239" s="105" t="s">
        <v>513</v>
      </c>
    </row>
    <row r="1240" spans="1:9">
      <c r="A1240" s="105" t="s">
        <v>291</v>
      </c>
      <c r="B1240" s="105" t="s">
        <v>524</v>
      </c>
      <c r="C1240" s="106" t="s">
        <v>487</v>
      </c>
      <c r="D1240" s="105" t="s">
        <v>502</v>
      </c>
      <c r="E1240" s="105">
        <v>24</v>
      </c>
      <c r="F1240" s="106" t="s">
        <v>489</v>
      </c>
      <c r="G1240" s="105">
        <v>217495.19999999998</v>
      </c>
      <c r="H1240" s="105" t="s">
        <v>496</v>
      </c>
      <c r="I1240" s="105" t="s">
        <v>201</v>
      </c>
    </row>
    <row r="1241" spans="1:9">
      <c r="A1241" s="105" t="s">
        <v>528</v>
      </c>
      <c r="B1241" s="105" t="s">
        <v>524</v>
      </c>
      <c r="C1241" s="106" t="s">
        <v>510</v>
      </c>
      <c r="D1241" s="105" t="s">
        <v>514</v>
      </c>
      <c r="E1241" s="105">
        <v>3</v>
      </c>
      <c r="F1241" s="106" t="s">
        <v>489</v>
      </c>
      <c r="G1241" s="105">
        <v>26636.399999999998</v>
      </c>
      <c r="H1241" s="105" t="s">
        <v>497</v>
      </c>
      <c r="I1241" s="105" t="s">
        <v>189</v>
      </c>
    </row>
    <row r="1242" spans="1:9">
      <c r="A1242" s="105" t="s">
        <v>529</v>
      </c>
      <c r="B1242" s="105" t="s">
        <v>524</v>
      </c>
      <c r="C1242" s="106" t="s">
        <v>510</v>
      </c>
      <c r="D1242" s="105" t="s">
        <v>516</v>
      </c>
      <c r="E1242" s="105">
        <v>26</v>
      </c>
      <c r="F1242" s="106" t="s">
        <v>16</v>
      </c>
      <c r="G1242" s="105">
        <v>93769.2</v>
      </c>
      <c r="H1242" s="105" t="s">
        <v>512</v>
      </c>
      <c r="I1242" s="105" t="s">
        <v>198</v>
      </c>
    </row>
    <row r="1243" spans="1:9">
      <c r="A1243" s="105" t="s">
        <v>530</v>
      </c>
      <c r="B1243" s="105" t="s">
        <v>524</v>
      </c>
      <c r="C1243" s="106" t="s">
        <v>487</v>
      </c>
      <c r="D1243" s="105" t="s">
        <v>488</v>
      </c>
      <c r="E1243" s="105">
        <v>26</v>
      </c>
      <c r="F1243" s="106" t="s">
        <v>16</v>
      </c>
      <c r="G1243" s="105">
        <v>62589.599999999999</v>
      </c>
      <c r="H1243" s="105" t="s">
        <v>494</v>
      </c>
      <c r="I1243" s="105" t="s">
        <v>195</v>
      </c>
    </row>
    <row r="1244" spans="1:9">
      <c r="A1244" s="105" t="s">
        <v>532</v>
      </c>
      <c r="B1244" s="105" t="s">
        <v>524</v>
      </c>
      <c r="C1244" s="106" t="s">
        <v>492</v>
      </c>
      <c r="D1244" s="105" t="s">
        <v>495</v>
      </c>
      <c r="E1244" s="105">
        <v>7</v>
      </c>
      <c r="F1244" s="106" t="s">
        <v>16</v>
      </c>
      <c r="G1244" s="105">
        <v>80452.800000000003</v>
      </c>
      <c r="H1244" s="105" t="s">
        <v>494</v>
      </c>
      <c r="I1244" s="105" t="s">
        <v>192</v>
      </c>
    </row>
    <row r="1245" spans="1:9">
      <c r="A1245" s="105" t="s">
        <v>525</v>
      </c>
      <c r="B1245" s="105" t="s">
        <v>524</v>
      </c>
      <c r="C1245" s="106" t="s">
        <v>492</v>
      </c>
      <c r="D1245" s="105" t="s">
        <v>495</v>
      </c>
      <c r="E1245" s="105">
        <v>1</v>
      </c>
      <c r="F1245" s="106" t="s">
        <v>489</v>
      </c>
      <c r="G1245" s="105">
        <v>262260</v>
      </c>
      <c r="H1245" s="105" t="s">
        <v>497</v>
      </c>
      <c r="I1245" s="105" t="s">
        <v>201</v>
      </c>
    </row>
    <row r="1246" spans="1:9">
      <c r="A1246" s="105" t="s">
        <v>528</v>
      </c>
      <c r="B1246" s="105" t="s">
        <v>524</v>
      </c>
      <c r="C1246" s="106" t="s">
        <v>510</v>
      </c>
      <c r="D1246" s="105" t="s">
        <v>516</v>
      </c>
      <c r="E1246" s="105">
        <v>16</v>
      </c>
      <c r="F1246" s="106" t="s">
        <v>489</v>
      </c>
      <c r="G1246" s="105">
        <v>338824.8</v>
      </c>
      <c r="H1246" s="105" t="s">
        <v>494</v>
      </c>
      <c r="I1246" s="105" t="s">
        <v>192</v>
      </c>
    </row>
    <row r="1247" spans="1:9">
      <c r="A1247" s="105" t="s">
        <v>526</v>
      </c>
      <c r="B1247" s="105" t="s">
        <v>524</v>
      </c>
      <c r="C1247" s="106" t="s">
        <v>499</v>
      </c>
      <c r="D1247" s="105" t="s">
        <v>500</v>
      </c>
      <c r="E1247" s="105">
        <v>4</v>
      </c>
      <c r="F1247" s="106" t="s">
        <v>504</v>
      </c>
      <c r="G1247" s="105">
        <v>72774</v>
      </c>
      <c r="H1247" s="105" t="s">
        <v>501</v>
      </c>
      <c r="I1247" s="105" t="s">
        <v>192</v>
      </c>
    </row>
    <row r="1248" spans="1:9">
      <c r="A1248" s="105" t="s">
        <v>529</v>
      </c>
      <c r="B1248" s="105" t="s">
        <v>524</v>
      </c>
      <c r="C1248" s="106" t="s">
        <v>487</v>
      </c>
      <c r="D1248" s="105" t="s">
        <v>488</v>
      </c>
      <c r="E1248" s="105">
        <v>29</v>
      </c>
      <c r="F1248" s="106" t="s">
        <v>489</v>
      </c>
      <c r="G1248" s="105">
        <v>9624</v>
      </c>
      <c r="H1248" s="105" t="s">
        <v>496</v>
      </c>
      <c r="I1248" s="105" t="s">
        <v>192</v>
      </c>
    </row>
    <row r="1249" spans="1:9">
      <c r="A1249" s="105" t="s">
        <v>527</v>
      </c>
      <c r="B1249" s="105" t="s">
        <v>524</v>
      </c>
      <c r="C1249" s="106" t="s">
        <v>510</v>
      </c>
      <c r="D1249" s="105" t="s">
        <v>511</v>
      </c>
      <c r="E1249" s="105">
        <v>4</v>
      </c>
      <c r="F1249" s="106" t="s">
        <v>504</v>
      </c>
      <c r="G1249" s="105">
        <v>30766.799999999999</v>
      </c>
      <c r="H1249" s="105" t="s">
        <v>496</v>
      </c>
      <c r="I1249" s="105" t="s">
        <v>192</v>
      </c>
    </row>
    <row r="1250" spans="1:9">
      <c r="A1250" s="105" t="s">
        <v>531</v>
      </c>
      <c r="B1250" s="105" t="s">
        <v>524</v>
      </c>
      <c r="C1250" s="106" t="s">
        <v>487</v>
      </c>
      <c r="D1250" s="105" t="s">
        <v>502</v>
      </c>
      <c r="E1250" s="105">
        <v>27</v>
      </c>
      <c r="F1250" s="106" t="s">
        <v>489</v>
      </c>
      <c r="G1250" s="105">
        <v>59824.799999999996</v>
      </c>
      <c r="H1250" s="105" t="s">
        <v>501</v>
      </c>
      <c r="I1250" s="105" t="s">
        <v>201</v>
      </c>
    </row>
    <row r="1251" spans="1:9">
      <c r="A1251" s="105" t="s">
        <v>527</v>
      </c>
      <c r="B1251" s="105" t="s">
        <v>524</v>
      </c>
      <c r="C1251" s="106" t="s">
        <v>487</v>
      </c>
      <c r="D1251" s="105" t="s">
        <v>488</v>
      </c>
      <c r="E1251" s="105">
        <v>18</v>
      </c>
      <c r="F1251" s="106" t="s">
        <v>16</v>
      </c>
      <c r="G1251" s="105">
        <v>79254</v>
      </c>
      <c r="H1251" s="105" t="s">
        <v>490</v>
      </c>
      <c r="I1251" s="105" t="s">
        <v>201</v>
      </c>
    </row>
    <row r="1252" spans="1:9">
      <c r="A1252" s="105" t="s">
        <v>530</v>
      </c>
      <c r="B1252" s="105" t="s">
        <v>524</v>
      </c>
      <c r="C1252" s="106" t="s">
        <v>487</v>
      </c>
      <c r="D1252" s="105" t="s">
        <v>502</v>
      </c>
      <c r="E1252" s="105">
        <v>22</v>
      </c>
      <c r="F1252" s="106" t="s">
        <v>504</v>
      </c>
      <c r="G1252" s="105">
        <v>50496</v>
      </c>
      <c r="H1252" s="105" t="s">
        <v>494</v>
      </c>
      <c r="I1252" s="105" t="s">
        <v>201</v>
      </c>
    </row>
    <row r="1253" spans="1:9">
      <c r="A1253" s="105" t="s">
        <v>530</v>
      </c>
      <c r="B1253" s="105" t="s">
        <v>524</v>
      </c>
      <c r="C1253" s="106" t="s">
        <v>499</v>
      </c>
      <c r="D1253" s="105" t="s">
        <v>508</v>
      </c>
      <c r="E1253" s="105">
        <v>15</v>
      </c>
      <c r="F1253" s="106" t="s">
        <v>489</v>
      </c>
      <c r="G1253" s="105">
        <v>39691.199999999997</v>
      </c>
      <c r="H1253" s="105" t="s">
        <v>512</v>
      </c>
      <c r="I1253" s="105" t="s">
        <v>192</v>
      </c>
    </row>
    <row r="1254" spans="1:9">
      <c r="A1254" s="105" t="s">
        <v>527</v>
      </c>
      <c r="B1254" s="105" t="s">
        <v>524</v>
      </c>
      <c r="C1254" s="106" t="s">
        <v>487</v>
      </c>
      <c r="D1254" s="105" t="s">
        <v>509</v>
      </c>
      <c r="E1254" s="105">
        <v>9</v>
      </c>
      <c r="F1254" s="106" t="s">
        <v>16</v>
      </c>
      <c r="G1254" s="105">
        <v>286077.59999999998</v>
      </c>
      <c r="H1254" s="105" t="s">
        <v>494</v>
      </c>
      <c r="I1254" s="105" t="s">
        <v>189</v>
      </c>
    </row>
    <row r="1255" spans="1:9">
      <c r="A1255" s="105" t="s">
        <v>287</v>
      </c>
      <c r="B1255" s="105" t="s">
        <v>524</v>
      </c>
      <c r="C1255" s="106" t="s">
        <v>510</v>
      </c>
      <c r="D1255" s="105" t="s">
        <v>511</v>
      </c>
      <c r="E1255" s="105">
        <v>19</v>
      </c>
      <c r="F1255" s="106" t="s">
        <v>16</v>
      </c>
      <c r="G1255" s="105">
        <v>71694</v>
      </c>
      <c r="H1255" s="105" t="s">
        <v>494</v>
      </c>
      <c r="I1255" s="105" t="s">
        <v>198</v>
      </c>
    </row>
    <row r="1256" spans="1:9">
      <c r="A1256" s="105" t="s">
        <v>530</v>
      </c>
      <c r="B1256" s="105" t="s">
        <v>524</v>
      </c>
      <c r="C1256" s="106" t="s">
        <v>487</v>
      </c>
      <c r="D1256" s="105" t="s">
        <v>502</v>
      </c>
      <c r="E1256" s="105">
        <v>21</v>
      </c>
      <c r="F1256" s="106" t="s">
        <v>16</v>
      </c>
      <c r="G1256" s="105">
        <v>124939.2</v>
      </c>
      <c r="H1256" s="105" t="s">
        <v>512</v>
      </c>
      <c r="I1256" s="105" t="s">
        <v>201</v>
      </c>
    </row>
    <row r="1257" spans="1:9">
      <c r="A1257" s="105" t="s">
        <v>529</v>
      </c>
      <c r="B1257" s="105" t="s">
        <v>524</v>
      </c>
      <c r="C1257" s="106" t="s">
        <v>510</v>
      </c>
      <c r="D1257" s="105" t="s">
        <v>516</v>
      </c>
      <c r="E1257" s="105">
        <v>5</v>
      </c>
      <c r="F1257" s="106" t="s">
        <v>489</v>
      </c>
      <c r="G1257" s="105">
        <v>323503.2</v>
      </c>
      <c r="H1257" s="105" t="s">
        <v>512</v>
      </c>
      <c r="I1257" s="105" t="s">
        <v>189</v>
      </c>
    </row>
    <row r="1258" spans="1:9">
      <c r="A1258" s="105" t="s">
        <v>287</v>
      </c>
      <c r="B1258" s="105" t="s">
        <v>524</v>
      </c>
      <c r="C1258" s="106" t="s">
        <v>487</v>
      </c>
      <c r="D1258" s="105" t="s">
        <v>488</v>
      </c>
      <c r="E1258" s="105">
        <v>5</v>
      </c>
      <c r="F1258" s="106" t="s">
        <v>16</v>
      </c>
      <c r="G1258" s="105">
        <v>112438.8</v>
      </c>
      <c r="H1258" s="105" t="s">
        <v>497</v>
      </c>
      <c r="I1258" s="105" t="s">
        <v>198</v>
      </c>
    </row>
    <row r="1259" spans="1:9">
      <c r="A1259" s="105" t="s">
        <v>530</v>
      </c>
      <c r="B1259" s="105" t="s">
        <v>524</v>
      </c>
      <c r="C1259" s="106" t="s">
        <v>487</v>
      </c>
      <c r="D1259" s="105" t="s">
        <v>488</v>
      </c>
      <c r="E1259" s="105">
        <v>17</v>
      </c>
      <c r="F1259" s="106" t="s">
        <v>16</v>
      </c>
      <c r="G1259" s="105">
        <v>42552</v>
      </c>
      <c r="H1259" s="105" t="s">
        <v>494</v>
      </c>
      <c r="I1259" s="105" t="s">
        <v>210</v>
      </c>
    </row>
    <row r="1260" spans="1:9">
      <c r="A1260" s="105" t="s">
        <v>291</v>
      </c>
      <c r="B1260" s="105" t="s">
        <v>524</v>
      </c>
      <c r="C1260" s="106" t="s">
        <v>499</v>
      </c>
      <c r="D1260" s="105" t="s">
        <v>500</v>
      </c>
      <c r="E1260" s="105">
        <v>7</v>
      </c>
      <c r="F1260" s="106" t="s">
        <v>16</v>
      </c>
      <c r="G1260" s="105">
        <v>201542.39999999999</v>
      </c>
      <c r="H1260" s="105" t="s">
        <v>494</v>
      </c>
      <c r="I1260" s="105" t="s">
        <v>192</v>
      </c>
    </row>
    <row r="1261" spans="1:9">
      <c r="A1261" s="105" t="s">
        <v>526</v>
      </c>
      <c r="B1261" s="105" t="s">
        <v>524</v>
      </c>
      <c r="C1261" s="106" t="s">
        <v>487</v>
      </c>
      <c r="D1261" s="105" t="s">
        <v>502</v>
      </c>
      <c r="E1261" s="105">
        <v>12</v>
      </c>
      <c r="F1261" s="106" t="s">
        <v>16</v>
      </c>
      <c r="G1261" s="105">
        <v>53104.799999999996</v>
      </c>
      <c r="H1261" s="105" t="s">
        <v>497</v>
      </c>
      <c r="I1261" s="105" t="s">
        <v>513</v>
      </c>
    </row>
    <row r="1262" spans="1:9">
      <c r="A1262" s="105" t="s">
        <v>527</v>
      </c>
      <c r="B1262" s="105" t="s">
        <v>524</v>
      </c>
      <c r="C1262" s="106" t="s">
        <v>487</v>
      </c>
      <c r="D1262" s="105" t="s">
        <v>488</v>
      </c>
      <c r="E1262" s="105">
        <v>27</v>
      </c>
      <c r="F1262" s="106" t="s">
        <v>489</v>
      </c>
      <c r="G1262" s="105">
        <v>5628</v>
      </c>
      <c r="H1262" s="105" t="s">
        <v>497</v>
      </c>
      <c r="I1262" s="105" t="s">
        <v>198</v>
      </c>
    </row>
    <row r="1263" spans="1:9">
      <c r="A1263" s="105" t="s">
        <v>525</v>
      </c>
      <c r="B1263" s="105" t="s">
        <v>524</v>
      </c>
      <c r="C1263" s="106" t="s">
        <v>487</v>
      </c>
      <c r="D1263" s="105" t="s">
        <v>502</v>
      </c>
      <c r="E1263" s="105">
        <v>25</v>
      </c>
      <c r="F1263" s="106" t="s">
        <v>16</v>
      </c>
      <c r="G1263" s="105">
        <v>207715.19999999998</v>
      </c>
      <c r="H1263" s="105" t="s">
        <v>494</v>
      </c>
      <c r="I1263" s="105" t="s">
        <v>198</v>
      </c>
    </row>
    <row r="1264" spans="1:9">
      <c r="A1264" s="105" t="s">
        <v>530</v>
      </c>
      <c r="B1264" s="105" t="s">
        <v>524</v>
      </c>
      <c r="C1264" s="106" t="s">
        <v>499</v>
      </c>
      <c r="D1264" s="105" t="s">
        <v>515</v>
      </c>
      <c r="E1264" s="105">
        <v>14</v>
      </c>
      <c r="F1264" s="106" t="s">
        <v>16</v>
      </c>
      <c r="G1264" s="105">
        <v>24835.200000000001</v>
      </c>
      <c r="H1264" s="105" t="s">
        <v>490</v>
      </c>
      <c r="I1264" s="105" t="s">
        <v>198</v>
      </c>
    </row>
    <row r="1265" spans="1:9">
      <c r="A1265" s="105" t="s">
        <v>287</v>
      </c>
      <c r="B1265" s="105" t="s">
        <v>524</v>
      </c>
      <c r="C1265" s="106" t="s">
        <v>510</v>
      </c>
      <c r="D1265" s="105" t="s">
        <v>516</v>
      </c>
      <c r="E1265" s="105">
        <v>5</v>
      </c>
      <c r="F1265" s="106" t="s">
        <v>504</v>
      </c>
      <c r="G1265" s="105">
        <v>68540.399999999994</v>
      </c>
      <c r="H1265" s="105" t="s">
        <v>490</v>
      </c>
      <c r="I1265" s="105" t="s">
        <v>189</v>
      </c>
    </row>
    <row r="1266" spans="1:9">
      <c r="A1266" s="105" t="s">
        <v>531</v>
      </c>
      <c r="B1266" s="105" t="s">
        <v>524</v>
      </c>
      <c r="C1266" s="106" t="s">
        <v>487</v>
      </c>
      <c r="D1266" s="105" t="s">
        <v>509</v>
      </c>
      <c r="E1266" s="105">
        <v>8</v>
      </c>
      <c r="F1266" s="106" t="s">
        <v>16</v>
      </c>
      <c r="G1266" s="105">
        <v>417175.2</v>
      </c>
      <c r="H1266" s="105" t="s">
        <v>494</v>
      </c>
      <c r="I1266" s="105" t="s">
        <v>189</v>
      </c>
    </row>
    <row r="1267" spans="1:9">
      <c r="A1267" s="105" t="s">
        <v>528</v>
      </c>
      <c r="B1267" s="105" t="s">
        <v>524</v>
      </c>
      <c r="C1267" s="106" t="s">
        <v>510</v>
      </c>
      <c r="D1267" s="105" t="s">
        <v>516</v>
      </c>
      <c r="E1267" s="105">
        <v>10</v>
      </c>
      <c r="F1267" s="106" t="s">
        <v>489</v>
      </c>
      <c r="G1267" s="105">
        <v>354801.6</v>
      </c>
      <c r="H1267" s="105" t="s">
        <v>496</v>
      </c>
      <c r="I1267" s="105" t="s">
        <v>192</v>
      </c>
    </row>
    <row r="1268" spans="1:9">
      <c r="A1268" s="105" t="s">
        <v>527</v>
      </c>
      <c r="B1268" s="105" t="s">
        <v>524</v>
      </c>
      <c r="C1268" s="106" t="s">
        <v>510</v>
      </c>
      <c r="D1268" s="105" t="s">
        <v>514</v>
      </c>
      <c r="E1268" s="105">
        <v>19</v>
      </c>
      <c r="F1268" s="106" t="s">
        <v>489</v>
      </c>
      <c r="G1268" s="105">
        <v>98269.2</v>
      </c>
      <c r="H1268" s="105" t="s">
        <v>490</v>
      </c>
      <c r="I1268" s="105" t="s">
        <v>198</v>
      </c>
    </row>
    <row r="1269" spans="1:9">
      <c r="A1269" s="105" t="s">
        <v>532</v>
      </c>
      <c r="B1269" s="105" t="s">
        <v>524</v>
      </c>
      <c r="C1269" s="106" t="s">
        <v>487</v>
      </c>
      <c r="D1269" s="105" t="s">
        <v>502</v>
      </c>
      <c r="E1269" s="105">
        <v>8</v>
      </c>
      <c r="F1269" s="106" t="s">
        <v>16</v>
      </c>
      <c r="G1269" s="105">
        <v>15900</v>
      </c>
      <c r="H1269" s="105" t="s">
        <v>494</v>
      </c>
      <c r="I1269" s="105" t="s">
        <v>513</v>
      </c>
    </row>
    <row r="1270" spans="1:9">
      <c r="A1270" s="105" t="s">
        <v>528</v>
      </c>
      <c r="B1270" s="105" t="s">
        <v>524</v>
      </c>
      <c r="C1270" s="106" t="s">
        <v>487</v>
      </c>
      <c r="D1270" s="105" t="s">
        <v>509</v>
      </c>
      <c r="E1270" s="105">
        <v>12</v>
      </c>
      <c r="F1270" s="106" t="s">
        <v>504</v>
      </c>
      <c r="G1270" s="105">
        <v>64994.399999999994</v>
      </c>
      <c r="H1270" s="105" t="s">
        <v>490</v>
      </c>
      <c r="I1270" s="105" t="s">
        <v>201</v>
      </c>
    </row>
    <row r="1271" spans="1:9">
      <c r="A1271" s="105" t="s">
        <v>526</v>
      </c>
      <c r="B1271" s="105" t="s">
        <v>524</v>
      </c>
      <c r="C1271" s="106" t="s">
        <v>499</v>
      </c>
      <c r="D1271" s="105" t="s">
        <v>508</v>
      </c>
      <c r="E1271" s="105">
        <v>13</v>
      </c>
      <c r="F1271" s="106" t="s">
        <v>489</v>
      </c>
      <c r="G1271" s="105">
        <v>57730.799999999996</v>
      </c>
      <c r="H1271" s="105" t="s">
        <v>494</v>
      </c>
      <c r="I1271" s="105" t="s">
        <v>513</v>
      </c>
    </row>
    <row r="1272" spans="1:9">
      <c r="A1272" s="105" t="s">
        <v>528</v>
      </c>
      <c r="B1272" s="105" t="s">
        <v>524</v>
      </c>
      <c r="C1272" s="106" t="s">
        <v>510</v>
      </c>
      <c r="D1272" s="105" t="s">
        <v>511</v>
      </c>
      <c r="E1272" s="105">
        <v>10</v>
      </c>
      <c r="F1272" s="106" t="s">
        <v>16</v>
      </c>
      <c r="G1272" s="105">
        <v>191858.4</v>
      </c>
      <c r="H1272" s="105" t="s">
        <v>496</v>
      </c>
      <c r="I1272" s="105" t="s">
        <v>201</v>
      </c>
    </row>
    <row r="1273" spans="1:9">
      <c r="A1273" s="105" t="s">
        <v>530</v>
      </c>
      <c r="B1273" s="105" t="s">
        <v>524</v>
      </c>
      <c r="C1273" s="106" t="s">
        <v>492</v>
      </c>
      <c r="D1273" s="105" t="s">
        <v>495</v>
      </c>
      <c r="E1273" s="105">
        <v>27</v>
      </c>
      <c r="F1273" s="106" t="s">
        <v>504</v>
      </c>
      <c r="G1273" s="105">
        <v>267162</v>
      </c>
      <c r="H1273" s="105" t="s">
        <v>497</v>
      </c>
      <c r="I1273" s="105" t="s">
        <v>189</v>
      </c>
    </row>
    <row r="1274" spans="1:9">
      <c r="A1274" s="105" t="s">
        <v>527</v>
      </c>
      <c r="B1274" s="105" t="s">
        <v>524</v>
      </c>
      <c r="C1274" s="106" t="s">
        <v>487</v>
      </c>
      <c r="D1274" s="105" t="s">
        <v>502</v>
      </c>
      <c r="E1274" s="105">
        <v>15</v>
      </c>
      <c r="F1274" s="106" t="s">
        <v>489</v>
      </c>
      <c r="G1274" s="105">
        <v>118317.59999999999</v>
      </c>
      <c r="H1274" s="105" t="s">
        <v>496</v>
      </c>
      <c r="I1274" s="105" t="s">
        <v>198</v>
      </c>
    </row>
    <row r="1275" spans="1:9">
      <c r="A1275" s="105" t="s">
        <v>527</v>
      </c>
      <c r="B1275" s="105" t="s">
        <v>524</v>
      </c>
      <c r="C1275" s="106" t="s">
        <v>487</v>
      </c>
      <c r="D1275" s="105" t="s">
        <v>502</v>
      </c>
      <c r="E1275" s="105">
        <v>9</v>
      </c>
      <c r="F1275" s="106" t="s">
        <v>16</v>
      </c>
      <c r="G1275" s="105">
        <v>204772.8</v>
      </c>
      <c r="H1275" s="105" t="s">
        <v>494</v>
      </c>
      <c r="I1275" s="105" t="s">
        <v>198</v>
      </c>
    </row>
    <row r="1276" spans="1:9">
      <c r="A1276" s="105" t="s">
        <v>287</v>
      </c>
      <c r="B1276" s="105" t="s">
        <v>524</v>
      </c>
      <c r="C1276" s="106" t="s">
        <v>487</v>
      </c>
      <c r="D1276" s="105" t="s">
        <v>502</v>
      </c>
      <c r="E1276" s="105">
        <v>10</v>
      </c>
      <c r="F1276" s="106" t="s">
        <v>504</v>
      </c>
      <c r="G1276" s="105">
        <v>171007.19999999998</v>
      </c>
      <c r="H1276" s="105" t="s">
        <v>494</v>
      </c>
      <c r="I1276" s="105" t="s">
        <v>192</v>
      </c>
    </row>
    <row r="1277" spans="1:9">
      <c r="A1277" s="105" t="s">
        <v>531</v>
      </c>
      <c r="B1277" s="105" t="s">
        <v>524</v>
      </c>
      <c r="C1277" s="106" t="s">
        <v>487</v>
      </c>
      <c r="D1277" s="105" t="s">
        <v>488</v>
      </c>
      <c r="E1277" s="105">
        <v>23</v>
      </c>
      <c r="F1277" s="106" t="s">
        <v>16</v>
      </c>
      <c r="G1277" s="105">
        <v>35744.400000000001</v>
      </c>
      <c r="H1277" s="105" t="s">
        <v>497</v>
      </c>
      <c r="I1277" s="105" t="s">
        <v>201</v>
      </c>
    </row>
    <row r="1278" spans="1:9">
      <c r="A1278" s="105" t="s">
        <v>525</v>
      </c>
      <c r="B1278" s="105" t="s">
        <v>524</v>
      </c>
      <c r="C1278" s="106" t="s">
        <v>492</v>
      </c>
      <c r="D1278" s="105" t="s">
        <v>493</v>
      </c>
      <c r="E1278" s="105">
        <v>24</v>
      </c>
      <c r="F1278" s="106" t="s">
        <v>489</v>
      </c>
      <c r="G1278" s="105">
        <v>576828</v>
      </c>
      <c r="H1278" s="105" t="s">
        <v>494</v>
      </c>
      <c r="I1278" s="105" t="s">
        <v>192</v>
      </c>
    </row>
    <row r="1279" spans="1:9">
      <c r="A1279" s="105" t="s">
        <v>526</v>
      </c>
      <c r="B1279" s="105" t="s">
        <v>524</v>
      </c>
      <c r="C1279" s="106" t="s">
        <v>510</v>
      </c>
      <c r="D1279" s="105" t="s">
        <v>511</v>
      </c>
      <c r="E1279" s="105">
        <v>16</v>
      </c>
      <c r="F1279" s="106" t="s">
        <v>489</v>
      </c>
      <c r="G1279" s="105">
        <v>274107.59999999998</v>
      </c>
      <c r="H1279" s="105" t="s">
        <v>494</v>
      </c>
      <c r="I1279" s="105" t="s">
        <v>201</v>
      </c>
    </row>
    <row r="1280" spans="1:9">
      <c r="A1280" s="105" t="s">
        <v>527</v>
      </c>
      <c r="B1280" s="105" t="s">
        <v>524</v>
      </c>
      <c r="C1280" s="106" t="s">
        <v>487</v>
      </c>
      <c r="D1280" s="105" t="s">
        <v>488</v>
      </c>
      <c r="E1280" s="105">
        <v>14</v>
      </c>
      <c r="F1280" s="106" t="s">
        <v>16</v>
      </c>
      <c r="G1280" s="105">
        <v>7845.5999999999995</v>
      </c>
      <c r="H1280" s="105" t="s">
        <v>494</v>
      </c>
      <c r="I1280" s="105" t="s">
        <v>198</v>
      </c>
    </row>
    <row r="1281" spans="1:9">
      <c r="A1281" s="105" t="s">
        <v>532</v>
      </c>
      <c r="B1281" s="105" t="s">
        <v>524</v>
      </c>
      <c r="C1281" s="106" t="s">
        <v>499</v>
      </c>
      <c r="D1281" s="105" t="s">
        <v>508</v>
      </c>
      <c r="E1281" s="105">
        <v>2</v>
      </c>
      <c r="F1281" s="106" t="s">
        <v>489</v>
      </c>
      <c r="G1281" s="105">
        <v>22696.799999999999</v>
      </c>
      <c r="H1281" s="105" t="s">
        <v>494</v>
      </c>
      <c r="I1281" s="105" t="s">
        <v>198</v>
      </c>
    </row>
    <row r="1282" spans="1:9">
      <c r="A1282" s="105" t="s">
        <v>291</v>
      </c>
      <c r="B1282" s="105" t="s">
        <v>524</v>
      </c>
      <c r="C1282" s="106" t="s">
        <v>510</v>
      </c>
      <c r="D1282" s="105" t="s">
        <v>511</v>
      </c>
      <c r="E1282" s="105">
        <v>10</v>
      </c>
      <c r="F1282" s="106" t="s">
        <v>16</v>
      </c>
      <c r="G1282" s="105">
        <v>145861.19999999998</v>
      </c>
      <c r="H1282" s="105" t="s">
        <v>490</v>
      </c>
      <c r="I1282" s="105" t="s">
        <v>189</v>
      </c>
    </row>
    <row r="1283" spans="1:9">
      <c r="A1283" s="105" t="s">
        <v>530</v>
      </c>
      <c r="B1283" s="105" t="s">
        <v>524</v>
      </c>
      <c r="C1283" s="106" t="s">
        <v>492</v>
      </c>
      <c r="D1283" s="105" t="s">
        <v>506</v>
      </c>
      <c r="E1283" s="105">
        <v>21</v>
      </c>
      <c r="F1283" s="106" t="s">
        <v>16</v>
      </c>
      <c r="G1283" s="105">
        <v>432468</v>
      </c>
      <c r="H1283" s="105" t="s">
        <v>494</v>
      </c>
      <c r="I1283" s="105" t="s">
        <v>201</v>
      </c>
    </row>
    <row r="1284" spans="1:9">
      <c r="A1284" s="105" t="s">
        <v>529</v>
      </c>
      <c r="B1284" s="105" t="s">
        <v>524</v>
      </c>
      <c r="C1284" s="106" t="s">
        <v>492</v>
      </c>
      <c r="D1284" s="105" t="s">
        <v>506</v>
      </c>
      <c r="E1284" s="105">
        <v>10</v>
      </c>
      <c r="F1284" s="106" t="s">
        <v>489</v>
      </c>
      <c r="G1284" s="105">
        <v>396552</v>
      </c>
      <c r="H1284" s="105" t="s">
        <v>501</v>
      </c>
      <c r="I1284" s="105" t="s">
        <v>192</v>
      </c>
    </row>
    <row r="1285" spans="1:9">
      <c r="A1285" s="105" t="s">
        <v>528</v>
      </c>
      <c r="B1285" s="105" t="s">
        <v>524</v>
      </c>
      <c r="C1285" s="106" t="s">
        <v>487</v>
      </c>
      <c r="D1285" s="105" t="s">
        <v>488</v>
      </c>
      <c r="E1285" s="105">
        <v>7</v>
      </c>
      <c r="F1285" s="106" t="s">
        <v>489</v>
      </c>
      <c r="G1285" s="105">
        <v>37620</v>
      </c>
      <c r="H1285" s="105" t="s">
        <v>496</v>
      </c>
      <c r="I1285" s="105" t="s">
        <v>192</v>
      </c>
    </row>
    <row r="1286" spans="1:9">
      <c r="A1286" s="105" t="s">
        <v>291</v>
      </c>
      <c r="B1286" s="105" t="s">
        <v>524</v>
      </c>
      <c r="C1286" s="106" t="s">
        <v>487</v>
      </c>
      <c r="D1286" s="105" t="s">
        <v>488</v>
      </c>
      <c r="E1286" s="105">
        <v>13</v>
      </c>
      <c r="F1286" s="106" t="s">
        <v>16</v>
      </c>
      <c r="G1286" s="105">
        <v>114662.39999999999</v>
      </c>
      <c r="H1286" s="105" t="s">
        <v>501</v>
      </c>
      <c r="I1286" s="105" t="s">
        <v>195</v>
      </c>
    </row>
    <row r="1287" spans="1:9">
      <c r="A1287" s="105" t="s">
        <v>525</v>
      </c>
      <c r="B1287" s="105" t="s">
        <v>524</v>
      </c>
      <c r="C1287" s="106" t="s">
        <v>510</v>
      </c>
      <c r="D1287" s="105" t="s">
        <v>511</v>
      </c>
      <c r="E1287" s="105">
        <v>22</v>
      </c>
      <c r="F1287" s="106" t="s">
        <v>16</v>
      </c>
      <c r="G1287" s="105">
        <v>331866</v>
      </c>
      <c r="H1287" s="105" t="s">
        <v>490</v>
      </c>
      <c r="I1287" s="105" t="s">
        <v>192</v>
      </c>
    </row>
    <row r="1288" spans="1:9">
      <c r="A1288" s="105" t="s">
        <v>526</v>
      </c>
      <c r="B1288" s="105" t="s">
        <v>524</v>
      </c>
      <c r="C1288" s="106" t="s">
        <v>492</v>
      </c>
      <c r="D1288" s="105" t="s">
        <v>506</v>
      </c>
      <c r="E1288" s="105">
        <v>6</v>
      </c>
      <c r="F1288" s="106" t="s">
        <v>504</v>
      </c>
      <c r="G1288" s="105">
        <v>494400</v>
      </c>
      <c r="H1288" s="105" t="s">
        <v>494</v>
      </c>
      <c r="I1288" s="105" t="s">
        <v>513</v>
      </c>
    </row>
    <row r="1289" spans="1:9">
      <c r="A1289" s="105" t="s">
        <v>287</v>
      </c>
      <c r="B1289" s="105" t="s">
        <v>524</v>
      </c>
      <c r="C1289" s="106" t="s">
        <v>499</v>
      </c>
      <c r="D1289" s="105" t="s">
        <v>515</v>
      </c>
      <c r="E1289" s="105">
        <v>30</v>
      </c>
      <c r="F1289" s="106" t="s">
        <v>16</v>
      </c>
      <c r="G1289" s="105">
        <v>95024.4</v>
      </c>
      <c r="H1289" s="105" t="s">
        <v>490</v>
      </c>
      <c r="I1289" s="105" t="s">
        <v>210</v>
      </c>
    </row>
    <row r="1290" spans="1:9">
      <c r="A1290" s="105" t="s">
        <v>529</v>
      </c>
      <c r="B1290" s="105" t="s">
        <v>524</v>
      </c>
      <c r="C1290" s="106" t="s">
        <v>487</v>
      </c>
      <c r="D1290" s="105" t="s">
        <v>488</v>
      </c>
      <c r="E1290" s="105">
        <v>9</v>
      </c>
      <c r="F1290" s="106" t="s">
        <v>16</v>
      </c>
      <c r="G1290" s="105">
        <v>61504.799999999996</v>
      </c>
      <c r="H1290" s="105" t="s">
        <v>494</v>
      </c>
      <c r="I1290" s="105" t="s">
        <v>192</v>
      </c>
    </row>
    <row r="1291" spans="1:9">
      <c r="A1291" s="105" t="s">
        <v>526</v>
      </c>
      <c r="B1291" s="105" t="s">
        <v>524</v>
      </c>
      <c r="C1291" s="106" t="s">
        <v>492</v>
      </c>
      <c r="D1291" s="105" t="s">
        <v>495</v>
      </c>
      <c r="E1291" s="105">
        <v>8</v>
      </c>
      <c r="F1291" s="106" t="s">
        <v>489</v>
      </c>
      <c r="G1291" s="105">
        <v>127197</v>
      </c>
      <c r="H1291" s="105" t="s">
        <v>496</v>
      </c>
      <c r="I1291" s="105" t="s">
        <v>513</v>
      </c>
    </row>
    <row r="1292" spans="1:9">
      <c r="A1292" s="105" t="s">
        <v>526</v>
      </c>
      <c r="B1292" s="105" t="s">
        <v>524</v>
      </c>
      <c r="C1292" s="106" t="s">
        <v>499</v>
      </c>
      <c r="D1292" s="105" t="s">
        <v>508</v>
      </c>
      <c r="E1292" s="105">
        <v>12</v>
      </c>
      <c r="F1292" s="106" t="s">
        <v>16</v>
      </c>
      <c r="G1292" s="105">
        <v>46731.6</v>
      </c>
      <c r="H1292" s="105" t="s">
        <v>497</v>
      </c>
      <c r="I1292" s="105" t="s">
        <v>189</v>
      </c>
    </row>
    <row r="1293" spans="1:9">
      <c r="A1293" s="105" t="s">
        <v>531</v>
      </c>
      <c r="B1293" s="105" t="s">
        <v>524</v>
      </c>
      <c r="C1293" s="106" t="s">
        <v>487</v>
      </c>
      <c r="D1293" s="105" t="s">
        <v>488</v>
      </c>
      <c r="E1293" s="105">
        <v>3</v>
      </c>
      <c r="F1293" s="106" t="s">
        <v>489</v>
      </c>
      <c r="G1293" s="105">
        <v>5385.5999999999995</v>
      </c>
      <c r="H1293" s="105" t="s">
        <v>496</v>
      </c>
      <c r="I1293" s="105" t="s">
        <v>513</v>
      </c>
    </row>
    <row r="1294" spans="1:9">
      <c r="A1294" s="105" t="s">
        <v>526</v>
      </c>
      <c r="B1294" s="105" t="s">
        <v>524</v>
      </c>
      <c r="C1294" s="106" t="s">
        <v>487</v>
      </c>
      <c r="D1294" s="105" t="s">
        <v>502</v>
      </c>
      <c r="E1294" s="105">
        <v>28</v>
      </c>
      <c r="F1294" s="106" t="s">
        <v>489</v>
      </c>
      <c r="G1294" s="105">
        <v>112209.59999999999</v>
      </c>
      <c r="H1294" s="105" t="s">
        <v>497</v>
      </c>
      <c r="I1294" s="105" t="s">
        <v>198</v>
      </c>
    </row>
    <row r="1295" spans="1:9">
      <c r="A1295" s="105" t="s">
        <v>532</v>
      </c>
      <c r="B1295" s="105" t="s">
        <v>524</v>
      </c>
      <c r="C1295" s="106" t="s">
        <v>499</v>
      </c>
      <c r="D1295" s="105" t="s">
        <v>500</v>
      </c>
      <c r="E1295" s="105">
        <v>10</v>
      </c>
      <c r="F1295" s="106" t="s">
        <v>489</v>
      </c>
      <c r="G1295" s="105">
        <v>183560.4</v>
      </c>
      <c r="H1295" s="105" t="s">
        <v>497</v>
      </c>
      <c r="I1295" s="105" t="s">
        <v>192</v>
      </c>
    </row>
    <row r="1296" spans="1:9">
      <c r="A1296" s="105" t="s">
        <v>287</v>
      </c>
      <c r="B1296" s="105" t="s">
        <v>524</v>
      </c>
      <c r="C1296" s="106" t="s">
        <v>499</v>
      </c>
      <c r="D1296" s="105" t="s">
        <v>500</v>
      </c>
      <c r="E1296" s="105">
        <v>20</v>
      </c>
      <c r="F1296" s="106" t="s">
        <v>489</v>
      </c>
      <c r="G1296" s="105">
        <v>19093.2</v>
      </c>
      <c r="H1296" s="105" t="s">
        <v>494</v>
      </c>
      <c r="I1296" s="105" t="s">
        <v>189</v>
      </c>
    </row>
    <row r="1297" spans="1:9">
      <c r="A1297" s="105" t="s">
        <v>526</v>
      </c>
      <c r="B1297" s="105" t="s">
        <v>524</v>
      </c>
      <c r="C1297" s="106" t="s">
        <v>510</v>
      </c>
      <c r="D1297" s="105" t="s">
        <v>514</v>
      </c>
      <c r="E1297" s="105">
        <v>11</v>
      </c>
      <c r="F1297" s="106" t="s">
        <v>489</v>
      </c>
      <c r="G1297" s="105">
        <v>312174</v>
      </c>
      <c r="H1297" s="105" t="s">
        <v>497</v>
      </c>
      <c r="I1297" s="105" t="s">
        <v>192</v>
      </c>
    </row>
    <row r="1298" spans="1:9">
      <c r="A1298" s="105" t="s">
        <v>525</v>
      </c>
      <c r="B1298" s="105" t="s">
        <v>524</v>
      </c>
      <c r="C1298" s="106" t="s">
        <v>510</v>
      </c>
      <c r="D1298" s="105" t="s">
        <v>511</v>
      </c>
      <c r="E1298" s="105">
        <v>28</v>
      </c>
      <c r="F1298" s="106" t="s">
        <v>489</v>
      </c>
      <c r="G1298" s="105">
        <v>334854</v>
      </c>
      <c r="H1298" s="105" t="s">
        <v>490</v>
      </c>
      <c r="I1298" s="105" t="s">
        <v>210</v>
      </c>
    </row>
    <row r="1299" spans="1:9">
      <c r="A1299" s="105" t="s">
        <v>287</v>
      </c>
      <c r="B1299" s="105" t="s">
        <v>524</v>
      </c>
      <c r="C1299" s="106" t="s">
        <v>487</v>
      </c>
      <c r="D1299" s="105" t="s">
        <v>488</v>
      </c>
      <c r="E1299" s="105">
        <v>5</v>
      </c>
      <c r="F1299" s="106" t="s">
        <v>16</v>
      </c>
      <c r="G1299" s="105">
        <v>91615.2</v>
      </c>
      <c r="H1299" s="105" t="s">
        <v>490</v>
      </c>
      <c r="I1299" s="105" t="s">
        <v>513</v>
      </c>
    </row>
    <row r="1300" spans="1:9">
      <c r="A1300" s="105" t="s">
        <v>529</v>
      </c>
      <c r="B1300" s="105" t="s">
        <v>524</v>
      </c>
      <c r="C1300" s="106" t="s">
        <v>510</v>
      </c>
      <c r="D1300" s="105" t="s">
        <v>511</v>
      </c>
      <c r="E1300" s="105">
        <v>20</v>
      </c>
      <c r="F1300" s="106" t="s">
        <v>16</v>
      </c>
      <c r="G1300" s="105">
        <v>151966.79999999999</v>
      </c>
      <c r="H1300" s="105" t="s">
        <v>497</v>
      </c>
      <c r="I1300" s="105" t="s">
        <v>192</v>
      </c>
    </row>
    <row r="1301" spans="1:9">
      <c r="A1301" s="105" t="s">
        <v>527</v>
      </c>
      <c r="B1301" s="105" t="s">
        <v>524</v>
      </c>
      <c r="C1301" s="106" t="s">
        <v>492</v>
      </c>
      <c r="D1301" s="105" t="s">
        <v>493</v>
      </c>
      <c r="E1301" s="105">
        <v>30</v>
      </c>
      <c r="F1301" s="106" t="s">
        <v>489</v>
      </c>
      <c r="G1301" s="105">
        <v>87860.4</v>
      </c>
      <c r="H1301" s="105" t="s">
        <v>494</v>
      </c>
      <c r="I1301" s="105" t="s">
        <v>192</v>
      </c>
    </row>
    <row r="1302" spans="1:9">
      <c r="A1302" s="105" t="s">
        <v>287</v>
      </c>
      <c r="B1302" s="105" t="s">
        <v>524</v>
      </c>
      <c r="C1302" s="106" t="s">
        <v>499</v>
      </c>
      <c r="D1302" s="105" t="s">
        <v>508</v>
      </c>
      <c r="E1302" s="105">
        <v>3</v>
      </c>
      <c r="F1302" s="106" t="s">
        <v>16</v>
      </c>
      <c r="G1302" s="105">
        <v>12787.199999999999</v>
      </c>
      <c r="H1302" s="105" t="s">
        <v>512</v>
      </c>
      <c r="I1302" s="105" t="s">
        <v>189</v>
      </c>
    </row>
    <row r="1303" spans="1:9">
      <c r="A1303" s="105" t="s">
        <v>528</v>
      </c>
      <c r="B1303" s="105" t="s">
        <v>524</v>
      </c>
      <c r="C1303" s="106" t="s">
        <v>492</v>
      </c>
      <c r="D1303" s="105" t="s">
        <v>493</v>
      </c>
      <c r="E1303" s="105">
        <v>27</v>
      </c>
      <c r="F1303" s="106" t="s">
        <v>504</v>
      </c>
      <c r="G1303" s="105">
        <v>13378.8</v>
      </c>
      <c r="H1303" s="105" t="s">
        <v>494</v>
      </c>
      <c r="I1303" s="105" t="s">
        <v>513</v>
      </c>
    </row>
    <row r="1304" spans="1:9">
      <c r="A1304" s="105" t="s">
        <v>530</v>
      </c>
      <c r="B1304" s="105" t="s">
        <v>524</v>
      </c>
      <c r="C1304" s="106" t="s">
        <v>510</v>
      </c>
      <c r="D1304" s="105" t="s">
        <v>511</v>
      </c>
      <c r="E1304" s="105">
        <v>26</v>
      </c>
      <c r="F1304" s="106" t="s">
        <v>504</v>
      </c>
      <c r="G1304" s="105">
        <v>192556.79999999999</v>
      </c>
      <c r="H1304" s="105" t="s">
        <v>497</v>
      </c>
      <c r="I1304" s="105" t="s">
        <v>201</v>
      </c>
    </row>
    <row r="1305" spans="1:9">
      <c r="A1305" s="105" t="s">
        <v>527</v>
      </c>
      <c r="B1305" s="105" t="s">
        <v>524</v>
      </c>
      <c r="C1305" s="106" t="s">
        <v>510</v>
      </c>
      <c r="D1305" s="105" t="s">
        <v>514</v>
      </c>
      <c r="E1305" s="105">
        <v>28</v>
      </c>
      <c r="F1305" s="106" t="s">
        <v>16</v>
      </c>
      <c r="G1305" s="105">
        <v>230659.19999999998</v>
      </c>
      <c r="H1305" s="105" t="s">
        <v>512</v>
      </c>
      <c r="I1305" s="105" t="s">
        <v>192</v>
      </c>
    </row>
    <row r="1306" spans="1:9">
      <c r="A1306" s="105" t="s">
        <v>291</v>
      </c>
      <c r="B1306" s="105" t="s">
        <v>524</v>
      </c>
      <c r="C1306" s="106" t="s">
        <v>510</v>
      </c>
      <c r="D1306" s="105" t="s">
        <v>516</v>
      </c>
      <c r="E1306" s="105">
        <v>17</v>
      </c>
      <c r="F1306" s="106" t="s">
        <v>504</v>
      </c>
      <c r="G1306" s="105">
        <v>309891.59999999998</v>
      </c>
      <c r="H1306" s="105" t="s">
        <v>494</v>
      </c>
      <c r="I1306" s="105" t="s">
        <v>201</v>
      </c>
    </row>
    <row r="1307" spans="1:9">
      <c r="A1307" s="105" t="s">
        <v>287</v>
      </c>
      <c r="B1307" s="105" t="s">
        <v>524</v>
      </c>
      <c r="C1307" s="106" t="s">
        <v>487</v>
      </c>
      <c r="D1307" s="105" t="s">
        <v>488</v>
      </c>
      <c r="E1307" s="105">
        <v>8</v>
      </c>
      <c r="F1307" s="106" t="s">
        <v>489</v>
      </c>
      <c r="G1307" s="105">
        <v>25934.399999999998</v>
      </c>
      <c r="H1307" s="105" t="s">
        <v>494</v>
      </c>
      <c r="I1307" s="105" t="s">
        <v>513</v>
      </c>
    </row>
    <row r="1308" spans="1:9">
      <c r="A1308" s="105" t="s">
        <v>291</v>
      </c>
      <c r="B1308" s="105" t="s">
        <v>524</v>
      </c>
      <c r="C1308" s="106" t="s">
        <v>487</v>
      </c>
      <c r="D1308" s="105" t="s">
        <v>509</v>
      </c>
      <c r="E1308" s="105">
        <v>24</v>
      </c>
      <c r="F1308" s="106" t="s">
        <v>16</v>
      </c>
      <c r="G1308" s="105">
        <v>69105.599999999991</v>
      </c>
      <c r="H1308" s="105" t="s">
        <v>497</v>
      </c>
      <c r="I1308" s="105" t="s">
        <v>189</v>
      </c>
    </row>
    <row r="1309" spans="1:9">
      <c r="A1309" s="105" t="s">
        <v>526</v>
      </c>
      <c r="B1309" s="105" t="s">
        <v>524</v>
      </c>
      <c r="C1309" s="106" t="s">
        <v>487</v>
      </c>
      <c r="D1309" s="105" t="s">
        <v>502</v>
      </c>
      <c r="E1309" s="105">
        <v>12</v>
      </c>
      <c r="F1309" s="106" t="s">
        <v>16</v>
      </c>
      <c r="G1309" s="105">
        <v>70372.800000000003</v>
      </c>
      <c r="H1309" s="105" t="s">
        <v>494</v>
      </c>
      <c r="I1309" s="105" t="s">
        <v>192</v>
      </c>
    </row>
    <row r="1310" spans="1:9">
      <c r="A1310" s="105" t="s">
        <v>291</v>
      </c>
      <c r="B1310" s="105" t="s">
        <v>524</v>
      </c>
      <c r="C1310" s="106" t="s">
        <v>499</v>
      </c>
      <c r="D1310" s="105" t="s">
        <v>500</v>
      </c>
      <c r="E1310" s="105">
        <v>26</v>
      </c>
      <c r="F1310" s="106" t="s">
        <v>504</v>
      </c>
      <c r="G1310" s="105">
        <v>51391.199999999997</v>
      </c>
      <c r="H1310" s="105" t="s">
        <v>494</v>
      </c>
      <c r="I1310" s="105" t="s">
        <v>513</v>
      </c>
    </row>
    <row r="1311" spans="1:9">
      <c r="A1311" s="105" t="s">
        <v>528</v>
      </c>
      <c r="B1311" s="105" t="s">
        <v>524</v>
      </c>
      <c r="C1311" s="106" t="s">
        <v>510</v>
      </c>
      <c r="D1311" s="105" t="s">
        <v>511</v>
      </c>
      <c r="E1311" s="105">
        <v>2</v>
      </c>
      <c r="F1311" s="106" t="s">
        <v>489</v>
      </c>
      <c r="G1311" s="105">
        <v>47494.799999999996</v>
      </c>
      <c r="H1311" s="105" t="s">
        <v>496</v>
      </c>
      <c r="I1311" s="105" t="s">
        <v>192</v>
      </c>
    </row>
    <row r="1312" spans="1:9">
      <c r="A1312" s="105" t="s">
        <v>532</v>
      </c>
      <c r="B1312" s="105" t="s">
        <v>524</v>
      </c>
      <c r="C1312" s="106" t="s">
        <v>487</v>
      </c>
      <c r="D1312" s="105" t="s">
        <v>509</v>
      </c>
      <c r="E1312" s="105">
        <v>18</v>
      </c>
      <c r="F1312" s="106" t="s">
        <v>16</v>
      </c>
      <c r="G1312" s="105">
        <v>116083.2</v>
      </c>
      <c r="H1312" s="105" t="s">
        <v>496</v>
      </c>
      <c r="I1312" s="105" t="s">
        <v>192</v>
      </c>
    </row>
    <row r="1313" spans="1:9">
      <c r="A1313" s="105" t="s">
        <v>525</v>
      </c>
      <c r="B1313" s="105" t="s">
        <v>524</v>
      </c>
      <c r="C1313" s="106" t="s">
        <v>510</v>
      </c>
      <c r="D1313" s="105" t="s">
        <v>511</v>
      </c>
      <c r="E1313" s="105">
        <v>12</v>
      </c>
      <c r="F1313" s="106" t="s">
        <v>504</v>
      </c>
      <c r="G1313" s="105">
        <v>316123.2</v>
      </c>
      <c r="H1313" s="105" t="s">
        <v>497</v>
      </c>
      <c r="I1313" s="105" t="s">
        <v>214</v>
      </c>
    </row>
    <row r="1314" spans="1:9">
      <c r="A1314" s="105" t="s">
        <v>529</v>
      </c>
      <c r="B1314" s="105" t="s">
        <v>524</v>
      </c>
      <c r="C1314" s="106" t="s">
        <v>492</v>
      </c>
      <c r="D1314" s="105" t="s">
        <v>493</v>
      </c>
      <c r="E1314" s="105">
        <v>14</v>
      </c>
      <c r="F1314" s="106" t="s">
        <v>489</v>
      </c>
      <c r="G1314" s="105">
        <v>419322</v>
      </c>
      <c r="H1314" s="105" t="s">
        <v>497</v>
      </c>
      <c r="I1314" s="105" t="s">
        <v>189</v>
      </c>
    </row>
    <row r="1315" spans="1:9">
      <c r="A1315" s="105" t="s">
        <v>287</v>
      </c>
      <c r="B1315" s="105" t="s">
        <v>524</v>
      </c>
      <c r="C1315" s="106" t="s">
        <v>510</v>
      </c>
      <c r="D1315" s="105" t="s">
        <v>511</v>
      </c>
      <c r="E1315" s="105">
        <v>7</v>
      </c>
      <c r="F1315" s="106" t="s">
        <v>489</v>
      </c>
      <c r="G1315" s="105">
        <v>183776.4</v>
      </c>
      <c r="H1315" s="105" t="s">
        <v>496</v>
      </c>
      <c r="I1315" s="105" t="s">
        <v>192</v>
      </c>
    </row>
    <row r="1316" spans="1:9">
      <c r="A1316" s="105" t="s">
        <v>291</v>
      </c>
      <c r="B1316" s="105" t="s">
        <v>524</v>
      </c>
      <c r="C1316" s="106" t="s">
        <v>487</v>
      </c>
      <c r="D1316" s="105" t="s">
        <v>502</v>
      </c>
      <c r="E1316" s="105">
        <v>3</v>
      </c>
      <c r="F1316" s="106" t="s">
        <v>16</v>
      </c>
      <c r="G1316" s="105">
        <v>124898.4</v>
      </c>
      <c r="H1316" s="105" t="s">
        <v>501</v>
      </c>
      <c r="I1316" s="105" t="s">
        <v>201</v>
      </c>
    </row>
    <row r="1317" spans="1:9">
      <c r="A1317" s="105" t="s">
        <v>532</v>
      </c>
      <c r="B1317" s="105" t="s">
        <v>524</v>
      </c>
      <c r="C1317" s="106" t="s">
        <v>487</v>
      </c>
      <c r="D1317" s="105" t="s">
        <v>502</v>
      </c>
      <c r="E1317" s="105">
        <v>3</v>
      </c>
      <c r="F1317" s="106" t="s">
        <v>489</v>
      </c>
      <c r="G1317" s="105">
        <v>180518.39999999999</v>
      </c>
      <c r="H1317" s="105" t="s">
        <v>497</v>
      </c>
      <c r="I1317" s="105" t="s">
        <v>198</v>
      </c>
    </row>
    <row r="1318" spans="1:9">
      <c r="A1318" s="105" t="s">
        <v>532</v>
      </c>
      <c r="B1318" s="105" t="s">
        <v>524</v>
      </c>
      <c r="C1318" s="106" t="s">
        <v>487</v>
      </c>
      <c r="D1318" s="105" t="s">
        <v>509</v>
      </c>
      <c r="E1318" s="105">
        <v>3</v>
      </c>
      <c r="F1318" s="106" t="s">
        <v>16</v>
      </c>
      <c r="G1318" s="105">
        <v>327348</v>
      </c>
      <c r="H1318" s="105" t="s">
        <v>497</v>
      </c>
      <c r="I1318" s="105" t="s">
        <v>201</v>
      </c>
    </row>
    <row r="1319" spans="1:9">
      <c r="A1319" s="105" t="s">
        <v>526</v>
      </c>
      <c r="B1319" s="105" t="s">
        <v>524</v>
      </c>
      <c r="C1319" s="106" t="s">
        <v>499</v>
      </c>
      <c r="D1319" s="105" t="s">
        <v>500</v>
      </c>
      <c r="E1319" s="105">
        <v>5</v>
      </c>
      <c r="F1319" s="106" t="s">
        <v>489</v>
      </c>
      <c r="G1319" s="105">
        <v>166593.60000000001</v>
      </c>
      <c r="H1319" s="105" t="s">
        <v>501</v>
      </c>
      <c r="I1319" s="105" t="s">
        <v>198</v>
      </c>
    </row>
    <row r="1320" spans="1:9">
      <c r="A1320" s="105" t="s">
        <v>532</v>
      </c>
      <c r="B1320" s="105" t="s">
        <v>524</v>
      </c>
      <c r="C1320" s="106" t="s">
        <v>510</v>
      </c>
      <c r="D1320" s="105" t="s">
        <v>511</v>
      </c>
      <c r="E1320" s="105">
        <v>19</v>
      </c>
      <c r="F1320" s="106" t="s">
        <v>504</v>
      </c>
      <c r="G1320" s="105">
        <v>270658.8</v>
      </c>
      <c r="H1320" s="105" t="s">
        <v>494</v>
      </c>
      <c r="I1320" s="105" t="s">
        <v>192</v>
      </c>
    </row>
    <row r="1321" spans="1:9">
      <c r="A1321" s="105" t="s">
        <v>529</v>
      </c>
      <c r="B1321" s="105" t="s">
        <v>524</v>
      </c>
      <c r="C1321" s="106" t="s">
        <v>492</v>
      </c>
      <c r="D1321" s="105" t="s">
        <v>506</v>
      </c>
      <c r="E1321" s="105">
        <v>17</v>
      </c>
      <c r="F1321" s="106" t="s">
        <v>489</v>
      </c>
      <c r="G1321" s="105">
        <v>28710</v>
      </c>
      <c r="H1321" s="105" t="s">
        <v>496</v>
      </c>
      <c r="I1321" s="105" t="s">
        <v>198</v>
      </c>
    </row>
    <row r="1322" spans="1:9">
      <c r="A1322" s="105" t="s">
        <v>525</v>
      </c>
      <c r="B1322" s="105" t="s">
        <v>524</v>
      </c>
      <c r="C1322" s="106" t="s">
        <v>510</v>
      </c>
      <c r="D1322" s="105" t="s">
        <v>514</v>
      </c>
      <c r="E1322" s="105">
        <v>16</v>
      </c>
      <c r="F1322" s="106" t="s">
        <v>489</v>
      </c>
      <c r="G1322" s="105">
        <v>170298</v>
      </c>
      <c r="H1322" s="105" t="s">
        <v>494</v>
      </c>
      <c r="I1322" s="105" t="s">
        <v>214</v>
      </c>
    </row>
    <row r="1323" spans="1:9">
      <c r="A1323" s="105" t="s">
        <v>529</v>
      </c>
      <c r="B1323" s="105" t="s">
        <v>524</v>
      </c>
      <c r="C1323" s="106" t="s">
        <v>487</v>
      </c>
      <c r="D1323" s="105" t="s">
        <v>502</v>
      </c>
      <c r="E1323" s="105">
        <v>11</v>
      </c>
      <c r="F1323" s="106" t="s">
        <v>16</v>
      </c>
      <c r="G1323" s="105">
        <v>94682.4</v>
      </c>
      <c r="H1323" s="105" t="s">
        <v>496</v>
      </c>
      <c r="I1323" s="105" t="s">
        <v>198</v>
      </c>
    </row>
    <row r="1324" spans="1:9">
      <c r="A1324" s="105" t="s">
        <v>531</v>
      </c>
      <c r="B1324" s="105" t="s">
        <v>524</v>
      </c>
      <c r="C1324" s="106" t="s">
        <v>487</v>
      </c>
      <c r="D1324" s="105" t="s">
        <v>488</v>
      </c>
      <c r="E1324" s="105">
        <v>22</v>
      </c>
      <c r="F1324" s="106" t="s">
        <v>489</v>
      </c>
      <c r="G1324" s="105">
        <v>100275.59999999999</v>
      </c>
      <c r="H1324" s="105" t="s">
        <v>497</v>
      </c>
      <c r="I1324" s="105" t="s">
        <v>198</v>
      </c>
    </row>
    <row r="1325" spans="1:9">
      <c r="A1325" s="105" t="s">
        <v>526</v>
      </c>
      <c r="B1325" s="105" t="s">
        <v>524</v>
      </c>
      <c r="C1325" s="106" t="s">
        <v>499</v>
      </c>
      <c r="D1325" s="105" t="s">
        <v>500</v>
      </c>
      <c r="E1325" s="105">
        <v>25</v>
      </c>
      <c r="F1325" s="106" t="s">
        <v>489</v>
      </c>
      <c r="G1325" s="105">
        <v>32439.599999999999</v>
      </c>
      <c r="H1325" s="105" t="s">
        <v>494</v>
      </c>
      <c r="I1325" s="105" t="s">
        <v>198</v>
      </c>
    </row>
    <row r="1326" spans="1:9">
      <c r="A1326" s="105" t="s">
        <v>527</v>
      </c>
      <c r="B1326" s="105" t="s">
        <v>524</v>
      </c>
      <c r="C1326" s="106" t="s">
        <v>499</v>
      </c>
      <c r="D1326" s="105" t="s">
        <v>515</v>
      </c>
      <c r="E1326" s="105">
        <v>13</v>
      </c>
      <c r="F1326" s="106" t="s">
        <v>16</v>
      </c>
      <c r="G1326" s="105">
        <v>77042.399999999994</v>
      </c>
      <c r="H1326" s="105" t="s">
        <v>512</v>
      </c>
      <c r="I1326" s="105" t="s">
        <v>192</v>
      </c>
    </row>
    <row r="1327" spans="1:9">
      <c r="A1327" s="105" t="s">
        <v>531</v>
      </c>
      <c r="B1327" s="105" t="s">
        <v>524</v>
      </c>
      <c r="C1327" s="106" t="s">
        <v>499</v>
      </c>
      <c r="D1327" s="105" t="s">
        <v>515</v>
      </c>
      <c r="E1327" s="105">
        <v>10</v>
      </c>
      <c r="F1327" s="106" t="s">
        <v>489</v>
      </c>
      <c r="G1327" s="105">
        <v>92170.8</v>
      </c>
      <c r="H1327" s="105" t="s">
        <v>497</v>
      </c>
      <c r="I1327" s="105" t="s">
        <v>189</v>
      </c>
    </row>
    <row r="1328" spans="1:9">
      <c r="A1328" s="105" t="s">
        <v>530</v>
      </c>
      <c r="B1328" s="105" t="s">
        <v>524</v>
      </c>
      <c r="C1328" s="106" t="s">
        <v>487</v>
      </c>
      <c r="D1328" s="105" t="s">
        <v>502</v>
      </c>
      <c r="E1328" s="105">
        <v>8</v>
      </c>
      <c r="F1328" s="106" t="s">
        <v>489</v>
      </c>
      <c r="G1328" s="105">
        <v>158383.19999999998</v>
      </c>
      <c r="H1328" s="105" t="s">
        <v>494</v>
      </c>
      <c r="I1328" s="105" t="s">
        <v>198</v>
      </c>
    </row>
    <row r="1329" spans="1:9">
      <c r="A1329" s="105" t="s">
        <v>532</v>
      </c>
      <c r="B1329" s="105" t="s">
        <v>524</v>
      </c>
      <c r="C1329" s="106" t="s">
        <v>487</v>
      </c>
      <c r="D1329" s="105" t="s">
        <v>509</v>
      </c>
      <c r="E1329" s="105">
        <v>17</v>
      </c>
      <c r="F1329" s="106" t="s">
        <v>16</v>
      </c>
      <c r="G1329" s="105">
        <v>189240</v>
      </c>
      <c r="H1329" s="105" t="s">
        <v>490</v>
      </c>
      <c r="I1329" s="105" t="s">
        <v>192</v>
      </c>
    </row>
    <row r="1330" spans="1:9">
      <c r="A1330" s="105" t="s">
        <v>526</v>
      </c>
      <c r="B1330" s="105" t="s">
        <v>524</v>
      </c>
      <c r="C1330" s="106" t="s">
        <v>487</v>
      </c>
      <c r="D1330" s="105" t="s">
        <v>488</v>
      </c>
      <c r="E1330" s="105">
        <v>24</v>
      </c>
      <c r="F1330" s="106" t="s">
        <v>16</v>
      </c>
      <c r="G1330" s="105">
        <v>92754</v>
      </c>
      <c r="H1330" s="105" t="s">
        <v>494</v>
      </c>
      <c r="I1330" s="105" t="s">
        <v>210</v>
      </c>
    </row>
    <row r="1331" spans="1:9">
      <c r="A1331" s="105" t="s">
        <v>529</v>
      </c>
      <c r="B1331" s="105" t="s">
        <v>524</v>
      </c>
      <c r="C1331" s="106" t="s">
        <v>510</v>
      </c>
      <c r="D1331" s="105" t="s">
        <v>514</v>
      </c>
      <c r="E1331" s="105">
        <v>10</v>
      </c>
      <c r="F1331" s="106" t="s">
        <v>489</v>
      </c>
      <c r="G1331" s="105">
        <v>339616.8</v>
      </c>
      <c r="H1331" s="105" t="s">
        <v>494</v>
      </c>
      <c r="I1331" s="105" t="s">
        <v>192</v>
      </c>
    </row>
    <row r="1332" spans="1:9">
      <c r="A1332" s="105" t="s">
        <v>526</v>
      </c>
      <c r="B1332" s="105" t="s">
        <v>524</v>
      </c>
      <c r="C1332" s="106" t="s">
        <v>499</v>
      </c>
      <c r="D1332" s="105" t="s">
        <v>500</v>
      </c>
      <c r="E1332" s="105">
        <v>28</v>
      </c>
      <c r="F1332" s="106" t="s">
        <v>16</v>
      </c>
      <c r="G1332" s="105">
        <v>77610</v>
      </c>
      <c r="H1332" s="105" t="s">
        <v>494</v>
      </c>
      <c r="I1332" s="105" t="s">
        <v>214</v>
      </c>
    </row>
    <row r="1333" spans="1:9">
      <c r="A1333" s="105" t="s">
        <v>287</v>
      </c>
      <c r="B1333" s="105" t="s">
        <v>524</v>
      </c>
      <c r="C1333" s="106" t="s">
        <v>487</v>
      </c>
      <c r="D1333" s="105" t="s">
        <v>502</v>
      </c>
      <c r="E1333" s="105">
        <v>4</v>
      </c>
      <c r="F1333" s="106" t="s">
        <v>489</v>
      </c>
      <c r="G1333" s="105">
        <v>50846.400000000001</v>
      </c>
      <c r="H1333" s="105" t="s">
        <v>494</v>
      </c>
      <c r="I1333" s="105" t="s">
        <v>192</v>
      </c>
    </row>
    <row r="1334" spans="1:9">
      <c r="A1334" s="105" t="s">
        <v>528</v>
      </c>
      <c r="B1334" s="105" t="s">
        <v>524</v>
      </c>
      <c r="C1334" s="106" t="s">
        <v>499</v>
      </c>
      <c r="D1334" s="105" t="s">
        <v>515</v>
      </c>
      <c r="E1334" s="105">
        <v>16</v>
      </c>
      <c r="F1334" s="106" t="s">
        <v>16</v>
      </c>
      <c r="G1334" s="105">
        <v>54475.199999999997</v>
      </c>
      <c r="H1334" s="105" t="s">
        <v>494</v>
      </c>
      <c r="I1334" s="105" t="s">
        <v>192</v>
      </c>
    </row>
    <row r="1335" spans="1:9">
      <c r="A1335" s="105" t="s">
        <v>529</v>
      </c>
      <c r="B1335" s="105" t="s">
        <v>524</v>
      </c>
      <c r="C1335" s="106" t="s">
        <v>510</v>
      </c>
      <c r="D1335" s="105" t="s">
        <v>514</v>
      </c>
      <c r="E1335" s="105">
        <v>26</v>
      </c>
      <c r="F1335" s="106" t="s">
        <v>489</v>
      </c>
      <c r="G1335" s="105">
        <v>270057.59999999998</v>
      </c>
      <c r="H1335" s="105" t="s">
        <v>496</v>
      </c>
      <c r="I1335" s="105" t="s">
        <v>189</v>
      </c>
    </row>
    <row r="1336" spans="1:9">
      <c r="A1336" s="105" t="s">
        <v>291</v>
      </c>
      <c r="B1336" s="105" t="s">
        <v>524</v>
      </c>
      <c r="C1336" s="106" t="s">
        <v>499</v>
      </c>
      <c r="D1336" s="105" t="s">
        <v>508</v>
      </c>
      <c r="E1336" s="105">
        <v>11</v>
      </c>
      <c r="F1336" s="106" t="s">
        <v>16</v>
      </c>
      <c r="G1336" s="105">
        <v>11540.4</v>
      </c>
      <c r="H1336" s="105" t="s">
        <v>497</v>
      </c>
      <c r="I1336" s="105" t="s">
        <v>198</v>
      </c>
    </row>
    <row r="1337" spans="1:9">
      <c r="A1337" s="105" t="s">
        <v>291</v>
      </c>
      <c r="B1337" s="105" t="s">
        <v>524</v>
      </c>
      <c r="C1337" s="106" t="s">
        <v>499</v>
      </c>
      <c r="D1337" s="105" t="s">
        <v>508</v>
      </c>
      <c r="E1337" s="105">
        <v>23</v>
      </c>
      <c r="F1337" s="106" t="s">
        <v>489</v>
      </c>
      <c r="G1337" s="105">
        <v>123864</v>
      </c>
      <c r="H1337" s="105" t="s">
        <v>494</v>
      </c>
      <c r="I1337" s="105" t="s">
        <v>198</v>
      </c>
    </row>
    <row r="1338" spans="1:9">
      <c r="A1338" s="105" t="s">
        <v>528</v>
      </c>
      <c r="B1338" s="105" t="s">
        <v>524</v>
      </c>
      <c r="C1338" s="106" t="s">
        <v>510</v>
      </c>
      <c r="D1338" s="105" t="s">
        <v>514</v>
      </c>
      <c r="E1338" s="105">
        <v>4</v>
      </c>
      <c r="F1338" s="106" t="s">
        <v>504</v>
      </c>
      <c r="G1338" s="105">
        <v>51897.599999999999</v>
      </c>
      <c r="H1338" s="105" t="s">
        <v>497</v>
      </c>
      <c r="I1338" s="105" t="s">
        <v>192</v>
      </c>
    </row>
    <row r="1339" spans="1:9">
      <c r="A1339" s="105" t="s">
        <v>530</v>
      </c>
      <c r="B1339" s="105" t="s">
        <v>524</v>
      </c>
      <c r="C1339" s="106" t="s">
        <v>510</v>
      </c>
      <c r="D1339" s="105" t="s">
        <v>511</v>
      </c>
      <c r="E1339" s="105">
        <v>6</v>
      </c>
      <c r="F1339" s="106" t="s">
        <v>489</v>
      </c>
      <c r="G1339" s="105">
        <v>12997.199999999999</v>
      </c>
      <c r="H1339" s="105" t="s">
        <v>494</v>
      </c>
      <c r="I1339" s="105" t="s">
        <v>513</v>
      </c>
    </row>
    <row r="1340" spans="1:9">
      <c r="A1340" s="105" t="s">
        <v>291</v>
      </c>
      <c r="B1340" s="105" t="s">
        <v>524</v>
      </c>
      <c r="C1340" s="106" t="s">
        <v>487</v>
      </c>
      <c r="D1340" s="105" t="s">
        <v>502</v>
      </c>
      <c r="E1340" s="105">
        <v>16</v>
      </c>
      <c r="F1340" s="106" t="s">
        <v>504</v>
      </c>
      <c r="G1340" s="105">
        <v>218661.6</v>
      </c>
      <c r="H1340" s="105" t="s">
        <v>494</v>
      </c>
      <c r="I1340" s="105" t="s">
        <v>201</v>
      </c>
    </row>
    <row r="1341" spans="1:9">
      <c r="A1341" s="105" t="s">
        <v>527</v>
      </c>
      <c r="B1341" s="105" t="s">
        <v>524</v>
      </c>
      <c r="C1341" s="106" t="s">
        <v>499</v>
      </c>
      <c r="D1341" s="105" t="s">
        <v>508</v>
      </c>
      <c r="E1341" s="105">
        <v>6</v>
      </c>
      <c r="F1341" s="106" t="s">
        <v>16</v>
      </c>
      <c r="G1341" s="105">
        <v>59689.2</v>
      </c>
      <c r="H1341" s="105" t="s">
        <v>512</v>
      </c>
      <c r="I1341" s="105" t="s">
        <v>513</v>
      </c>
    </row>
    <row r="1342" spans="1:9">
      <c r="A1342" s="105" t="s">
        <v>528</v>
      </c>
      <c r="B1342" s="105" t="s">
        <v>524</v>
      </c>
      <c r="C1342" s="106" t="s">
        <v>492</v>
      </c>
      <c r="D1342" s="105" t="s">
        <v>493</v>
      </c>
      <c r="E1342" s="105">
        <v>20</v>
      </c>
      <c r="F1342" s="106" t="s">
        <v>489</v>
      </c>
      <c r="G1342" s="105">
        <v>175956</v>
      </c>
      <c r="H1342" s="105" t="s">
        <v>501</v>
      </c>
      <c r="I1342" s="105" t="s">
        <v>192</v>
      </c>
    </row>
    <row r="1343" spans="1:9">
      <c r="A1343" s="105" t="s">
        <v>525</v>
      </c>
      <c r="B1343" s="105" t="s">
        <v>524</v>
      </c>
      <c r="C1343" s="106" t="s">
        <v>492</v>
      </c>
      <c r="D1343" s="105" t="s">
        <v>506</v>
      </c>
      <c r="E1343" s="105">
        <v>4</v>
      </c>
      <c r="F1343" s="106" t="s">
        <v>489</v>
      </c>
      <c r="G1343" s="105">
        <v>590634</v>
      </c>
      <c r="H1343" s="105" t="s">
        <v>501</v>
      </c>
      <c r="I1343" s="105" t="s">
        <v>192</v>
      </c>
    </row>
    <row r="1344" spans="1:9">
      <c r="A1344" s="105" t="s">
        <v>530</v>
      </c>
      <c r="B1344" s="105" t="s">
        <v>524</v>
      </c>
      <c r="C1344" s="106" t="s">
        <v>499</v>
      </c>
      <c r="D1344" s="105" t="s">
        <v>500</v>
      </c>
      <c r="E1344" s="105">
        <v>5</v>
      </c>
      <c r="F1344" s="106" t="s">
        <v>16</v>
      </c>
      <c r="G1344" s="105">
        <v>244969.19999999998</v>
      </c>
      <c r="H1344" s="105" t="s">
        <v>494</v>
      </c>
      <c r="I1344" s="105" t="s">
        <v>198</v>
      </c>
    </row>
    <row r="1345" spans="1:9">
      <c r="A1345" s="105" t="s">
        <v>529</v>
      </c>
      <c r="B1345" s="105" t="s">
        <v>524</v>
      </c>
      <c r="C1345" s="106" t="s">
        <v>510</v>
      </c>
      <c r="D1345" s="105" t="s">
        <v>516</v>
      </c>
      <c r="E1345" s="105">
        <v>10</v>
      </c>
      <c r="F1345" s="106" t="s">
        <v>489</v>
      </c>
      <c r="G1345" s="105">
        <v>287442</v>
      </c>
      <c r="H1345" s="105" t="s">
        <v>494</v>
      </c>
      <c r="I1345" s="105" t="s">
        <v>214</v>
      </c>
    </row>
    <row r="1346" spans="1:9">
      <c r="A1346" s="105" t="s">
        <v>532</v>
      </c>
      <c r="B1346" s="105" t="s">
        <v>524</v>
      </c>
      <c r="C1346" s="106" t="s">
        <v>487</v>
      </c>
      <c r="D1346" s="105" t="s">
        <v>502</v>
      </c>
      <c r="E1346" s="105">
        <v>9</v>
      </c>
      <c r="F1346" s="106" t="s">
        <v>489</v>
      </c>
      <c r="G1346" s="105">
        <v>98136</v>
      </c>
      <c r="H1346" s="105" t="s">
        <v>490</v>
      </c>
      <c r="I1346" s="105" t="s">
        <v>198</v>
      </c>
    </row>
    <row r="1347" spans="1:9">
      <c r="A1347" s="105" t="s">
        <v>527</v>
      </c>
      <c r="B1347" s="105" t="s">
        <v>524</v>
      </c>
      <c r="C1347" s="106" t="s">
        <v>510</v>
      </c>
      <c r="D1347" s="105" t="s">
        <v>511</v>
      </c>
      <c r="E1347" s="105">
        <v>16</v>
      </c>
      <c r="F1347" s="106" t="s">
        <v>489</v>
      </c>
      <c r="G1347" s="105">
        <v>100587.59999999999</v>
      </c>
      <c r="H1347" s="105" t="s">
        <v>490</v>
      </c>
      <c r="I1347" s="105" t="s">
        <v>189</v>
      </c>
    </row>
    <row r="1348" spans="1:9">
      <c r="A1348" s="105" t="s">
        <v>530</v>
      </c>
      <c r="B1348" s="105" t="s">
        <v>524</v>
      </c>
      <c r="C1348" s="106" t="s">
        <v>510</v>
      </c>
      <c r="D1348" s="105" t="s">
        <v>511</v>
      </c>
      <c r="E1348" s="105">
        <v>4</v>
      </c>
      <c r="F1348" s="106" t="s">
        <v>489</v>
      </c>
      <c r="G1348" s="105">
        <v>83906.4</v>
      </c>
      <c r="H1348" s="105" t="s">
        <v>496</v>
      </c>
      <c r="I1348" s="105" t="s">
        <v>513</v>
      </c>
    </row>
    <row r="1349" spans="1:9">
      <c r="A1349" s="105" t="s">
        <v>532</v>
      </c>
      <c r="B1349" s="105" t="s">
        <v>524</v>
      </c>
      <c r="C1349" s="106" t="s">
        <v>487</v>
      </c>
      <c r="D1349" s="105" t="s">
        <v>502</v>
      </c>
      <c r="E1349" s="105">
        <v>4</v>
      </c>
      <c r="F1349" s="106" t="s">
        <v>489</v>
      </c>
      <c r="G1349" s="105">
        <v>55435.199999999997</v>
      </c>
      <c r="H1349" s="105" t="s">
        <v>496</v>
      </c>
      <c r="I1349" s="105" t="s">
        <v>192</v>
      </c>
    </row>
    <row r="1350" spans="1:9">
      <c r="A1350" s="105" t="s">
        <v>532</v>
      </c>
      <c r="B1350" s="105" t="s">
        <v>524</v>
      </c>
      <c r="C1350" s="106" t="s">
        <v>492</v>
      </c>
      <c r="D1350" s="105" t="s">
        <v>493</v>
      </c>
      <c r="E1350" s="105">
        <v>22</v>
      </c>
      <c r="F1350" s="106" t="s">
        <v>16</v>
      </c>
      <c r="G1350" s="105">
        <v>581928</v>
      </c>
      <c r="H1350" s="105" t="s">
        <v>501</v>
      </c>
      <c r="I1350" s="105" t="s">
        <v>201</v>
      </c>
    </row>
    <row r="1351" spans="1:9">
      <c r="A1351" s="105" t="s">
        <v>287</v>
      </c>
      <c r="B1351" s="105" t="s">
        <v>524</v>
      </c>
      <c r="C1351" s="106" t="s">
        <v>487</v>
      </c>
      <c r="D1351" s="105" t="s">
        <v>509</v>
      </c>
      <c r="E1351" s="105">
        <v>9</v>
      </c>
      <c r="F1351" s="106" t="s">
        <v>16</v>
      </c>
      <c r="G1351" s="105">
        <v>714405.6</v>
      </c>
      <c r="H1351" s="105" t="s">
        <v>496</v>
      </c>
      <c r="I1351" s="105" t="s">
        <v>189</v>
      </c>
    </row>
    <row r="1352" spans="1:9">
      <c r="A1352" s="105" t="s">
        <v>527</v>
      </c>
      <c r="B1352" s="105" t="s">
        <v>524</v>
      </c>
      <c r="C1352" s="106" t="s">
        <v>487</v>
      </c>
      <c r="D1352" s="105" t="s">
        <v>502</v>
      </c>
      <c r="E1352" s="105">
        <v>15</v>
      </c>
      <c r="F1352" s="106" t="s">
        <v>489</v>
      </c>
      <c r="G1352" s="105">
        <v>118317.59999999999</v>
      </c>
      <c r="H1352" s="105" t="s">
        <v>496</v>
      </c>
      <c r="I1352" s="105" t="s">
        <v>198</v>
      </c>
    </row>
    <row r="1353" spans="1:9">
      <c r="A1353" s="105" t="s">
        <v>527</v>
      </c>
      <c r="B1353" s="105" t="s">
        <v>524</v>
      </c>
      <c r="C1353" s="106" t="s">
        <v>487</v>
      </c>
      <c r="D1353" s="105" t="s">
        <v>488</v>
      </c>
      <c r="E1353" s="105">
        <v>14</v>
      </c>
      <c r="F1353" s="106" t="s">
        <v>16</v>
      </c>
      <c r="G1353" s="105">
        <v>7845.5999999999995</v>
      </c>
      <c r="H1353" s="105" t="s">
        <v>494</v>
      </c>
      <c r="I1353" s="105" t="s">
        <v>198</v>
      </c>
    </row>
    <row r="1354" spans="1:9">
      <c r="A1354" s="105" t="s">
        <v>533</v>
      </c>
      <c r="B1354" s="105" t="s">
        <v>534</v>
      </c>
      <c r="C1354" s="106" t="s">
        <v>487</v>
      </c>
      <c r="D1354" s="105" t="s">
        <v>488</v>
      </c>
      <c r="E1354" s="105">
        <v>17</v>
      </c>
      <c r="F1354" s="106" t="s">
        <v>16</v>
      </c>
      <c r="G1354" s="107">
        <v>6915</v>
      </c>
      <c r="H1354" s="105" t="s">
        <v>494</v>
      </c>
      <c r="I1354" s="105" t="s">
        <v>192</v>
      </c>
    </row>
    <row r="1355" spans="1:9">
      <c r="A1355" s="105" t="s">
        <v>535</v>
      </c>
      <c r="B1355" s="105" t="s">
        <v>534</v>
      </c>
      <c r="C1355" s="106" t="s">
        <v>492</v>
      </c>
      <c r="D1355" s="105" t="s">
        <v>506</v>
      </c>
      <c r="E1355" s="105">
        <v>23</v>
      </c>
      <c r="F1355" s="106" t="s">
        <v>16</v>
      </c>
      <c r="G1355" s="107">
        <v>291475</v>
      </c>
      <c r="H1355" s="105" t="s">
        <v>501</v>
      </c>
      <c r="I1355" s="105" t="s">
        <v>189</v>
      </c>
    </row>
    <row r="1356" spans="1:9">
      <c r="A1356" s="105" t="s">
        <v>535</v>
      </c>
      <c r="B1356" s="105" t="s">
        <v>534</v>
      </c>
      <c r="C1356" s="106" t="s">
        <v>499</v>
      </c>
      <c r="D1356" s="105" t="s">
        <v>515</v>
      </c>
      <c r="E1356" s="105">
        <v>27</v>
      </c>
      <c r="F1356" s="106" t="s">
        <v>489</v>
      </c>
      <c r="G1356" s="107">
        <v>40486</v>
      </c>
      <c r="H1356" s="105" t="s">
        <v>496</v>
      </c>
      <c r="I1356" s="105" t="s">
        <v>214</v>
      </c>
    </row>
    <row r="1357" spans="1:9">
      <c r="A1357" s="105" t="s">
        <v>536</v>
      </c>
      <c r="B1357" s="105" t="s">
        <v>534</v>
      </c>
      <c r="C1357" s="106" t="s">
        <v>492</v>
      </c>
      <c r="D1357" s="105" t="s">
        <v>495</v>
      </c>
      <c r="E1357" s="105">
        <v>28</v>
      </c>
      <c r="F1357" s="106" t="s">
        <v>489</v>
      </c>
      <c r="G1357" s="107">
        <v>437495</v>
      </c>
      <c r="H1357" s="105" t="s">
        <v>494</v>
      </c>
      <c r="I1357" s="105" t="s">
        <v>189</v>
      </c>
    </row>
    <row r="1358" spans="1:9">
      <c r="A1358" s="105" t="s">
        <v>533</v>
      </c>
      <c r="B1358" s="105" t="s">
        <v>534</v>
      </c>
      <c r="C1358" s="106" t="s">
        <v>510</v>
      </c>
      <c r="D1358" s="105" t="s">
        <v>511</v>
      </c>
      <c r="E1358" s="105">
        <v>11</v>
      </c>
      <c r="F1358" s="106" t="s">
        <v>16</v>
      </c>
      <c r="G1358" s="107">
        <v>29292</v>
      </c>
      <c r="H1358" s="105" t="s">
        <v>494</v>
      </c>
      <c r="I1358" s="105" t="s">
        <v>198</v>
      </c>
    </row>
    <row r="1359" spans="1:9">
      <c r="A1359" s="105" t="s">
        <v>535</v>
      </c>
      <c r="B1359" s="105" t="s">
        <v>534</v>
      </c>
      <c r="C1359" s="106" t="s">
        <v>510</v>
      </c>
      <c r="D1359" s="105" t="s">
        <v>516</v>
      </c>
      <c r="E1359" s="105">
        <v>11</v>
      </c>
      <c r="F1359" s="106" t="s">
        <v>489</v>
      </c>
      <c r="G1359" s="107">
        <v>194262</v>
      </c>
      <c r="H1359" s="105" t="s">
        <v>497</v>
      </c>
      <c r="I1359" s="105" t="s">
        <v>192</v>
      </c>
    </row>
    <row r="1360" spans="1:9">
      <c r="A1360" s="105" t="s">
        <v>536</v>
      </c>
      <c r="B1360" s="105" t="s">
        <v>534</v>
      </c>
      <c r="C1360" s="106" t="s">
        <v>487</v>
      </c>
      <c r="D1360" s="105" t="s">
        <v>509</v>
      </c>
      <c r="E1360" s="105">
        <v>3</v>
      </c>
      <c r="F1360" s="106" t="s">
        <v>16</v>
      </c>
      <c r="G1360" s="107">
        <v>94464</v>
      </c>
      <c r="H1360" s="105" t="s">
        <v>494</v>
      </c>
      <c r="I1360" s="105" t="s">
        <v>189</v>
      </c>
    </row>
    <row r="1361" spans="1:9">
      <c r="A1361" s="105" t="s">
        <v>535</v>
      </c>
      <c r="B1361" s="105" t="s">
        <v>534</v>
      </c>
      <c r="C1361" s="106" t="s">
        <v>487</v>
      </c>
      <c r="D1361" s="105" t="s">
        <v>502</v>
      </c>
      <c r="E1361" s="105">
        <v>13</v>
      </c>
      <c r="F1361" s="106" t="s">
        <v>16</v>
      </c>
      <c r="G1361" s="107">
        <v>41744</v>
      </c>
      <c r="H1361" s="105" t="s">
        <v>494</v>
      </c>
      <c r="I1361" s="105" t="s">
        <v>192</v>
      </c>
    </row>
    <row r="1362" spans="1:9">
      <c r="A1362" s="105" t="s">
        <v>535</v>
      </c>
      <c r="B1362" s="105" t="s">
        <v>534</v>
      </c>
      <c r="C1362" s="106" t="s">
        <v>499</v>
      </c>
      <c r="D1362" s="105" t="s">
        <v>508</v>
      </c>
      <c r="E1362" s="105">
        <v>1</v>
      </c>
      <c r="F1362" s="106" t="s">
        <v>16</v>
      </c>
      <c r="G1362" s="107">
        <v>16409</v>
      </c>
      <c r="H1362" s="105" t="s">
        <v>497</v>
      </c>
      <c r="I1362" s="105" t="s">
        <v>189</v>
      </c>
    </row>
    <row r="1363" spans="1:9">
      <c r="A1363" s="105" t="s">
        <v>535</v>
      </c>
      <c r="B1363" s="105" t="s">
        <v>534</v>
      </c>
      <c r="C1363" s="106" t="s">
        <v>510</v>
      </c>
      <c r="D1363" s="105" t="s">
        <v>516</v>
      </c>
      <c r="E1363" s="105">
        <v>8</v>
      </c>
      <c r="F1363" s="106" t="s">
        <v>489</v>
      </c>
      <c r="G1363" s="107">
        <v>99312</v>
      </c>
      <c r="H1363" s="105" t="s">
        <v>494</v>
      </c>
      <c r="I1363" s="105" t="s">
        <v>192</v>
      </c>
    </row>
    <row r="1364" spans="1:9">
      <c r="A1364" s="105" t="s">
        <v>535</v>
      </c>
      <c r="B1364" s="105" t="s">
        <v>534</v>
      </c>
      <c r="C1364" s="106" t="s">
        <v>487</v>
      </c>
      <c r="D1364" s="105" t="s">
        <v>502</v>
      </c>
      <c r="E1364" s="105">
        <v>24</v>
      </c>
      <c r="F1364" s="106" t="s">
        <v>504</v>
      </c>
      <c r="G1364" s="107">
        <v>39224</v>
      </c>
      <c r="H1364" s="105" t="s">
        <v>496</v>
      </c>
      <c r="I1364" s="105" t="s">
        <v>201</v>
      </c>
    </row>
    <row r="1365" spans="1:9">
      <c r="A1365" s="105" t="s">
        <v>535</v>
      </c>
      <c r="B1365" s="105" t="s">
        <v>534</v>
      </c>
      <c r="C1365" s="106" t="s">
        <v>492</v>
      </c>
      <c r="D1365" s="105" t="s">
        <v>506</v>
      </c>
      <c r="E1365" s="105">
        <v>27</v>
      </c>
      <c r="F1365" s="106" t="s">
        <v>16</v>
      </c>
      <c r="G1365" s="107">
        <v>249540</v>
      </c>
      <c r="H1365" s="105" t="s">
        <v>497</v>
      </c>
      <c r="I1365" s="105" t="s">
        <v>192</v>
      </c>
    </row>
    <row r="1366" spans="1:9">
      <c r="A1366" s="105" t="s">
        <v>536</v>
      </c>
      <c r="B1366" s="105" t="s">
        <v>534</v>
      </c>
      <c r="C1366" s="106" t="s">
        <v>492</v>
      </c>
      <c r="D1366" s="105" t="s">
        <v>495</v>
      </c>
      <c r="E1366" s="105">
        <v>2</v>
      </c>
      <c r="F1366" s="106" t="s">
        <v>489</v>
      </c>
      <c r="G1366" s="107">
        <v>437725</v>
      </c>
      <c r="H1366" s="105" t="s">
        <v>496</v>
      </c>
      <c r="I1366" s="105" t="s">
        <v>201</v>
      </c>
    </row>
    <row r="1367" spans="1:9">
      <c r="A1367" s="105" t="s">
        <v>536</v>
      </c>
      <c r="B1367" s="105" t="s">
        <v>534</v>
      </c>
      <c r="C1367" s="106" t="s">
        <v>487</v>
      </c>
      <c r="D1367" s="105" t="s">
        <v>488</v>
      </c>
      <c r="E1367" s="105">
        <v>30</v>
      </c>
      <c r="F1367" s="106" t="s">
        <v>489</v>
      </c>
      <c r="G1367" s="107">
        <v>12226</v>
      </c>
      <c r="H1367" s="105" t="s">
        <v>512</v>
      </c>
      <c r="I1367" s="105" t="s">
        <v>198</v>
      </c>
    </row>
    <row r="1368" spans="1:9">
      <c r="A1368" s="105" t="s">
        <v>536</v>
      </c>
      <c r="B1368" s="105" t="s">
        <v>534</v>
      </c>
      <c r="C1368" s="106" t="s">
        <v>487</v>
      </c>
      <c r="D1368" s="105" t="s">
        <v>502</v>
      </c>
      <c r="E1368" s="105">
        <v>18</v>
      </c>
      <c r="F1368" s="106" t="s">
        <v>489</v>
      </c>
      <c r="G1368" s="107">
        <v>81090</v>
      </c>
      <c r="H1368" s="105" t="s">
        <v>494</v>
      </c>
      <c r="I1368" s="105" t="s">
        <v>195</v>
      </c>
    </row>
    <row r="1369" spans="1:9">
      <c r="A1369" s="105" t="s">
        <v>533</v>
      </c>
      <c r="B1369" s="105" t="s">
        <v>534</v>
      </c>
      <c r="C1369" s="106" t="s">
        <v>510</v>
      </c>
      <c r="D1369" s="105" t="s">
        <v>511</v>
      </c>
      <c r="E1369" s="105">
        <v>22</v>
      </c>
      <c r="F1369" s="106" t="s">
        <v>16</v>
      </c>
      <c r="G1369" s="107">
        <v>78744</v>
      </c>
      <c r="H1369" s="105" t="s">
        <v>494</v>
      </c>
      <c r="I1369" s="105" t="s">
        <v>198</v>
      </c>
    </row>
    <row r="1370" spans="1:9">
      <c r="A1370" s="105" t="s">
        <v>535</v>
      </c>
      <c r="B1370" s="105" t="s">
        <v>534</v>
      </c>
      <c r="C1370" s="106" t="s">
        <v>487</v>
      </c>
      <c r="D1370" s="105" t="s">
        <v>488</v>
      </c>
      <c r="E1370" s="105">
        <v>11</v>
      </c>
      <c r="F1370" s="106" t="s">
        <v>489</v>
      </c>
      <c r="G1370" s="107">
        <v>12024</v>
      </c>
      <c r="H1370" s="105" t="s">
        <v>490</v>
      </c>
      <c r="I1370" s="105" t="s">
        <v>195</v>
      </c>
    </row>
    <row r="1371" spans="1:9">
      <c r="A1371" s="105" t="s">
        <v>533</v>
      </c>
      <c r="B1371" s="105" t="s">
        <v>534</v>
      </c>
      <c r="C1371" s="106" t="s">
        <v>487</v>
      </c>
      <c r="D1371" s="105" t="s">
        <v>488</v>
      </c>
      <c r="E1371" s="105">
        <v>19</v>
      </c>
      <c r="F1371" s="106" t="s">
        <v>16</v>
      </c>
      <c r="G1371" s="107">
        <v>95303</v>
      </c>
      <c r="H1371" s="105" t="s">
        <v>494</v>
      </c>
      <c r="I1371" s="105" t="s">
        <v>198</v>
      </c>
    </row>
    <row r="1372" spans="1:9">
      <c r="A1372" s="105" t="s">
        <v>536</v>
      </c>
      <c r="B1372" s="105" t="s">
        <v>534</v>
      </c>
      <c r="C1372" s="106" t="s">
        <v>487</v>
      </c>
      <c r="D1372" s="105" t="s">
        <v>509</v>
      </c>
      <c r="E1372" s="105">
        <v>2</v>
      </c>
      <c r="F1372" s="106" t="s">
        <v>16</v>
      </c>
      <c r="G1372" s="107">
        <v>446844</v>
      </c>
      <c r="H1372" s="105" t="s">
        <v>497</v>
      </c>
      <c r="I1372" s="105" t="s">
        <v>192</v>
      </c>
    </row>
    <row r="1373" spans="1:9">
      <c r="A1373" s="105" t="s">
        <v>535</v>
      </c>
      <c r="B1373" s="105" t="s">
        <v>534</v>
      </c>
      <c r="C1373" s="106" t="s">
        <v>487</v>
      </c>
      <c r="D1373" s="105" t="s">
        <v>502</v>
      </c>
      <c r="E1373" s="105">
        <v>14</v>
      </c>
      <c r="F1373" s="106" t="s">
        <v>489</v>
      </c>
      <c r="G1373" s="107">
        <v>125340</v>
      </c>
      <c r="H1373" s="105" t="s">
        <v>494</v>
      </c>
      <c r="I1373" s="105" t="s">
        <v>192</v>
      </c>
    </row>
    <row r="1374" spans="1:9">
      <c r="A1374" s="105" t="s">
        <v>536</v>
      </c>
      <c r="B1374" s="105" t="s">
        <v>534</v>
      </c>
      <c r="C1374" s="106" t="s">
        <v>499</v>
      </c>
      <c r="D1374" s="105" t="s">
        <v>500</v>
      </c>
      <c r="E1374" s="105">
        <v>20</v>
      </c>
      <c r="F1374" s="106" t="s">
        <v>489</v>
      </c>
      <c r="G1374" s="107">
        <v>48857</v>
      </c>
      <c r="H1374" s="105" t="s">
        <v>494</v>
      </c>
      <c r="I1374" s="105" t="s">
        <v>192</v>
      </c>
    </row>
    <row r="1375" spans="1:9">
      <c r="A1375" s="105" t="s">
        <v>533</v>
      </c>
      <c r="B1375" s="105" t="s">
        <v>534</v>
      </c>
      <c r="C1375" s="106" t="s">
        <v>510</v>
      </c>
      <c r="D1375" s="105" t="s">
        <v>511</v>
      </c>
      <c r="E1375" s="105">
        <v>8</v>
      </c>
      <c r="F1375" s="106" t="s">
        <v>489</v>
      </c>
      <c r="G1375" s="107">
        <v>225294</v>
      </c>
      <c r="H1375" s="105" t="s">
        <v>496</v>
      </c>
      <c r="I1375" s="105" t="s">
        <v>513</v>
      </c>
    </row>
    <row r="1376" spans="1:9">
      <c r="A1376" s="105" t="s">
        <v>535</v>
      </c>
      <c r="B1376" s="105" t="s">
        <v>534</v>
      </c>
      <c r="C1376" s="106" t="s">
        <v>487</v>
      </c>
      <c r="D1376" s="105" t="s">
        <v>502</v>
      </c>
      <c r="E1376" s="105">
        <v>21</v>
      </c>
      <c r="F1376" s="106" t="s">
        <v>16</v>
      </c>
      <c r="G1376" s="107">
        <v>144916</v>
      </c>
      <c r="H1376" s="105" t="s">
        <v>501</v>
      </c>
      <c r="I1376" s="105" t="s">
        <v>201</v>
      </c>
    </row>
    <row r="1377" spans="1:9">
      <c r="A1377" s="105" t="s">
        <v>533</v>
      </c>
      <c r="B1377" s="105" t="s">
        <v>534</v>
      </c>
      <c r="C1377" s="106" t="s">
        <v>492</v>
      </c>
      <c r="D1377" s="105" t="s">
        <v>506</v>
      </c>
      <c r="E1377" s="105">
        <v>25</v>
      </c>
      <c r="F1377" s="106" t="s">
        <v>16</v>
      </c>
      <c r="G1377" s="107">
        <v>264610</v>
      </c>
      <c r="H1377" s="105" t="s">
        <v>494</v>
      </c>
      <c r="I1377" s="105" t="s">
        <v>192</v>
      </c>
    </row>
    <row r="1378" spans="1:9">
      <c r="A1378" s="105" t="s">
        <v>536</v>
      </c>
      <c r="B1378" s="105" t="s">
        <v>534</v>
      </c>
      <c r="C1378" s="106" t="s">
        <v>499</v>
      </c>
      <c r="D1378" s="105" t="s">
        <v>500</v>
      </c>
      <c r="E1378" s="105">
        <v>15</v>
      </c>
      <c r="F1378" s="106" t="s">
        <v>16</v>
      </c>
      <c r="G1378" s="107">
        <v>22047</v>
      </c>
      <c r="H1378" s="105" t="s">
        <v>497</v>
      </c>
      <c r="I1378" s="105" t="s">
        <v>189</v>
      </c>
    </row>
    <row r="1379" spans="1:9">
      <c r="A1379" s="105" t="s">
        <v>535</v>
      </c>
      <c r="B1379" s="105" t="s">
        <v>534</v>
      </c>
      <c r="C1379" s="106" t="s">
        <v>499</v>
      </c>
      <c r="D1379" s="105" t="s">
        <v>515</v>
      </c>
      <c r="E1379" s="105">
        <v>9</v>
      </c>
      <c r="F1379" s="106" t="s">
        <v>16</v>
      </c>
      <c r="G1379" s="107">
        <v>18225</v>
      </c>
      <c r="H1379" s="105" t="s">
        <v>497</v>
      </c>
      <c r="I1379" s="105" t="s">
        <v>214</v>
      </c>
    </row>
    <row r="1380" spans="1:9">
      <c r="A1380" s="105" t="s">
        <v>533</v>
      </c>
      <c r="B1380" s="105" t="s">
        <v>534</v>
      </c>
      <c r="C1380" s="106" t="s">
        <v>510</v>
      </c>
      <c r="D1380" s="105" t="s">
        <v>514</v>
      </c>
      <c r="E1380" s="105">
        <v>23</v>
      </c>
      <c r="F1380" s="106" t="s">
        <v>16</v>
      </c>
      <c r="G1380" s="107">
        <v>170517</v>
      </c>
      <c r="H1380" s="105" t="s">
        <v>494</v>
      </c>
      <c r="I1380" s="105" t="s">
        <v>192</v>
      </c>
    </row>
    <row r="1381" spans="1:9">
      <c r="A1381" s="105" t="s">
        <v>536</v>
      </c>
      <c r="B1381" s="105" t="s">
        <v>534</v>
      </c>
      <c r="C1381" s="106" t="s">
        <v>510</v>
      </c>
      <c r="D1381" s="105" t="s">
        <v>511</v>
      </c>
      <c r="E1381" s="105">
        <v>2</v>
      </c>
      <c r="F1381" s="106" t="s">
        <v>16</v>
      </c>
      <c r="G1381" s="107">
        <v>83967</v>
      </c>
      <c r="H1381" s="105" t="s">
        <v>497</v>
      </c>
      <c r="I1381" s="105" t="s">
        <v>513</v>
      </c>
    </row>
    <row r="1382" spans="1:9">
      <c r="A1382" s="105" t="s">
        <v>535</v>
      </c>
      <c r="B1382" s="105" t="s">
        <v>534</v>
      </c>
      <c r="C1382" s="106" t="s">
        <v>492</v>
      </c>
      <c r="D1382" s="105" t="s">
        <v>506</v>
      </c>
      <c r="E1382" s="105">
        <v>13</v>
      </c>
      <c r="F1382" s="106" t="s">
        <v>16</v>
      </c>
      <c r="G1382" s="107">
        <v>65300</v>
      </c>
      <c r="H1382" s="105" t="s">
        <v>494</v>
      </c>
      <c r="I1382" s="105" t="s">
        <v>189</v>
      </c>
    </row>
    <row r="1383" spans="1:9">
      <c r="A1383" s="105" t="s">
        <v>533</v>
      </c>
      <c r="B1383" s="105" t="s">
        <v>534</v>
      </c>
      <c r="C1383" s="106" t="s">
        <v>487</v>
      </c>
      <c r="D1383" s="105" t="s">
        <v>502</v>
      </c>
      <c r="E1383" s="105">
        <v>7</v>
      </c>
      <c r="F1383" s="106" t="s">
        <v>16</v>
      </c>
      <c r="G1383" s="107">
        <v>151692</v>
      </c>
      <c r="H1383" s="105" t="s">
        <v>494</v>
      </c>
      <c r="I1383" s="105" t="s">
        <v>201</v>
      </c>
    </row>
    <row r="1384" spans="1:9">
      <c r="A1384" s="105" t="s">
        <v>535</v>
      </c>
      <c r="B1384" s="105" t="s">
        <v>534</v>
      </c>
      <c r="C1384" s="106" t="s">
        <v>510</v>
      </c>
      <c r="D1384" s="105" t="s">
        <v>511</v>
      </c>
      <c r="E1384" s="105">
        <v>16</v>
      </c>
      <c r="F1384" s="106" t="s">
        <v>16</v>
      </c>
      <c r="G1384" s="107">
        <v>117945</v>
      </c>
      <c r="H1384" s="105" t="s">
        <v>494</v>
      </c>
      <c r="I1384" s="105" t="s">
        <v>189</v>
      </c>
    </row>
    <row r="1385" spans="1:9">
      <c r="A1385" s="105" t="s">
        <v>536</v>
      </c>
      <c r="B1385" s="105" t="s">
        <v>534</v>
      </c>
      <c r="C1385" s="106" t="s">
        <v>499</v>
      </c>
      <c r="D1385" s="105" t="s">
        <v>500</v>
      </c>
      <c r="E1385" s="105">
        <v>26</v>
      </c>
      <c r="F1385" s="106" t="s">
        <v>16</v>
      </c>
      <c r="G1385" s="107">
        <v>75896</v>
      </c>
      <c r="H1385" s="105" t="s">
        <v>497</v>
      </c>
      <c r="I1385" s="105" t="s">
        <v>192</v>
      </c>
    </row>
    <row r="1386" spans="1:9">
      <c r="A1386" s="105" t="s">
        <v>535</v>
      </c>
      <c r="B1386" s="105" t="s">
        <v>534</v>
      </c>
      <c r="C1386" s="106" t="s">
        <v>499</v>
      </c>
      <c r="D1386" s="105" t="s">
        <v>508</v>
      </c>
      <c r="E1386" s="105">
        <v>12</v>
      </c>
      <c r="F1386" s="106" t="s">
        <v>489</v>
      </c>
      <c r="G1386" s="107">
        <v>71515</v>
      </c>
      <c r="H1386" s="105" t="s">
        <v>494</v>
      </c>
      <c r="I1386" s="105" t="s">
        <v>189</v>
      </c>
    </row>
    <row r="1387" spans="1:9">
      <c r="A1387" s="105" t="s">
        <v>536</v>
      </c>
      <c r="B1387" s="105" t="s">
        <v>534</v>
      </c>
      <c r="C1387" s="106" t="s">
        <v>499</v>
      </c>
      <c r="D1387" s="105" t="s">
        <v>515</v>
      </c>
      <c r="E1387" s="105">
        <v>26</v>
      </c>
      <c r="F1387" s="106" t="s">
        <v>504</v>
      </c>
      <c r="G1387" s="107">
        <v>27702</v>
      </c>
      <c r="H1387" s="105" t="s">
        <v>496</v>
      </c>
      <c r="I1387" s="105" t="s">
        <v>192</v>
      </c>
    </row>
    <row r="1388" spans="1:9">
      <c r="A1388" s="105" t="s">
        <v>536</v>
      </c>
      <c r="B1388" s="105" t="s">
        <v>534</v>
      </c>
      <c r="C1388" s="106" t="s">
        <v>499</v>
      </c>
      <c r="D1388" s="105" t="s">
        <v>515</v>
      </c>
      <c r="E1388" s="105">
        <v>12</v>
      </c>
      <c r="F1388" s="106" t="s">
        <v>489</v>
      </c>
      <c r="G1388" s="107">
        <v>61034</v>
      </c>
      <c r="H1388" s="105" t="s">
        <v>496</v>
      </c>
      <c r="I1388" s="105" t="s">
        <v>214</v>
      </c>
    </row>
    <row r="1389" spans="1:9">
      <c r="A1389" s="105" t="s">
        <v>535</v>
      </c>
      <c r="B1389" s="105" t="s">
        <v>534</v>
      </c>
      <c r="C1389" s="106" t="s">
        <v>487</v>
      </c>
      <c r="D1389" s="105" t="s">
        <v>502</v>
      </c>
      <c r="E1389" s="105">
        <v>1</v>
      </c>
      <c r="F1389" s="106" t="s">
        <v>16</v>
      </c>
      <c r="G1389" s="107">
        <v>22846</v>
      </c>
      <c r="H1389" s="105" t="s">
        <v>490</v>
      </c>
      <c r="I1389" s="105" t="s">
        <v>198</v>
      </c>
    </row>
    <row r="1390" spans="1:9">
      <c r="A1390" s="105" t="s">
        <v>533</v>
      </c>
      <c r="B1390" s="105" t="s">
        <v>534</v>
      </c>
      <c r="C1390" s="106" t="s">
        <v>510</v>
      </c>
      <c r="D1390" s="105" t="s">
        <v>514</v>
      </c>
      <c r="E1390" s="105">
        <v>15</v>
      </c>
      <c r="F1390" s="106" t="s">
        <v>489</v>
      </c>
      <c r="G1390" s="107">
        <v>57015</v>
      </c>
      <c r="H1390" s="105" t="s">
        <v>494</v>
      </c>
      <c r="I1390" s="105" t="s">
        <v>214</v>
      </c>
    </row>
    <row r="1391" spans="1:9">
      <c r="A1391" s="105" t="s">
        <v>533</v>
      </c>
      <c r="B1391" s="105" t="s">
        <v>534</v>
      </c>
      <c r="C1391" s="106" t="s">
        <v>510</v>
      </c>
      <c r="D1391" s="105" t="s">
        <v>511</v>
      </c>
      <c r="E1391" s="105">
        <v>20</v>
      </c>
      <c r="F1391" s="106" t="s">
        <v>16</v>
      </c>
      <c r="G1391" s="107">
        <v>58872</v>
      </c>
      <c r="H1391" s="105" t="s">
        <v>494</v>
      </c>
      <c r="I1391" s="105" t="s">
        <v>192</v>
      </c>
    </row>
    <row r="1392" spans="1:9">
      <c r="A1392" s="105" t="s">
        <v>536</v>
      </c>
      <c r="B1392" s="105" t="s">
        <v>534</v>
      </c>
      <c r="C1392" s="106" t="s">
        <v>499</v>
      </c>
      <c r="D1392" s="105" t="s">
        <v>508</v>
      </c>
      <c r="E1392" s="105">
        <v>18</v>
      </c>
      <c r="F1392" s="106" t="s">
        <v>16</v>
      </c>
      <c r="G1392" s="107">
        <v>11822</v>
      </c>
      <c r="H1392" s="105" t="s">
        <v>497</v>
      </c>
      <c r="I1392" s="105" t="s">
        <v>192</v>
      </c>
    </row>
    <row r="1393" spans="1:9">
      <c r="A1393" s="105" t="s">
        <v>536</v>
      </c>
      <c r="B1393" s="105" t="s">
        <v>534</v>
      </c>
      <c r="C1393" s="106" t="s">
        <v>487</v>
      </c>
      <c r="D1393" s="105" t="s">
        <v>488</v>
      </c>
      <c r="E1393" s="105">
        <v>8</v>
      </c>
      <c r="F1393" s="106" t="s">
        <v>489</v>
      </c>
      <c r="G1393" s="107">
        <v>65385</v>
      </c>
      <c r="H1393" s="105" t="s">
        <v>512</v>
      </c>
      <c r="I1393" s="105" t="s">
        <v>192</v>
      </c>
    </row>
    <row r="1394" spans="1:9">
      <c r="A1394" s="105" t="s">
        <v>535</v>
      </c>
      <c r="B1394" s="105" t="s">
        <v>534</v>
      </c>
      <c r="C1394" s="106" t="s">
        <v>487</v>
      </c>
      <c r="D1394" s="105" t="s">
        <v>502</v>
      </c>
      <c r="E1394" s="105">
        <v>4</v>
      </c>
      <c r="F1394" s="106" t="s">
        <v>489</v>
      </c>
      <c r="G1394" s="107">
        <v>158202</v>
      </c>
      <c r="H1394" s="105" t="s">
        <v>501</v>
      </c>
      <c r="I1394" s="105" t="s">
        <v>192</v>
      </c>
    </row>
    <row r="1395" spans="1:9">
      <c r="A1395" s="105" t="s">
        <v>533</v>
      </c>
      <c r="B1395" s="105" t="s">
        <v>534</v>
      </c>
      <c r="C1395" s="106" t="s">
        <v>487</v>
      </c>
      <c r="D1395" s="105" t="s">
        <v>502</v>
      </c>
      <c r="E1395" s="105">
        <v>21</v>
      </c>
      <c r="F1395" s="106" t="s">
        <v>16</v>
      </c>
      <c r="G1395" s="107">
        <v>13578</v>
      </c>
      <c r="H1395" s="105" t="s">
        <v>494</v>
      </c>
      <c r="I1395" s="105" t="s">
        <v>198</v>
      </c>
    </row>
    <row r="1396" spans="1:9">
      <c r="A1396" s="105" t="s">
        <v>533</v>
      </c>
      <c r="B1396" s="105" t="s">
        <v>534</v>
      </c>
      <c r="C1396" s="106" t="s">
        <v>510</v>
      </c>
      <c r="D1396" s="105" t="s">
        <v>514</v>
      </c>
      <c r="E1396" s="105">
        <v>22</v>
      </c>
      <c r="F1396" s="106" t="s">
        <v>489</v>
      </c>
      <c r="G1396" s="107">
        <v>171207</v>
      </c>
      <c r="H1396" s="105" t="s">
        <v>512</v>
      </c>
      <c r="I1396" s="105" t="s">
        <v>192</v>
      </c>
    </row>
    <row r="1397" spans="1:9">
      <c r="A1397" s="105" t="s">
        <v>535</v>
      </c>
      <c r="B1397" s="105" t="s">
        <v>534</v>
      </c>
      <c r="C1397" s="106" t="s">
        <v>492</v>
      </c>
      <c r="D1397" s="105" t="s">
        <v>506</v>
      </c>
      <c r="E1397" s="105">
        <v>7</v>
      </c>
      <c r="F1397" s="106" t="s">
        <v>16</v>
      </c>
      <c r="G1397" s="107">
        <v>238360</v>
      </c>
      <c r="H1397" s="105" t="s">
        <v>494</v>
      </c>
      <c r="I1397" s="105" t="s">
        <v>201</v>
      </c>
    </row>
    <row r="1398" spans="1:9">
      <c r="A1398" s="105" t="s">
        <v>533</v>
      </c>
      <c r="B1398" s="105" t="s">
        <v>534</v>
      </c>
      <c r="C1398" s="106" t="s">
        <v>487</v>
      </c>
      <c r="D1398" s="105" t="s">
        <v>488</v>
      </c>
      <c r="E1398" s="105">
        <v>26</v>
      </c>
      <c r="F1398" s="106" t="s">
        <v>489</v>
      </c>
      <c r="G1398" s="107">
        <v>57288</v>
      </c>
      <c r="H1398" s="105" t="s">
        <v>497</v>
      </c>
      <c r="I1398" s="105" t="s">
        <v>195</v>
      </c>
    </row>
    <row r="1399" spans="1:9">
      <c r="A1399" s="105" t="s">
        <v>535</v>
      </c>
      <c r="B1399" s="105" t="s">
        <v>534</v>
      </c>
      <c r="C1399" s="106" t="s">
        <v>492</v>
      </c>
      <c r="D1399" s="105" t="s">
        <v>493</v>
      </c>
      <c r="E1399" s="105">
        <v>22</v>
      </c>
      <c r="F1399" s="106" t="s">
        <v>489</v>
      </c>
      <c r="G1399" s="107">
        <v>221440</v>
      </c>
      <c r="H1399" s="105" t="s">
        <v>497</v>
      </c>
      <c r="I1399" s="105" t="s">
        <v>192</v>
      </c>
    </row>
    <row r="1400" spans="1:9">
      <c r="A1400" s="105" t="s">
        <v>533</v>
      </c>
      <c r="B1400" s="105" t="s">
        <v>534</v>
      </c>
      <c r="C1400" s="106" t="s">
        <v>510</v>
      </c>
      <c r="D1400" s="105" t="s">
        <v>511</v>
      </c>
      <c r="E1400" s="105">
        <v>7</v>
      </c>
      <c r="F1400" s="106" t="s">
        <v>16</v>
      </c>
      <c r="G1400" s="107">
        <v>223716</v>
      </c>
      <c r="H1400" s="105" t="s">
        <v>497</v>
      </c>
      <c r="I1400" s="105" t="s">
        <v>192</v>
      </c>
    </row>
    <row r="1401" spans="1:9">
      <c r="A1401" s="105" t="s">
        <v>536</v>
      </c>
      <c r="B1401" s="105" t="s">
        <v>534</v>
      </c>
      <c r="C1401" s="106" t="s">
        <v>487</v>
      </c>
      <c r="D1401" s="105" t="s">
        <v>488</v>
      </c>
      <c r="E1401" s="105">
        <v>2</v>
      </c>
      <c r="F1401" s="106" t="s">
        <v>489</v>
      </c>
      <c r="G1401" s="107">
        <v>58864</v>
      </c>
      <c r="H1401" s="105" t="s">
        <v>494</v>
      </c>
      <c r="I1401" s="105" t="s">
        <v>198</v>
      </c>
    </row>
    <row r="1402" spans="1:9">
      <c r="A1402" s="105" t="s">
        <v>536</v>
      </c>
      <c r="B1402" s="105" t="s">
        <v>534</v>
      </c>
      <c r="C1402" s="106" t="s">
        <v>510</v>
      </c>
      <c r="D1402" s="105" t="s">
        <v>516</v>
      </c>
      <c r="E1402" s="105">
        <v>2</v>
      </c>
      <c r="F1402" s="106" t="s">
        <v>489</v>
      </c>
      <c r="G1402" s="107">
        <v>285060</v>
      </c>
      <c r="H1402" s="105" t="s">
        <v>496</v>
      </c>
      <c r="I1402" s="105" t="s">
        <v>192</v>
      </c>
    </row>
    <row r="1403" spans="1:9">
      <c r="A1403" s="105" t="s">
        <v>535</v>
      </c>
      <c r="B1403" s="105" t="s">
        <v>534</v>
      </c>
      <c r="C1403" s="106" t="s">
        <v>492</v>
      </c>
      <c r="D1403" s="105" t="s">
        <v>495</v>
      </c>
      <c r="E1403" s="105">
        <v>6</v>
      </c>
      <c r="F1403" s="106" t="s">
        <v>16</v>
      </c>
      <c r="G1403" s="107">
        <v>480055</v>
      </c>
      <c r="H1403" s="105" t="s">
        <v>494</v>
      </c>
      <c r="I1403" s="105" t="s">
        <v>189</v>
      </c>
    </row>
    <row r="1404" spans="1:9">
      <c r="A1404" s="105" t="s">
        <v>535</v>
      </c>
      <c r="B1404" s="105" t="s">
        <v>534</v>
      </c>
      <c r="C1404" s="106" t="s">
        <v>510</v>
      </c>
      <c r="D1404" s="105" t="s">
        <v>511</v>
      </c>
      <c r="E1404" s="105">
        <v>7</v>
      </c>
      <c r="F1404" s="106" t="s">
        <v>504</v>
      </c>
      <c r="G1404" s="107">
        <v>275460</v>
      </c>
      <c r="H1404" s="105" t="s">
        <v>512</v>
      </c>
      <c r="I1404" s="105" t="s">
        <v>210</v>
      </c>
    </row>
    <row r="1405" spans="1:9">
      <c r="A1405" s="105" t="s">
        <v>533</v>
      </c>
      <c r="B1405" s="105" t="s">
        <v>534</v>
      </c>
      <c r="C1405" s="106" t="s">
        <v>510</v>
      </c>
      <c r="D1405" s="105" t="s">
        <v>511</v>
      </c>
      <c r="E1405" s="105">
        <v>12</v>
      </c>
      <c r="F1405" s="106" t="s">
        <v>16</v>
      </c>
      <c r="G1405" s="107">
        <v>19650</v>
      </c>
      <c r="H1405" s="105" t="s">
        <v>494</v>
      </c>
      <c r="I1405" s="105" t="s">
        <v>192</v>
      </c>
    </row>
    <row r="1406" spans="1:9">
      <c r="A1406" s="105" t="s">
        <v>536</v>
      </c>
      <c r="B1406" s="105" t="s">
        <v>534</v>
      </c>
      <c r="C1406" s="106" t="s">
        <v>510</v>
      </c>
      <c r="D1406" s="105" t="s">
        <v>511</v>
      </c>
      <c r="E1406" s="105">
        <v>4</v>
      </c>
      <c r="F1406" s="106" t="s">
        <v>489</v>
      </c>
      <c r="G1406" s="107">
        <v>59143</v>
      </c>
      <c r="H1406" s="105" t="s">
        <v>497</v>
      </c>
      <c r="I1406" s="105" t="s">
        <v>189</v>
      </c>
    </row>
    <row r="1407" spans="1:9">
      <c r="A1407" s="105" t="s">
        <v>535</v>
      </c>
      <c r="B1407" s="105" t="s">
        <v>534</v>
      </c>
      <c r="C1407" s="106" t="s">
        <v>492</v>
      </c>
      <c r="D1407" s="105" t="s">
        <v>495</v>
      </c>
      <c r="E1407" s="105">
        <v>1</v>
      </c>
      <c r="F1407" s="106" t="s">
        <v>489</v>
      </c>
      <c r="G1407" s="107">
        <v>400290</v>
      </c>
      <c r="H1407" s="105" t="s">
        <v>512</v>
      </c>
      <c r="I1407" s="105" t="s">
        <v>189</v>
      </c>
    </row>
    <row r="1408" spans="1:9">
      <c r="A1408" s="105" t="s">
        <v>533</v>
      </c>
      <c r="B1408" s="105" t="s">
        <v>534</v>
      </c>
      <c r="C1408" s="106" t="s">
        <v>487</v>
      </c>
      <c r="D1408" s="105" t="s">
        <v>509</v>
      </c>
      <c r="E1408" s="105">
        <v>30</v>
      </c>
      <c r="F1408" s="106" t="s">
        <v>16</v>
      </c>
      <c r="G1408" s="107">
        <v>251751</v>
      </c>
      <c r="H1408" s="105" t="s">
        <v>497</v>
      </c>
      <c r="I1408" s="105" t="s">
        <v>198</v>
      </c>
    </row>
    <row r="1409" spans="1:9">
      <c r="A1409" s="105" t="s">
        <v>533</v>
      </c>
      <c r="B1409" s="105" t="s">
        <v>534</v>
      </c>
      <c r="C1409" s="106" t="s">
        <v>510</v>
      </c>
      <c r="D1409" s="105" t="s">
        <v>511</v>
      </c>
      <c r="E1409" s="105">
        <v>14</v>
      </c>
      <c r="F1409" s="106" t="s">
        <v>504</v>
      </c>
      <c r="G1409" s="107">
        <v>201438</v>
      </c>
      <c r="H1409" s="105" t="s">
        <v>497</v>
      </c>
      <c r="I1409" s="105" t="s">
        <v>192</v>
      </c>
    </row>
    <row r="1410" spans="1:9">
      <c r="A1410" s="105" t="s">
        <v>535</v>
      </c>
      <c r="B1410" s="105" t="s">
        <v>534</v>
      </c>
      <c r="C1410" s="106" t="s">
        <v>487</v>
      </c>
      <c r="D1410" s="105" t="s">
        <v>502</v>
      </c>
      <c r="E1410" s="105">
        <v>16</v>
      </c>
      <c r="F1410" s="106" t="s">
        <v>489</v>
      </c>
      <c r="G1410" s="107">
        <v>108268</v>
      </c>
      <c r="H1410" s="105" t="s">
        <v>497</v>
      </c>
      <c r="I1410" s="105" t="s">
        <v>198</v>
      </c>
    </row>
    <row r="1411" spans="1:9">
      <c r="A1411" s="105" t="s">
        <v>536</v>
      </c>
      <c r="B1411" s="105" t="s">
        <v>534</v>
      </c>
      <c r="C1411" s="106" t="s">
        <v>499</v>
      </c>
      <c r="D1411" s="105" t="s">
        <v>500</v>
      </c>
      <c r="E1411" s="105">
        <v>20</v>
      </c>
      <c r="F1411" s="106" t="s">
        <v>489</v>
      </c>
      <c r="G1411" s="107">
        <v>82411</v>
      </c>
      <c r="H1411" s="105" t="s">
        <v>494</v>
      </c>
      <c r="I1411" s="105" t="s">
        <v>189</v>
      </c>
    </row>
    <row r="1412" spans="1:9">
      <c r="A1412" s="105" t="s">
        <v>536</v>
      </c>
      <c r="B1412" s="105" t="s">
        <v>534</v>
      </c>
      <c r="C1412" s="106" t="s">
        <v>499</v>
      </c>
      <c r="D1412" s="105" t="s">
        <v>515</v>
      </c>
      <c r="E1412" s="105">
        <v>28</v>
      </c>
      <c r="F1412" s="106" t="s">
        <v>489</v>
      </c>
      <c r="G1412" s="107">
        <v>80908</v>
      </c>
      <c r="H1412" s="105" t="s">
        <v>496</v>
      </c>
      <c r="I1412" s="105" t="s">
        <v>192</v>
      </c>
    </row>
    <row r="1413" spans="1:9">
      <c r="A1413" s="105" t="s">
        <v>536</v>
      </c>
      <c r="B1413" s="105" t="s">
        <v>534</v>
      </c>
      <c r="C1413" s="106" t="s">
        <v>487</v>
      </c>
      <c r="D1413" s="105" t="s">
        <v>502</v>
      </c>
      <c r="E1413" s="105">
        <v>14</v>
      </c>
      <c r="F1413" s="106" t="s">
        <v>504</v>
      </c>
      <c r="G1413" s="107">
        <v>132804</v>
      </c>
      <c r="H1413" s="105" t="s">
        <v>497</v>
      </c>
      <c r="I1413" s="105" t="s">
        <v>198</v>
      </c>
    </row>
    <row r="1414" spans="1:9">
      <c r="A1414" s="105" t="s">
        <v>535</v>
      </c>
      <c r="B1414" s="105" t="s">
        <v>534</v>
      </c>
      <c r="C1414" s="106" t="s">
        <v>487</v>
      </c>
      <c r="D1414" s="105" t="s">
        <v>488</v>
      </c>
      <c r="E1414" s="105">
        <v>16</v>
      </c>
      <c r="F1414" s="106" t="s">
        <v>16</v>
      </c>
      <c r="G1414" s="107">
        <v>14753</v>
      </c>
      <c r="H1414" s="105" t="s">
        <v>512</v>
      </c>
      <c r="I1414" s="105" t="s">
        <v>195</v>
      </c>
    </row>
    <row r="1415" spans="1:9">
      <c r="A1415" s="105" t="s">
        <v>535</v>
      </c>
      <c r="B1415" s="105" t="s">
        <v>534</v>
      </c>
      <c r="C1415" s="106" t="s">
        <v>499</v>
      </c>
      <c r="D1415" s="105" t="s">
        <v>508</v>
      </c>
      <c r="E1415" s="105">
        <v>21</v>
      </c>
      <c r="F1415" s="106" t="s">
        <v>489</v>
      </c>
      <c r="G1415" s="107">
        <v>388060</v>
      </c>
      <c r="H1415" s="105" t="s">
        <v>497</v>
      </c>
      <c r="I1415" s="105" t="s">
        <v>198</v>
      </c>
    </row>
    <row r="1416" spans="1:9">
      <c r="A1416" s="105" t="s">
        <v>536</v>
      </c>
      <c r="B1416" s="105" t="s">
        <v>534</v>
      </c>
      <c r="C1416" s="106" t="s">
        <v>487</v>
      </c>
      <c r="D1416" s="105" t="s">
        <v>502</v>
      </c>
      <c r="E1416" s="105">
        <v>22</v>
      </c>
      <c r="F1416" s="106" t="s">
        <v>16</v>
      </c>
      <c r="G1416" s="107">
        <v>75266</v>
      </c>
      <c r="H1416" s="105" t="s">
        <v>497</v>
      </c>
      <c r="I1416" s="105" t="s">
        <v>189</v>
      </c>
    </row>
    <row r="1417" spans="1:9">
      <c r="A1417" s="105" t="s">
        <v>535</v>
      </c>
      <c r="B1417" s="105" t="s">
        <v>534</v>
      </c>
      <c r="C1417" s="106" t="s">
        <v>487</v>
      </c>
      <c r="D1417" s="105" t="s">
        <v>502</v>
      </c>
      <c r="E1417" s="105">
        <v>14</v>
      </c>
      <c r="F1417" s="106" t="s">
        <v>489</v>
      </c>
      <c r="G1417" s="107">
        <v>163564</v>
      </c>
      <c r="H1417" s="105" t="s">
        <v>497</v>
      </c>
      <c r="I1417" s="105" t="s">
        <v>198</v>
      </c>
    </row>
    <row r="1418" spans="1:9">
      <c r="A1418" s="105" t="s">
        <v>533</v>
      </c>
      <c r="B1418" s="105" t="s">
        <v>534</v>
      </c>
      <c r="C1418" s="106" t="s">
        <v>487</v>
      </c>
      <c r="D1418" s="105" t="s">
        <v>502</v>
      </c>
      <c r="E1418" s="105">
        <v>18</v>
      </c>
      <c r="F1418" s="106" t="s">
        <v>16</v>
      </c>
      <c r="G1418" s="107">
        <v>87224</v>
      </c>
      <c r="H1418" s="105" t="s">
        <v>496</v>
      </c>
      <c r="I1418" s="105" t="s">
        <v>192</v>
      </c>
    </row>
    <row r="1419" spans="1:9">
      <c r="A1419" s="105" t="s">
        <v>533</v>
      </c>
      <c r="B1419" s="105" t="s">
        <v>534</v>
      </c>
      <c r="C1419" s="106" t="s">
        <v>492</v>
      </c>
      <c r="D1419" s="105" t="s">
        <v>493</v>
      </c>
      <c r="E1419" s="105">
        <v>23</v>
      </c>
      <c r="F1419" s="106" t="s">
        <v>16</v>
      </c>
      <c r="G1419" s="107">
        <v>356465</v>
      </c>
      <c r="H1419" s="105" t="s">
        <v>490</v>
      </c>
      <c r="I1419" s="105" t="s">
        <v>198</v>
      </c>
    </row>
    <row r="1420" spans="1:9">
      <c r="A1420" s="105" t="s">
        <v>533</v>
      </c>
      <c r="B1420" s="105" t="s">
        <v>534</v>
      </c>
      <c r="C1420" s="106" t="s">
        <v>510</v>
      </c>
      <c r="D1420" s="105" t="s">
        <v>511</v>
      </c>
      <c r="E1420" s="105">
        <v>13</v>
      </c>
      <c r="F1420" s="106" t="s">
        <v>489</v>
      </c>
      <c r="G1420" s="107">
        <v>231606</v>
      </c>
      <c r="H1420" s="105" t="s">
        <v>497</v>
      </c>
      <c r="I1420" s="105" t="s">
        <v>198</v>
      </c>
    </row>
    <row r="1421" spans="1:9">
      <c r="A1421" s="105" t="s">
        <v>536</v>
      </c>
      <c r="B1421" s="105" t="s">
        <v>534</v>
      </c>
      <c r="C1421" s="106" t="s">
        <v>487</v>
      </c>
      <c r="D1421" s="105" t="s">
        <v>502</v>
      </c>
      <c r="E1421" s="105">
        <v>1</v>
      </c>
      <c r="F1421" s="106" t="s">
        <v>489</v>
      </c>
      <c r="G1421" s="107">
        <v>28802</v>
      </c>
      <c r="H1421" s="105" t="s">
        <v>512</v>
      </c>
      <c r="I1421" s="105" t="s">
        <v>192</v>
      </c>
    </row>
    <row r="1422" spans="1:9">
      <c r="A1422" s="105" t="s">
        <v>536</v>
      </c>
      <c r="B1422" s="105" t="s">
        <v>534</v>
      </c>
      <c r="C1422" s="106" t="s">
        <v>510</v>
      </c>
      <c r="D1422" s="105" t="s">
        <v>511</v>
      </c>
      <c r="E1422" s="105">
        <v>5</v>
      </c>
      <c r="F1422" s="106" t="s">
        <v>16</v>
      </c>
      <c r="G1422" s="107">
        <v>31589</v>
      </c>
      <c r="H1422" s="105" t="s">
        <v>497</v>
      </c>
      <c r="I1422" s="105" t="s">
        <v>513</v>
      </c>
    </row>
    <row r="1423" spans="1:9">
      <c r="A1423" s="105" t="s">
        <v>536</v>
      </c>
      <c r="B1423" s="105" t="s">
        <v>534</v>
      </c>
      <c r="C1423" s="106" t="s">
        <v>510</v>
      </c>
      <c r="D1423" s="105" t="s">
        <v>511</v>
      </c>
      <c r="E1423" s="105">
        <v>24</v>
      </c>
      <c r="F1423" s="106" t="s">
        <v>504</v>
      </c>
      <c r="G1423" s="107">
        <v>262536</v>
      </c>
      <c r="H1423" s="105" t="s">
        <v>496</v>
      </c>
      <c r="I1423" s="105" t="s">
        <v>201</v>
      </c>
    </row>
    <row r="1424" spans="1:9">
      <c r="A1424" s="105" t="s">
        <v>535</v>
      </c>
      <c r="B1424" s="105" t="s">
        <v>534</v>
      </c>
      <c r="C1424" s="106" t="s">
        <v>492</v>
      </c>
      <c r="D1424" s="105" t="s">
        <v>493</v>
      </c>
      <c r="E1424" s="105">
        <v>28</v>
      </c>
      <c r="F1424" s="106" t="s">
        <v>489</v>
      </c>
      <c r="G1424" s="107">
        <v>67815</v>
      </c>
      <c r="H1424" s="105" t="s">
        <v>497</v>
      </c>
      <c r="I1424" s="105" t="s">
        <v>189</v>
      </c>
    </row>
    <row r="1425" spans="1:9">
      <c r="A1425" s="105" t="s">
        <v>535</v>
      </c>
      <c r="B1425" s="105" t="s">
        <v>534</v>
      </c>
      <c r="C1425" s="106" t="s">
        <v>499</v>
      </c>
      <c r="D1425" s="105" t="s">
        <v>508</v>
      </c>
      <c r="E1425" s="105">
        <v>18</v>
      </c>
      <c r="F1425" s="106" t="s">
        <v>16</v>
      </c>
      <c r="G1425" s="107">
        <v>23692</v>
      </c>
      <c r="H1425" s="105" t="s">
        <v>494</v>
      </c>
      <c r="I1425" s="105" t="s">
        <v>198</v>
      </c>
    </row>
    <row r="1426" spans="1:9">
      <c r="A1426" s="105" t="s">
        <v>533</v>
      </c>
      <c r="B1426" s="105" t="s">
        <v>534</v>
      </c>
      <c r="C1426" s="106" t="s">
        <v>492</v>
      </c>
      <c r="D1426" s="105" t="s">
        <v>495</v>
      </c>
      <c r="E1426" s="105">
        <v>28</v>
      </c>
      <c r="F1426" s="106" t="s">
        <v>16</v>
      </c>
      <c r="G1426" s="107">
        <v>432380</v>
      </c>
      <c r="H1426" s="105" t="s">
        <v>494</v>
      </c>
      <c r="I1426" s="105" t="s">
        <v>189</v>
      </c>
    </row>
    <row r="1427" spans="1:9">
      <c r="A1427" s="105" t="s">
        <v>533</v>
      </c>
      <c r="B1427" s="105" t="s">
        <v>534</v>
      </c>
      <c r="C1427" s="106" t="s">
        <v>499</v>
      </c>
      <c r="D1427" s="105" t="s">
        <v>508</v>
      </c>
      <c r="E1427" s="105">
        <v>6</v>
      </c>
      <c r="F1427" s="106" t="s">
        <v>16</v>
      </c>
      <c r="G1427" s="107">
        <v>18442</v>
      </c>
      <c r="H1427" s="105" t="s">
        <v>494</v>
      </c>
      <c r="I1427" s="105" t="s">
        <v>192</v>
      </c>
    </row>
    <row r="1428" spans="1:9">
      <c r="A1428" s="105" t="s">
        <v>535</v>
      </c>
      <c r="B1428" s="105" t="s">
        <v>534</v>
      </c>
      <c r="C1428" s="106" t="s">
        <v>510</v>
      </c>
      <c r="D1428" s="105" t="s">
        <v>511</v>
      </c>
      <c r="E1428" s="105">
        <v>21</v>
      </c>
      <c r="F1428" s="106" t="s">
        <v>504</v>
      </c>
      <c r="G1428" s="107">
        <v>140718</v>
      </c>
      <c r="H1428" s="105" t="s">
        <v>494</v>
      </c>
      <c r="I1428" s="105" t="s">
        <v>198</v>
      </c>
    </row>
    <row r="1429" spans="1:9">
      <c r="A1429" s="105" t="s">
        <v>533</v>
      </c>
      <c r="B1429" s="105" t="s">
        <v>534</v>
      </c>
      <c r="C1429" s="106" t="s">
        <v>510</v>
      </c>
      <c r="D1429" s="105" t="s">
        <v>516</v>
      </c>
      <c r="E1429" s="105">
        <v>28</v>
      </c>
      <c r="F1429" s="106" t="s">
        <v>16</v>
      </c>
      <c r="G1429" s="107">
        <v>18090</v>
      </c>
      <c r="H1429" s="105" t="s">
        <v>512</v>
      </c>
      <c r="I1429" s="105" t="s">
        <v>189</v>
      </c>
    </row>
    <row r="1430" spans="1:9">
      <c r="A1430" s="105" t="s">
        <v>536</v>
      </c>
      <c r="B1430" s="105" t="s">
        <v>534</v>
      </c>
      <c r="C1430" s="106" t="s">
        <v>487</v>
      </c>
      <c r="D1430" s="105" t="s">
        <v>488</v>
      </c>
      <c r="E1430" s="105">
        <v>11</v>
      </c>
      <c r="F1430" s="106" t="s">
        <v>16</v>
      </c>
      <c r="G1430" s="107">
        <v>90348</v>
      </c>
      <c r="H1430" s="105" t="s">
        <v>512</v>
      </c>
      <c r="I1430" s="105" t="s">
        <v>195</v>
      </c>
    </row>
    <row r="1431" spans="1:9">
      <c r="A1431" s="105" t="s">
        <v>533</v>
      </c>
      <c r="B1431" s="105" t="s">
        <v>534</v>
      </c>
      <c r="C1431" s="106" t="s">
        <v>492</v>
      </c>
      <c r="D1431" s="105" t="s">
        <v>493</v>
      </c>
      <c r="E1431" s="105">
        <v>8</v>
      </c>
      <c r="F1431" s="106" t="s">
        <v>489</v>
      </c>
      <c r="G1431" s="107">
        <v>62520</v>
      </c>
      <c r="H1431" s="105" t="s">
        <v>494</v>
      </c>
      <c r="I1431" s="105" t="s">
        <v>201</v>
      </c>
    </row>
    <row r="1432" spans="1:9">
      <c r="A1432" s="105" t="s">
        <v>533</v>
      </c>
      <c r="B1432" s="105" t="s">
        <v>534</v>
      </c>
      <c r="C1432" s="106" t="s">
        <v>487</v>
      </c>
      <c r="D1432" s="105" t="s">
        <v>509</v>
      </c>
      <c r="E1432" s="105">
        <v>27</v>
      </c>
      <c r="F1432" s="106" t="s">
        <v>16</v>
      </c>
      <c r="G1432" s="107">
        <v>292521</v>
      </c>
      <c r="H1432" s="105" t="s">
        <v>496</v>
      </c>
      <c r="I1432" s="105" t="s">
        <v>198</v>
      </c>
    </row>
    <row r="1433" spans="1:9">
      <c r="A1433" s="105" t="s">
        <v>536</v>
      </c>
      <c r="B1433" s="105" t="s">
        <v>534</v>
      </c>
      <c r="C1433" s="106" t="s">
        <v>510</v>
      </c>
      <c r="D1433" s="105" t="s">
        <v>511</v>
      </c>
      <c r="E1433" s="105">
        <v>1</v>
      </c>
      <c r="F1433" s="106" t="s">
        <v>489</v>
      </c>
      <c r="G1433" s="107">
        <v>72690</v>
      </c>
      <c r="H1433" s="105" t="s">
        <v>494</v>
      </c>
      <c r="I1433" s="105" t="s">
        <v>201</v>
      </c>
    </row>
    <row r="1434" spans="1:9">
      <c r="A1434" s="105" t="s">
        <v>533</v>
      </c>
      <c r="B1434" s="105" t="s">
        <v>534</v>
      </c>
      <c r="C1434" s="106" t="s">
        <v>510</v>
      </c>
      <c r="D1434" s="105" t="s">
        <v>511</v>
      </c>
      <c r="E1434" s="105">
        <v>10</v>
      </c>
      <c r="F1434" s="106" t="s">
        <v>16</v>
      </c>
      <c r="G1434" s="107">
        <v>171723</v>
      </c>
      <c r="H1434" s="105" t="s">
        <v>494</v>
      </c>
      <c r="I1434" s="105" t="s">
        <v>513</v>
      </c>
    </row>
    <row r="1435" spans="1:9">
      <c r="A1435" s="105" t="s">
        <v>533</v>
      </c>
      <c r="B1435" s="105" t="s">
        <v>534</v>
      </c>
      <c r="C1435" s="106" t="s">
        <v>492</v>
      </c>
      <c r="D1435" s="105" t="s">
        <v>506</v>
      </c>
      <c r="E1435" s="105">
        <v>11</v>
      </c>
      <c r="F1435" s="106" t="s">
        <v>16</v>
      </c>
      <c r="G1435" s="107">
        <v>117650</v>
      </c>
      <c r="H1435" s="105" t="s">
        <v>512</v>
      </c>
      <c r="I1435" s="105" t="s">
        <v>189</v>
      </c>
    </row>
    <row r="1436" spans="1:9">
      <c r="A1436" s="105" t="s">
        <v>536</v>
      </c>
      <c r="B1436" s="105" t="s">
        <v>534</v>
      </c>
      <c r="C1436" s="106" t="s">
        <v>510</v>
      </c>
      <c r="D1436" s="105" t="s">
        <v>516</v>
      </c>
      <c r="E1436" s="105">
        <v>14</v>
      </c>
      <c r="F1436" s="106" t="s">
        <v>489</v>
      </c>
      <c r="G1436" s="107">
        <v>262428</v>
      </c>
      <c r="H1436" s="105" t="s">
        <v>497</v>
      </c>
      <c r="I1436" s="105" t="s">
        <v>201</v>
      </c>
    </row>
    <row r="1437" spans="1:9">
      <c r="A1437" s="105" t="s">
        <v>535</v>
      </c>
      <c r="B1437" s="105" t="s">
        <v>534</v>
      </c>
      <c r="C1437" s="106" t="s">
        <v>510</v>
      </c>
      <c r="D1437" s="105" t="s">
        <v>516</v>
      </c>
      <c r="E1437" s="105">
        <v>29</v>
      </c>
      <c r="F1437" s="106" t="s">
        <v>16</v>
      </c>
      <c r="G1437" s="107">
        <v>258432</v>
      </c>
      <c r="H1437" s="105" t="s">
        <v>512</v>
      </c>
      <c r="I1437" s="105" t="s">
        <v>192</v>
      </c>
    </row>
    <row r="1438" spans="1:9">
      <c r="A1438" s="105" t="s">
        <v>533</v>
      </c>
      <c r="B1438" s="105" t="s">
        <v>534</v>
      </c>
      <c r="C1438" s="106" t="s">
        <v>499</v>
      </c>
      <c r="D1438" s="105" t="s">
        <v>508</v>
      </c>
      <c r="E1438" s="105">
        <v>19</v>
      </c>
      <c r="F1438" s="106" t="s">
        <v>489</v>
      </c>
      <c r="G1438" s="107">
        <v>40809</v>
      </c>
      <c r="H1438" s="105" t="s">
        <v>494</v>
      </c>
      <c r="I1438" s="105" t="s">
        <v>189</v>
      </c>
    </row>
    <row r="1439" spans="1:9">
      <c r="A1439" s="105" t="s">
        <v>536</v>
      </c>
      <c r="B1439" s="105" t="s">
        <v>534</v>
      </c>
      <c r="C1439" s="106" t="s">
        <v>487</v>
      </c>
      <c r="D1439" s="105" t="s">
        <v>502</v>
      </c>
      <c r="E1439" s="105">
        <v>24</v>
      </c>
      <c r="F1439" s="106" t="s">
        <v>16</v>
      </c>
      <c r="G1439" s="107">
        <v>146614</v>
      </c>
      <c r="H1439" s="105" t="s">
        <v>496</v>
      </c>
      <c r="I1439" s="105" t="s">
        <v>198</v>
      </c>
    </row>
    <row r="1440" spans="1:9">
      <c r="A1440" s="105" t="s">
        <v>536</v>
      </c>
      <c r="B1440" s="105" t="s">
        <v>534</v>
      </c>
      <c r="C1440" s="106" t="s">
        <v>499</v>
      </c>
      <c r="D1440" s="105" t="s">
        <v>500</v>
      </c>
      <c r="E1440" s="105">
        <v>21</v>
      </c>
      <c r="F1440" s="106" t="s">
        <v>504</v>
      </c>
      <c r="G1440" s="107">
        <v>28146</v>
      </c>
      <c r="H1440" s="105" t="s">
        <v>496</v>
      </c>
      <c r="I1440" s="105" t="s">
        <v>198</v>
      </c>
    </row>
    <row r="1441" spans="1:9">
      <c r="A1441" s="105" t="s">
        <v>533</v>
      </c>
      <c r="B1441" s="105" t="s">
        <v>534</v>
      </c>
      <c r="C1441" s="106" t="s">
        <v>510</v>
      </c>
      <c r="D1441" s="105" t="s">
        <v>514</v>
      </c>
      <c r="E1441" s="105">
        <v>7</v>
      </c>
      <c r="F1441" s="106" t="s">
        <v>489</v>
      </c>
      <c r="G1441" s="107">
        <v>114228</v>
      </c>
      <c r="H1441" s="105" t="s">
        <v>496</v>
      </c>
      <c r="I1441" s="105" t="s">
        <v>201</v>
      </c>
    </row>
    <row r="1442" spans="1:9">
      <c r="A1442" s="105" t="s">
        <v>536</v>
      </c>
      <c r="B1442" s="105" t="s">
        <v>534</v>
      </c>
      <c r="C1442" s="106" t="s">
        <v>510</v>
      </c>
      <c r="D1442" s="105" t="s">
        <v>511</v>
      </c>
      <c r="E1442" s="105">
        <v>8</v>
      </c>
      <c r="F1442" s="106" t="s">
        <v>16</v>
      </c>
      <c r="G1442" s="107">
        <v>10680</v>
      </c>
      <c r="H1442" s="105" t="s">
        <v>494</v>
      </c>
      <c r="I1442" s="105" t="s">
        <v>192</v>
      </c>
    </row>
    <row r="1443" spans="1:9">
      <c r="A1443" s="105" t="s">
        <v>535</v>
      </c>
      <c r="B1443" s="105" t="s">
        <v>534</v>
      </c>
      <c r="C1443" s="106" t="s">
        <v>487</v>
      </c>
      <c r="D1443" s="105" t="s">
        <v>502</v>
      </c>
      <c r="E1443" s="105">
        <v>14</v>
      </c>
      <c r="F1443" s="106" t="s">
        <v>16</v>
      </c>
      <c r="G1443" s="107">
        <v>52678</v>
      </c>
      <c r="H1443" s="105" t="s">
        <v>497</v>
      </c>
      <c r="I1443" s="105" t="s">
        <v>198</v>
      </c>
    </row>
    <row r="1444" spans="1:9">
      <c r="A1444" s="105" t="s">
        <v>536</v>
      </c>
      <c r="B1444" s="105" t="s">
        <v>534</v>
      </c>
      <c r="C1444" s="106" t="s">
        <v>510</v>
      </c>
      <c r="D1444" s="105" t="s">
        <v>511</v>
      </c>
      <c r="E1444" s="105">
        <v>6</v>
      </c>
      <c r="F1444" s="106" t="s">
        <v>16</v>
      </c>
      <c r="G1444" s="107">
        <v>99110</v>
      </c>
      <c r="H1444" s="105" t="s">
        <v>494</v>
      </c>
      <c r="I1444" s="105" t="s">
        <v>210</v>
      </c>
    </row>
    <row r="1445" spans="1:9">
      <c r="A1445" s="105" t="s">
        <v>533</v>
      </c>
      <c r="B1445" s="105" t="s">
        <v>534</v>
      </c>
      <c r="C1445" s="106" t="s">
        <v>510</v>
      </c>
      <c r="D1445" s="105" t="s">
        <v>516</v>
      </c>
      <c r="E1445" s="105">
        <v>5</v>
      </c>
      <c r="F1445" s="106" t="s">
        <v>489</v>
      </c>
      <c r="G1445" s="107">
        <v>162456</v>
      </c>
      <c r="H1445" s="105" t="s">
        <v>497</v>
      </c>
      <c r="I1445" s="105" t="s">
        <v>189</v>
      </c>
    </row>
    <row r="1446" spans="1:9">
      <c r="A1446" s="105" t="s">
        <v>533</v>
      </c>
      <c r="B1446" s="105" t="s">
        <v>534</v>
      </c>
      <c r="C1446" s="106" t="s">
        <v>487</v>
      </c>
      <c r="D1446" s="105" t="s">
        <v>502</v>
      </c>
      <c r="E1446" s="105">
        <v>22</v>
      </c>
      <c r="F1446" s="106" t="s">
        <v>16</v>
      </c>
      <c r="G1446" s="107">
        <v>190546</v>
      </c>
      <c r="H1446" s="105" t="s">
        <v>496</v>
      </c>
      <c r="I1446" s="105" t="s">
        <v>201</v>
      </c>
    </row>
    <row r="1447" spans="1:9">
      <c r="A1447" s="105" t="s">
        <v>535</v>
      </c>
      <c r="B1447" s="105" t="s">
        <v>534</v>
      </c>
      <c r="C1447" s="106" t="s">
        <v>499</v>
      </c>
      <c r="D1447" s="105" t="s">
        <v>515</v>
      </c>
      <c r="E1447" s="105">
        <v>27</v>
      </c>
      <c r="F1447" s="106" t="s">
        <v>489</v>
      </c>
      <c r="G1447" s="107">
        <v>40486</v>
      </c>
      <c r="H1447" s="105" t="s">
        <v>496</v>
      </c>
      <c r="I1447" s="105" t="s">
        <v>214</v>
      </c>
    </row>
    <row r="1448" spans="1:9">
      <c r="A1448" s="105" t="s">
        <v>536</v>
      </c>
      <c r="B1448" s="105" t="s">
        <v>534</v>
      </c>
      <c r="C1448" s="106" t="s">
        <v>499</v>
      </c>
      <c r="D1448" s="105" t="s">
        <v>500</v>
      </c>
      <c r="E1448" s="105">
        <v>26</v>
      </c>
      <c r="F1448" s="106" t="s">
        <v>16</v>
      </c>
      <c r="G1448" s="107">
        <v>75896</v>
      </c>
      <c r="H1448" s="105" t="s">
        <v>497</v>
      </c>
      <c r="I1448" s="105" t="s">
        <v>192</v>
      </c>
    </row>
    <row r="1449" spans="1:9">
      <c r="A1449" s="105" t="s">
        <v>533</v>
      </c>
      <c r="B1449" s="105" t="s">
        <v>534</v>
      </c>
      <c r="C1449" s="106" t="s">
        <v>499</v>
      </c>
      <c r="D1449" s="105" t="s">
        <v>508</v>
      </c>
      <c r="E1449" s="105">
        <v>6</v>
      </c>
      <c r="F1449" s="106" t="s">
        <v>16</v>
      </c>
      <c r="G1449" s="107">
        <v>18442</v>
      </c>
      <c r="H1449" s="105" t="s">
        <v>494</v>
      </c>
      <c r="I1449" s="105" t="s">
        <v>192</v>
      </c>
    </row>
    <row r="1450" spans="1:9">
      <c r="A1450" s="105" t="s">
        <v>533</v>
      </c>
      <c r="B1450" s="105" t="s">
        <v>534</v>
      </c>
      <c r="C1450" s="106" t="s">
        <v>492</v>
      </c>
      <c r="D1450" s="105" t="s">
        <v>506</v>
      </c>
      <c r="E1450" s="105">
        <v>11</v>
      </c>
      <c r="F1450" s="106" t="s">
        <v>16</v>
      </c>
      <c r="G1450" s="107">
        <v>117650</v>
      </c>
      <c r="H1450" s="105" t="s">
        <v>512</v>
      </c>
      <c r="I1450" s="105" t="s">
        <v>189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C00000"/>
  </sheetPr>
  <dimension ref="A1:W64"/>
  <sheetViews>
    <sheetView zoomScale="85" zoomScaleNormal="85" workbookViewId="0">
      <selection activeCell="N11" sqref="N11"/>
    </sheetView>
  </sheetViews>
  <sheetFormatPr baseColWidth="10" defaultColWidth="0" defaultRowHeight="16"/>
  <cols>
    <col min="1" max="1" width="3.5" style="128" bestFit="1" customWidth="1"/>
    <col min="2" max="4" width="14.83203125" style="128" customWidth="1"/>
    <col min="5" max="5" width="5.33203125" style="128" bestFit="1" customWidth="1"/>
    <col min="6" max="6" width="14.83203125" style="128" customWidth="1"/>
    <col min="7" max="7" width="18.1640625" style="128" bestFit="1" customWidth="1"/>
    <col min="8" max="8" width="7.6640625" style="128" bestFit="1" customWidth="1"/>
    <col min="9" max="9" width="10.1640625" style="128" bestFit="1" customWidth="1"/>
    <col min="10" max="10" width="11.5" style="128" bestFit="1" customWidth="1"/>
    <col min="11" max="11" width="3.6640625" style="128" customWidth="1"/>
    <col min="12" max="17" width="14.83203125" style="131" customWidth="1"/>
    <col min="18" max="18" width="18.83203125" style="131" bestFit="1" customWidth="1"/>
    <col min="19" max="22" width="14.83203125" style="131" customWidth="1"/>
    <col min="23" max="23" width="14.83203125" style="132" customWidth="1"/>
    <col min="24" max="16384" width="0" style="132" hidden="1"/>
  </cols>
  <sheetData>
    <row r="1" spans="1:23" s="130" customFormat="1" ht="68.25" customHeight="1">
      <c r="A1" s="57" t="s">
        <v>2</v>
      </c>
      <c r="B1" s="57" t="s">
        <v>3</v>
      </c>
      <c r="C1" s="57" t="s">
        <v>4</v>
      </c>
      <c r="D1" s="57" t="s">
        <v>5</v>
      </c>
      <c r="E1" s="57" t="s">
        <v>6</v>
      </c>
      <c r="F1" s="57" t="s">
        <v>594</v>
      </c>
      <c r="G1" s="57" t="s">
        <v>8</v>
      </c>
      <c r="H1" s="57" t="s">
        <v>9</v>
      </c>
      <c r="I1" s="57" t="s">
        <v>10</v>
      </c>
      <c r="J1" s="57" t="s">
        <v>595</v>
      </c>
      <c r="K1"/>
      <c r="L1" s="41" t="s">
        <v>34</v>
      </c>
      <c r="M1" s="8"/>
      <c r="N1" s="9" t="s">
        <v>35</v>
      </c>
      <c r="O1" s="8">
        <v>1</v>
      </c>
      <c r="P1" s="25"/>
      <c r="Q1"/>
      <c r="R1" s="131"/>
      <c r="S1" s="131"/>
      <c r="T1" s="131"/>
      <c r="U1" s="131"/>
      <c r="V1" s="131"/>
      <c r="W1" s="132"/>
    </row>
    <row r="2" spans="1:23" s="130" customFormat="1">
      <c r="A2" s="59">
        <v>1</v>
      </c>
      <c r="B2" s="59" t="s">
        <v>596</v>
      </c>
      <c r="C2" s="59" t="s">
        <v>13</v>
      </c>
      <c r="D2" s="59" t="s">
        <v>14</v>
      </c>
      <c r="E2" s="59" t="s">
        <v>15</v>
      </c>
      <c r="F2" s="129">
        <v>28010</v>
      </c>
      <c r="G2" s="59" t="s">
        <v>16</v>
      </c>
      <c r="H2" s="59" t="s">
        <v>597</v>
      </c>
      <c r="I2" s="59">
        <v>1510</v>
      </c>
      <c r="J2" s="59"/>
      <c r="K2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2"/>
    </row>
    <row r="3" spans="1:23" s="130" customFormat="1">
      <c r="A3" s="59">
        <v>2</v>
      </c>
      <c r="B3" s="59" t="s">
        <v>599</v>
      </c>
      <c r="C3" s="59" t="s">
        <v>20</v>
      </c>
      <c r="D3" s="59" t="s">
        <v>21</v>
      </c>
      <c r="E3" s="59" t="s">
        <v>22</v>
      </c>
      <c r="F3" s="129">
        <v>28994</v>
      </c>
      <c r="G3" s="59" t="s">
        <v>23</v>
      </c>
      <c r="H3" s="59" t="s">
        <v>598</v>
      </c>
      <c r="I3" s="59">
        <v>5440</v>
      </c>
      <c r="J3" s="59" t="s">
        <v>600</v>
      </c>
      <c r="K3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2"/>
    </row>
    <row r="4" spans="1:23" s="130" customFormat="1">
      <c r="A4" s="59">
        <v>3</v>
      </c>
      <c r="B4" s="59" t="s">
        <v>601</v>
      </c>
      <c r="C4" s="59" t="s">
        <v>27</v>
      </c>
      <c r="D4" s="59" t="s">
        <v>28</v>
      </c>
      <c r="E4" s="59" t="s">
        <v>15</v>
      </c>
      <c r="F4" s="129">
        <v>26452</v>
      </c>
      <c r="G4" s="59" t="s">
        <v>16</v>
      </c>
      <c r="H4" s="59" t="s">
        <v>29</v>
      </c>
      <c r="I4" s="59">
        <v>2050</v>
      </c>
      <c r="J4" s="59"/>
      <c r="K4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2"/>
    </row>
    <row r="5" spans="1:23" s="130" customFormat="1">
      <c r="A5" s="59">
        <v>4</v>
      </c>
      <c r="B5" s="59" t="s">
        <v>602</v>
      </c>
      <c r="C5" s="59" t="s">
        <v>31</v>
      </c>
      <c r="D5" s="59" t="s">
        <v>32</v>
      </c>
      <c r="E5" s="59" t="s">
        <v>22</v>
      </c>
      <c r="F5" s="129">
        <v>27599</v>
      </c>
      <c r="G5" s="59" t="s">
        <v>33</v>
      </c>
      <c r="H5" s="59" t="s">
        <v>29</v>
      </c>
      <c r="I5" s="59">
        <v>1800</v>
      </c>
      <c r="J5" s="59"/>
      <c r="K5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2"/>
    </row>
    <row r="6" spans="1:23" s="130" customFormat="1">
      <c r="A6" s="59">
        <v>5</v>
      </c>
      <c r="B6" s="59" t="s">
        <v>603</v>
      </c>
      <c r="C6" s="59" t="s">
        <v>37</v>
      </c>
      <c r="D6" s="59" t="s">
        <v>38</v>
      </c>
      <c r="E6" s="59" t="s">
        <v>22</v>
      </c>
      <c r="F6" s="129">
        <v>32511</v>
      </c>
      <c r="G6" s="59" t="s">
        <v>39</v>
      </c>
      <c r="H6" s="59" t="s">
        <v>40</v>
      </c>
      <c r="I6" s="59">
        <v>5750</v>
      </c>
      <c r="J6" s="59" t="s">
        <v>604</v>
      </c>
      <c r="K6" s="128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2"/>
    </row>
    <row r="7" spans="1:23" s="130" customFormat="1">
      <c r="A7" s="59">
        <v>6</v>
      </c>
      <c r="B7" s="59" t="s">
        <v>605</v>
      </c>
      <c r="C7" s="59" t="s">
        <v>45</v>
      </c>
      <c r="D7" s="59" t="s">
        <v>46</v>
      </c>
      <c r="E7" s="59" t="s">
        <v>15</v>
      </c>
      <c r="F7" s="129">
        <v>28622</v>
      </c>
      <c r="G7" s="59" t="s">
        <v>33</v>
      </c>
      <c r="H7" s="59" t="s">
        <v>40</v>
      </c>
      <c r="I7" s="59">
        <v>4000</v>
      </c>
      <c r="J7" s="59"/>
      <c r="K7" s="128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2"/>
    </row>
    <row r="8" spans="1:23" s="130" customFormat="1">
      <c r="A8" s="59">
        <v>7</v>
      </c>
      <c r="B8" s="59" t="s">
        <v>606</v>
      </c>
      <c r="C8" s="59" t="s">
        <v>48</v>
      </c>
      <c r="D8" s="59" t="s">
        <v>49</v>
      </c>
      <c r="E8" s="59" t="s">
        <v>15</v>
      </c>
      <c r="F8" s="129">
        <v>25378</v>
      </c>
      <c r="G8" s="59" t="s">
        <v>16</v>
      </c>
      <c r="H8" s="59" t="s">
        <v>597</v>
      </c>
      <c r="I8" s="59">
        <v>3600</v>
      </c>
      <c r="J8" s="59"/>
      <c r="K8" s="128"/>
      <c r="L8" s="131"/>
      <c r="M8" s="131"/>
      <c r="N8" s="131"/>
      <c r="O8" s="131"/>
      <c r="P8" s="131"/>
      <c r="Q8" s="131"/>
      <c r="R8" s="131"/>
      <c r="S8" s="131"/>
      <c r="T8" s="131"/>
      <c r="U8" s="131"/>
      <c r="V8" s="131"/>
      <c r="W8" s="132"/>
    </row>
    <row r="9" spans="1:23" s="130" customFormat="1">
      <c r="A9" s="59">
        <v>8</v>
      </c>
      <c r="B9" s="59" t="s">
        <v>607</v>
      </c>
      <c r="C9" s="59" t="s">
        <v>51</v>
      </c>
      <c r="D9" s="59" t="s">
        <v>52</v>
      </c>
      <c r="E9" s="59" t="s">
        <v>15</v>
      </c>
      <c r="F9" s="129">
        <v>25080</v>
      </c>
      <c r="G9" s="59" t="s">
        <v>33</v>
      </c>
      <c r="H9" s="59" t="s">
        <v>598</v>
      </c>
      <c r="I9" s="59">
        <v>7360</v>
      </c>
      <c r="J9" s="59" t="s">
        <v>608</v>
      </c>
      <c r="K9" s="128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2"/>
    </row>
    <row r="10" spans="1:23" s="130" customFormat="1">
      <c r="A10" s="59">
        <v>9</v>
      </c>
      <c r="B10" s="59" t="s">
        <v>609</v>
      </c>
      <c r="C10" s="59" t="s">
        <v>54</v>
      </c>
      <c r="D10" s="59" t="s">
        <v>55</v>
      </c>
      <c r="E10" s="59" t="s">
        <v>22</v>
      </c>
      <c r="F10" s="129">
        <v>31225</v>
      </c>
      <c r="G10" s="59" t="s">
        <v>56</v>
      </c>
      <c r="H10" s="59" t="s">
        <v>29</v>
      </c>
      <c r="I10" s="59">
        <v>1800</v>
      </c>
      <c r="J10" s="59"/>
      <c r="K10" s="128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2"/>
    </row>
    <row r="11" spans="1:23" s="130" customFormat="1">
      <c r="A11" s="59">
        <v>10</v>
      </c>
      <c r="B11" s="59" t="s">
        <v>611</v>
      </c>
      <c r="C11" s="59" t="s">
        <v>58</v>
      </c>
      <c r="D11" s="59" t="s">
        <v>59</v>
      </c>
      <c r="E11" s="59" t="s">
        <v>15</v>
      </c>
      <c r="F11" s="129">
        <v>24630</v>
      </c>
      <c r="G11" s="59" t="s">
        <v>23</v>
      </c>
      <c r="H11" s="59" t="s">
        <v>597</v>
      </c>
      <c r="I11" s="59">
        <v>3000</v>
      </c>
      <c r="J11" s="59" t="s">
        <v>612</v>
      </c>
      <c r="K11" s="128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2"/>
    </row>
    <row r="12" spans="1:23" s="130" customFormat="1">
      <c r="A12" s="59">
        <v>11</v>
      </c>
      <c r="B12" s="59" t="s">
        <v>611</v>
      </c>
      <c r="C12" s="59" t="s">
        <v>48</v>
      </c>
      <c r="D12" s="59" t="s">
        <v>49</v>
      </c>
      <c r="E12" s="59" t="s">
        <v>15</v>
      </c>
      <c r="F12" s="129">
        <v>27823</v>
      </c>
      <c r="G12" s="59" t="s">
        <v>56</v>
      </c>
      <c r="H12" s="59" t="s">
        <v>597</v>
      </c>
      <c r="I12" s="59">
        <v>3450</v>
      </c>
      <c r="J12" s="59"/>
      <c r="K12" s="128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2"/>
    </row>
    <row r="13" spans="1:23" s="130" customFormat="1">
      <c r="A13" s="59">
        <v>12</v>
      </c>
      <c r="B13" s="59" t="s">
        <v>615</v>
      </c>
      <c r="C13" s="59" t="s">
        <v>61</v>
      </c>
      <c r="D13" s="59" t="s">
        <v>55</v>
      </c>
      <c r="E13" s="59" t="s">
        <v>22</v>
      </c>
      <c r="F13" s="129">
        <v>29407</v>
      </c>
      <c r="G13" s="59" t="s">
        <v>16</v>
      </c>
      <c r="H13" s="59" t="s">
        <v>29</v>
      </c>
      <c r="I13" s="59">
        <v>2700</v>
      </c>
      <c r="J13" s="59"/>
      <c r="K13" s="128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2"/>
    </row>
    <row r="14" spans="1:23" s="130" customFormat="1">
      <c r="A14" s="59">
        <v>13</v>
      </c>
      <c r="B14" s="59" t="s">
        <v>617</v>
      </c>
      <c r="C14" s="59" t="s">
        <v>63</v>
      </c>
      <c r="D14" s="59" t="s">
        <v>64</v>
      </c>
      <c r="E14" s="59" t="s">
        <v>22</v>
      </c>
      <c r="F14" s="129">
        <v>25538</v>
      </c>
      <c r="G14" s="59" t="s">
        <v>56</v>
      </c>
      <c r="H14" s="59" t="s">
        <v>40</v>
      </c>
      <c r="I14" s="59">
        <v>8500</v>
      </c>
      <c r="J14" s="59" t="s">
        <v>618</v>
      </c>
      <c r="K14" s="128"/>
      <c r="L14"/>
      <c r="M14"/>
      <c r="N14"/>
      <c r="O14"/>
      <c r="P14"/>
      <c r="Q14"/>
      <c r="R14"/>
      <c r="S14"/>
      <c r="T14"/>
      <c r="U14"/>
      <c r="V14"/>
      <c r="W14" s="132"/>
    </row>
    <row r="15" spans="1:23" s="130" customFormat="1">
      <c r="A15" s="59">
        <v>14</v>
      </c>
      <c r="B15" s="59" t="s">
        <v>620</v>
      </c>
      <c r="C15" s="59" t="s">
        <v>66</v>
      </c>
      <c r="D15" s="59" t="s">
        <v>67</v>
      </c>
      <c r="E15" s="59" t="s">
        <v>15</v>
      </c>
      <c r="F15" s="129">
        <v>24240</v>
      </c>
      <c r="G15" s="59" t="s">
        <v>68</v>
      </c>
      <c r="H15" s="59" t="s">
        <v>597</v>
      </c>
      <c r="I15" s="59">
        <v>4650</v>
      </c>
      <c r="J15" s="59"/>
      <c r="K15" s="128"/>
      <c r="L15"/>
      <c r="M15"/>
      <c r="N15"/>
      <c r="O15"/>
      <c r="P15"/>
      <c r="Q15"/>
      <c r="R15"/>
      <c r="S15"/>
      <c r="T15"/>
      <c r="U15"/>
      <c r="V15"/>
      <c r="W15" s="132"/>
    </row>
    <row r="16" spans="1:23" s="130" customFormat="1">
      <c r="A16" s="59">
        <v>15</v>
      </c>
      <c r="B16" s="59" t="s">
        <v>621</v>
      </c>
      <c r="C16" s="59" t="s">
        <v>70</v>
      </c>
      <c r="D16" s="59" t="s">
        <v>71</v>
      </c>
      <c r="E16" s="59" t="s">
        <v>15</v>
      </c>
      <c r="F16" s="129">
        <v>33232</v>
      </c>
      <c r="G16" s="59" t="s">
        <v>33</v>
      </c>
      <c r="H16" s="59" t="s">
        <v>29</v>
      </c>
      <c r="I16" s="59">
        <v>2070</v>
      </c>
      <c r="J16" s="59" t="s">
        <v>622</v>
      </c>
      <c r="K16" s="128"/>
      <c r="L16"/>
      <c r="M16"/>
      <c r="N16"/>
      <c r="O16"/>
      <c r="P16"/>
      <c r="Q16"/>
      <c r="R16"/>
      <c r="S16"/>
      <c r="T16"/>
      <c r="U16"/>
      <c r="V16"/>
      <c r="W16" s="132"/>
    </row>
    <row r="17" spans="1:23" s="130" customFormat="1">
      <c r="A17" s="59">
        <v>16</v>
      </c>
      <c r="B17" s="59" t="s">
        <v>610</v>
      </c>
      <c r="C17" s="59" t="s">
        <v>73</v>
      </c>
      <c r="D17" s="59" t="s">
        <v>74</v>
      </c>
      <c r="E17" s="59" t="s">
        <v>15</v>
      </c>
      <c r="F17" s="129">
        <v>28229</v>
      </c>
      <c r="G17" s="59" t="s">
        <v>33</v>
      </c>
      <c r="H17" s="59" t="s">
        <v>598</v>
      </c>
      <c r="I17" s="59">
        <v>6400</v>
      </c>
      <c r="J17" s="59"/>
      <c r="K17" s="128"/>
      <c r="L17"/>
      <c r="M17"/>
      <c r="N17"/>
      <c r="O17"/>
      <c r="P17"/>
      <c r="Q17"/>
      <c r="R17"/>
      <c r="S17"/>
      <c r="T17"/>
      <c r="U17"/>
      <c r="V17"/>
      <c r="W17" s="132"/>
    </row>
    <row r="18" spans="1:23" s="130" customFormat="1">
      <c r="A18" s="59">
        <v>17</v>
      </c>
      <c r="B18" s="59" t="s">
        <v>610</v>
      </c>
      <c r="C18" s="59" t="s">
        <v>76</v>
      </c>
      <c r="D18" s="59" t="s">
        <v>77</v>
      </c>
      <c r="E18" s="59" t="s">
        <v>22</v>
      </c>
      <c r="F18" s="129">
        <v>29050</v>
      </c>
      <c r="G18" s="59" t="s">
        <v>16</v>
      </c>
      <c r="H18" s="59" t="s">
        <v>597</v>
      </c>
      <c r="I18" s="59">
        <v>2400</v>
      </c>
      <c r="J18" s="59"/>
      <c r="K18" s="128"/>
      <c r="L18"/>
      <c r="M18"/>
      <c r="N18"/>
      <c r="O18"/>
      <c r="P18"/>
      <c r="Q18"/>
      <c r="R18"/>
      <c r="S18"/>
      <c r="T18"/>
      <c r="U18"/>
      <c r="V18"/>
      <c r="W18" s="132"/>
    </row>
    <row r="19" spans="1:23">
      <c r="A19" s="59">
        <v>18</v>
      </c>
      <c r="B19" s="59" t="s">
        <v>623</v>
      </c>
      <c r="C19" s="59" t="s">
        <v>79</v>
      </c>
      <c r="D19" s="59" t="s">
        <v>80</v>
      </c>
      <c r="E19" s="59" t="s">
        <v>22</v>
      </c>
      <c r="F19" s="129">
        <v>30801</v>
      </c>
      <c r="G19" s="59" t="s">
        <v>16</v>
      </c>
      <c r="H19" s="59" t="s">
        <v>29</v>
      </c>
      <c r="I19" s="59">
        <v>3100</v>
      </c>
      <c r="J19" s="59" t="s">
        <v>624</v>
      </c>
      <c r="L19"/>
      <c r="M19"/>
      <c r="N19"/>
      <c r="O19"/>
      <c r="P19"/>
      <c r="Q19"/>
      <c r="R19"/>
      <c r="S19"/>
      <c r="T19"/>
      <c r="U19"/>
      <c r="V19"/>
    </row>
    <row r="20" spans="1:23">
      <c r="A20" s="59">
        <v>19</v>
      </c>
      <c r="B20" s="59" t="s">
        <v>625</v>
      </c>
      <c r="C20" s="59" t="s">
        <v>82</v>
      </c>
      <c r="D20" s="59" t="s">
        <v>83</v>
      </c>
      <c r="E20" s="59" t="s">
        <v>15</v>
      </c>
      <c r="F20" s="129">
        <v>23048</v>
      </c>
      <c r="G20" s="59" t="s">
        <v>84</v>
      </c>
      <c r="H20" s="59" t="s">
        <v>597</v>
      </c>
      <c r="I20" s="59">
        <v>3480</v>
      </c>
      <c r="J20" s="59"/>
      <c r="L20"/>
      <c r="M20"/>
      <c r="N20"/>
      <c r="O20"/>
      <c r="P20"/>
      <c r="Q20"/>
      <c r="R20"/>
      <c r="S20"/>
      <c r="T20"/>
      <c r="U20"/>
      <c r="V20"/>
    </row>
    <row r="21" spans="1:23">
      <c r="A21" s="59">
        <v>20</v>
      </c>
      <c r="B21" s="59" t="s">
        <v>626</v>
      </c>
      <c r="C21" s="59" t="s">
        <v>86</v>
      </c>
      <c r="D21" s="59" t="s">
        <v>87</v>
      </c>
      <c r="E21" s="59" t="s">
        <v>22</v>
      </c>
      <c r="F21" s="129">
        <v>27294</v>
      </c>
      <c r="G21" s="59" t="s">
        <v>23</v>
      </c>
      <c r="H21" s="59" t="s">
        <v>29</v>
      </c>
      <c r="I21" s="59">
        <v>900</v>
      </c>
      <c r="J21" s="59"/>
      <c r="L21"/>
      <c r="M21"/>
      <c r="N21"/>
      <c r="O21"/>
      <c r="P21"/>
      <c r="Q21"/>
      <c r="R21"/>
      <c r="S21"/>
      <c r="T21"/>
      <c r="U21"/>
      <c r="V21"/>
    </row>
    <row r="22" spans="1:23">
      <c r="A22" s="59">
        <v>21</v>
      </c>
      <c r="B22" s="59" t="s">
        <v>627</v>
      </c>
      <c r="C22" s="59" t="s">
        <v>89</v>
      </c>
      <c r="D22" s="59" t="s">
        <v>90</v>
      </c>
      <c r="E22" s="59" t="s">
        <v>15</v>
      </c>
      <c r="F22" s="129">
        <v>25494</v>
      </c>
      <c r="G22" s="59" t="s">
        <v>91</v>
      </c>
      <c r="H22" s="59" t="s">
        <v>29</v>
      </c>
      <c r="I22" s="59">
        <v>905</v>
      </c>
      <c r="J22" s="59"/>
      <c r="L22"/>
      <c r="M22"/>
      <c r="N22"/>
      <c r="O22"/>
      <c r="P22"/>
      <c r="Q22"/>
      <c r="R22"/>
      <c r="S22"/>
      <c r="T22"/>
      <c r="U22"/>
      <c r="V22"/>
    </row>
    <row r="23" spans="1:23">
      <c r="A23" s="59">
        <v>22</v>
      </c>
      <c r="B23" s="59" t="s">
        <v>628</v>
      </c>
      <c r="C23" s="59" t="s">
        <v>93</v>
      </c>
      <c r="D23" s="59" t="s">
        <v>94</v>
      </c>
      <c r="E23" s="59" t="s">
        <v>15</v>
      </c>
      <c r="F23" s="129">
        <v>34049</v>
      </c>
      <c r="G23" s="59" t="s">
        <v>16</v>
      </c>
      <c r="H23" s="59" t="s">
        <v>40</v>
      </c>
      <c r="I23" s="59">
        <v>5750</v>
      </c>
      <c r="J23" s="59" t="s">
        <v>629</v>
      </c>
      <c r="L23"/>
      <c r="M23"/>
      <c r="N23"/>
      <c r="O23"/>
      <c r="P23"/>
      <c r="Q23"/>
      <c r="R23"/>
      <c r="S23"/>
      <c r="T23"/>
      <c r="U23"/>
      <c r="V23"/>
    </row>
    <row r="24" spans="1:23">
      <c r="A24" s="59">
        <v>23</v>
      </c>
      <c r="B24" s="59" t="s">
        <v>630</v>
      </c>
      <c r="C24" s="59" t="s">
        <v>96</v>
      </c>
      <c r="D24" s="59" t="s">
        <v>97</v>
      </c>
      <c r="E24" s="59" t="s">
        <v>22</v>
      </c>
      <c r="F24" s="129">
        <v>34954</v>
      </c>
      <c r="G24" s="59" t="s">
        <v>91</v>
      </c>
      <c r="H24" s="59" t="s">
        <v>29</v>
      </c>
      <c r="I24" s="59">
        <v>1800</v>
      </c>
      <c r="J24" s="59"/>
      <c r="L24"/>
      <c r="M24"/>
      <c r="N24"/>
      <c r="O24"/>
      <c r="P24"/>
      <c r="Q24"/>
      <c r="R24"/>
      <c r="S24"/>
      <c r="T24"/>
      <c r="U24"/>
      <c r="V24"/>
    </row>
    <row r="25" spans="1:23">
      <c r="A25" s="59">
        <v>24</v>
      </c>
      <c r="B25" s="59" t="s">
        <v>631</v>
      </c>
      <c r="C25" s="59" t="s">
        <v>99</v>
      </c>
      <c r="D25" s="59" t="s">
        <v>97</v>
      </c>
      <c r="E25" s="59" t="s">
        <v>22</v>
      </c>
      <c r="F25" s="129">
        <v>30253</v>
      </c>
      <c r="G25" s="59" t="s">
        <v>16</v>
      </c>
      <c r="H25" s="59" t="s">
        <v>597</v>
      </c>
      <c r="I25" s="59">
        <v>3000</v>
      </c>
      <c r="J25" s="59"/>
      <c r="L25"/>
      <c r="M25"/>
      <c r="N25"/>
      <c r="O25"/>
      <c r="P25"/>
      <c r="Q25"/>
      <c r="R25"/>
      <c r="S25"/>
      <c r="T25"/>
      <c r="U25"/>
      <c r="V25"/>
    </row>
    <row r="26" spans="1:23">
      <c r="A26" s="59">
        <v>25</v>
      </c>
      <c r="B26" s="59" t="s">
        <v>632</v>
      </c>
      <c r="C26" s="59" t="s">
        <v>101</v>
      </c>
      <c r="D26" s="59" t="s">
        <v>102</v>
      </c>
      <c r="E26" s="59" t="s">
        <v>22</v>
      </c>
      <c r="F26" s="129">
        <v>32451</v>
      </c>
      <c r="G26" s="59" t="s">
        <v>103</v>
      </c>
      <c r="H26" s="59" t="s">
        <v>40</v>
      </c>
      <c r="I26" s="59">
        <v>4750</v>
      </c>
      <c r="J26" s="59" t="s">
        <v>633</v>
      </c>
      <c r="L26"/>
      <c r="M26"/>
      <c r="N26"/>
      <c r="O26"/>
      <c r="P26"/>
      <c r="Q26"/>
      <c r="R26"/>
      <c r="S26"/>
      <c r="T26"/>
      <c r="U26"/>
      <c r="V26"/>
    </row>
    <row r="27" spans="1:23">
      <c r="A27" s="59">
        <v>26</v>
      </c>
      <c r="B27" s="59" t="s">
        <v>634</v>
      </c>
      <c r="C27" s="59" t="s">
        <v>105</v>
      </c>
      <c r="D27" s="59" t="s">
        <v>106</v>
      </c>
      <c r="E27" s="59" t="s">
        <v>15</v>
      </c>
      <c r="F27" s="129">
        <v>24172</v>
      </c>
      <c r="G27" s="59" t="s">
        <v>103</v>
      </c>
      <c r="H27" s="59" t="s">
        <v>29</v>
      </c>
      <c r="I27" s="59">
        <v>1800</v>
      </c>
      <c r="J27" s="59"/>
      <c r="L27"/>
      <c r="M27"/>
      <c r="N27"/>
      <c r="O27"/>
      <c r="P27"/>
      <c r="Q27"/>
      <c r="R27"/>
      <c r="S27"/>
      <c r="T27"/>
      <c r="U27"/>
      <c r="V27"/>
    </row>
    <row r="28" spans="1:23">
      <c r="A28" s="59">
        <v>27</v>
      </c>
      <c r="B28" s="59" t="s">
        <v>635</v>
      </c>
      <c r="C28" s="59" t="s">
        <v>108</v>
      </c>
      <c r="D28" s="59" t="s">
        <v>109</v>
      </c>
      <c r="E28" s="59" t="s">
        <v>15</v>
      </c>
      <c r="F28" s="129">
        <v>28244</v>
      </c>
      <c r="G28" s="59" t="s">
        <v>16</v>
      </c>
      <c r="H28" s="59" t="s">
        <v>598</v>
      </c>
      <c r="I28" s="59">
        <v>10880</v>
      </c>
      <c r="J28" s="59"/>
      <c r="L28"/>
      <c r="M28"/>
      <c r="N28"/>
      <c r="O28"/>
      <c r="P28"/>
      <c r="Q28"/>
      <c r="R28"/>
      <c r="S28"/>
      <c r="T28"/>
      <c r="U28"/>
      <c r="V28"/>
    </row>
    <row r="29" spans="1:23">
      <c r="A29" s="59">
        <v>28</v>
      </c>
      <c r="B29" s="59" t="s">
        <v>636</v>
      </c>
      <c r="C29" s="59" t="s">
        <v>101</v>
      </c>
      <c r="D29" s="59" t="s">
        <v>111</v>
      </c>
      <c r="E29" s="59" t="s">
        <v>22</v>
      </c>
      <c r="F29" s="129">
        <v>21929</v>
      </c>
      <c r="G29" s="59" t="s">
        <v>84</v>
      </c>
      <c r="H29" s="59" t="s">
        <v>40</v>
      </c>
      <c r="I29" s="59">
        <v>5000</v>
      </c>
      <c r="J29" s="59" t="s">
        <v>637</v>
      </c>
      <c r="L29"/>
      <c r="M29"/>
      <c r="N29"/>
      <c r="O29"/>
      <c r="P29"/>
      <c r="Q29"/>
      <c r="R29"/>
      <c r="S29"/>
      <c r="T29"/>
      <c r="U29"/>
      <c r="V29"/>
    </row>
    <row r="30" spans="1:23">
      <c r="A30" s="59">
        <v>29</v>
      </c>
      <c r="B30" s="59" t="s">
        <v>638</v>
      </c>
      <c r="C30" s="59" t="s">
        <v>113</v>
      </c>
      <c r="D30" s="59" t="s">
        <v>102</v>
      </c>
      <c r="E30" s="59" t="s">
        <v>22</v>
      </c>
      <c r="F30" s="129">
        <v>22196</v>
      </c>
      <c r="G30" s="59" t="s">
        <v>84</v>
      </c>
      <c r="H30" s="59" t="s">
        <v>29</v>
      </c>
      <c r="I30" s="59">
        <v>1900</v>
      </c>
      <c r="J30" s="59"/>
      <c r="L30"/>
      <c r="M30"/>
      <c r="N30"/>
      <c r="O30"/>
      <c r="P30"/>
      <c r="Q30"/>
      <c r="R30"/>
      <c r="S30"/>
      <c r="T30"/>
      <c r="U30"/>
      <c r="V30"/>
    </row>
    <row r="31" spans="1:23">
      <c r="A31" s="59">
        <v>30</v>
      </c>
      <c r="B31" s="59" t="s">
        <v>639</v>
      </c>
      <c r="C31" s="59" t="s">
        <v>115</v>
      </c>
      <c r="D31" s="59" t="s">
        <v>116</v>
      </c>
      <c r="E31" s="59" t="s">
        <v>15</v>
      </c>
      <c r="F31" s="129">
        <v>31967</v>
      </c>
      <c r="G31" s="59" t="s">
        <v>103</v>
      </c>
      <c r="H31" s="59" t="s">
        <v>597</v>
      </c>
      <c r="I31" s="59">
        <v>3450</v>
      </c>
      <c r="J31" s="59"/>
      <c r="L31"/>
      <c r="M31"/>
      <c r="N31"/>
      <c r="O31"/>
      <c r="P31"/>
      <c r="Q31"/>
      <c r="R31"/>
      <c r="S31"/>
      <c r="T31"/>
      <c r="U31"/>
      <c r="V31"/>
    </row>
    <row r="32" spans="1:23">
      <c r="A32" s="59">
        <v>31</v>
      </c>
      <c r="B32" s="59" t="s">
        <v>613</v>
      </c>
      <c r="C32" s="59" t="s">
        <v>108</v>
      </c>
      <c r="D32" s="59" t="s">
        <v>106</v>
      </c>
      <c r="E32" s="59" t="s">
        <v>15</v>
      </c>
      <c r="F32" s="129">
        <v>22803</v>
      </c>
      <c r="G32" s="59" t="s">
        <v>16</v>
      </c>
      <c r="H32" s="59" t="s">
        <v>597</v>
      </c>
      <c r="I32" s="59">
        <v>2550</v>
      </c>
      <c r="J32" s="59" t="s">
        <v>640</v>
      </c>
      <c r="L32"/>
      <c r="M32"/>
      <c r="N32"/>
      <c r="O32"/>
      <c r="P32"/>
      <c r="Q32"/>
      <c r="R32"/>
      <c r="S32"/>
      <c r="T32"/>
      <c r="U32"/>
      <c r="V32"/>
    </row>
    <row r="33" spans="1:22">
      <c r="A33" s="59">
        <v>32</v>
      </c>
      <c r="B33" s="59" t="s">
        <v>613</v>
      </c>
      <c r="C33" s="59" t="s">
        <v>105</v>
      </c>
      <c r="D33" s="59" t="s">
        <v>106</v>
      </c>
      <c r="E33" s="59" t="s">
        <v>15</v>
      </c>
      <c r="F33" s="129">
        <v>32940</v>
      </c>
      <c r="G33" s="59" t="s">
        <v>103</v>
      </c>
      <c r="H33" s="59" t="s">
        <v>598</v>
      </c>
      <c r="I33" s="59">
        <v>7360</v>
      </c>
      <c r="J33" s="59"/>
      <c r="L33"/>
      <c r="M33"/>
      <c r="N33"/>
      <c r="O33"/>
      <c r="P33"/>
      <c r="Q33"/>
      <c r="R33"/>
      <c r="S33"/>
      <c r="T33"/>
      <c r="U33"/>
      <c r="V33"/>
    </row>
    <row r="34" spans="1:22">
      <c r="A34" s="59">
        <v>33</v>
      </c>
      <c r="B34" s="59" t="s">
        <v>614</v>
      </c>
      <c r="C34" s="59" t="s">
        <v>119</v>
      </c>
      <c r="D34" s="59" t="s">
        <v>120</v>
      </c>
      <c r="E34" s="59" t="s">
        <v>22</v>
      </c>
      <c r="F34" s="129">
        <v>30735</v>
      </c>
      <c r="G34" s="59" t="s">
        <v>84</v>
      </c>
      <c r="H34" s="59" t="s">
        <v>598</v>
      </c>
      <c r="I34" s="59">
        <v>3600</v>
      </c>
      <c r="J34" s="59"/>
      <c r="L34"/>
      <c r="M34"/>
      <c r="N34"/>
      <c r="O34"/>
      <c r="P34"/>
      <c r="Q34"/>
      <c r="R34"/>
      <c r="S34"/>
      <c r="T34"/>
      <c r="U34"/>
      <c r="V34"/>
    </row>
    <row r="35" spans="1:22">
      <c r="A35" s="59">
        <v>34</v>
      </c>
      <c r="B35" s="59" t="s">
        <v>614</v>
      </c>
      <c r="C35" s="59" t="s">
        <v>122</v>
      </c>
      <c r="D35" s="59" t="s">
        <v>123</v>
      </c>
      <c r="E35" s="59" t="s">
        <v>22</v>
      </c>
      <c r="F35" s="129">
        <v>27437</v>
      </c>
      <c r="G35" s="59" t="s">
        <v>23</v>
      </c>
      <c r="H35" s="59" t="s">
        <v>40</v>
      </c>
      <c r="I35" s="59">
        <v>8500</v>
      </c>
      <c r="J35" s="59" t="s">
        <v>641</v>
      </c>
      <c r="L35"/>
      <c r="M35"/>
      <c r="N35"/>
      <c r="O35"/>
      <c r="P35"/>
      <c r="Q35"/>
      <c r="R35"/>
      <c r="S35"/>
      <c r="T35"/>
      <c r="U35"/>
      <c r="V35"/>
    </row>
    <row r="36" spans="1:22">
      <c r="A36" s="59">
        <v>35</v>
      </c>
      <c r="B36" s="59" t="s">
        <v>642</v>
      </c>
      <c r="C36" s="59" t="s">
        <v>125</v>
      </c>
      <c r="D36" s="59" t="s">
        <v>126</v>
      </c>
      <c r="E36" s="59" t="s">
        <v>15</v>
      </c>
      <c r="F36" s="129">
        <v>30483</v>
      </c>
      <c r="G36" s="59" t="s">
        <v>84</v>
      </c>
      <c r="H36" s="59" t="s">
        <v>597</v>
      </c>
      <c r="I36" s="59">
        <v>3400</v>
      </c>
      <c r="J36" s="59"/>
      <c r="L36"/>
      <c r="M36"/>
      <c r="N36"/>
      <c r="O36"/>
      <c r="P36"/>
      <c r="Q36"/>
      <c r="R36"/>
      <c r="S36"/>
      <c r="T36"/>
      <c r="U36"/>
      <c r="V36"/>
    </row>
    <row r="37" spans="1:22">
      <c r="A37" s="59">
        <v>36</v>
      </c>
      <c r="B37" s="59" t="s">
        <v>643</v>
      </c>
      <c r="C37" s="59" t="s">
        <v>128</v>
      </c>
      <c r="D37" s="59" t="s">
        <v>129</v>
      </c>
      <c r="E37" s="59" t="s">
        <v>15</v>
      </c>
      <c r="F37" s="129">
        <v>25530</v>
      </c>
      <c r="G37" s="59" t="s">
        <v>16</v>
      </c>
      <c r="H37" s="59" t="s">
        <v>29</v>
      </c>
      <c r="I37" s="59">
        <v>2070</v>
      </c>
      <c r="J37" s="59"/>
      <c r="L37"/>
      <c r="M37"/>
      <c r="N37"/>
      <c r="O37"/>
      <c r="P37"/>
      <c r="Q37"/>
      <c r="R37"/>
      <c r="S37"/>
      <c r="T37"/>
      <c r="U37"/>
      <c r="V37"/>
    </row>
    <row r="38" spans="1:22">
      <c r="A38" s="59">
        <v>37</v>
      </c>
      <c r="B38" s="59" t="s">
        <v>644</v>
      </c>
      <c r="C38" s="59" t="s">
        <v>128</v>
      </c>
      <c r="D38" s="59" t="s">
        <v>129</v>
      </c>
      <c r="E38" s="59" t="s">
        <v>15</v>
      </c>
      <c r="F38" s="129">
        <v>28444</v>
      </c>
      <c r="G38" s="59" t="s">
        <v>68</v>
      </c>
      <c r="H38" s="59" t="s">
        <v>597</v>
      </c>
      <c r="I38" s="59">
        <v>4650</v>
      </c>
      <c r="J38" s="59" t="s">
        <v>645</v>
      </c>
      <c r="L38"/>
      <c r="M38"/>
      <c r="N38"/>
      <c r="O38"/>
      <c r="P38"/>
      <c r="Q38"/>
      <c r="R38"/>
      <c r="S38"/>
      <c r="T38"/>
      <c r="U38"/>
      <c r="V38"/>
    </row>
    <row r="39" spans="1:22">
      <c r="A39" s="59">
        <v>38</v>
      </c>
      <c r="B39" s="59" t="s">
        <v>646</v>
      </c>
      <c r="C39" s="59" t="s">
        <v>132</v>
      </c>
      <c r="D39" s="59" t="s">
        <v>133</v>
      </c>
      <c r="E39" s="59" t="s">
        <v>15</v>
      </c>
      <c r="F39" s="129">
        <v>23588</v>
      </c>
      <c r="G39" s="59" t="s">
        <v>68</v>
      </c>
      <c r="H39" s="59" t="s">
        <v>40</v>
      </c>
      <c r="I39" s="59">
        <v>2515</v>
      </c>
      <c r="J39" s="59"/>
      <c r="L39"/>
      <c r="M39"/>
      <c r="N39"/>
      <c r="O39"/>
      <c r="P39"/>
      <c r="Q39"/>
      <c r="R39"/>
      <c r="S39"/>
      <c r="T39"/>
      <c r="U39"/>
      <c r="V39"/>
    </row>
    <row r="40" spans="1:22">
      <c r="A40" s="59">
        <v>39</v>
      </c>
      <c r="B40" s="59" t="s">
        <v>646</v>
      </c>
      <c r="C40" s="59" t="s">
        <v>134</v>
      </c>
      <c r="D40" s="59" t="s">
        <v>133</v>
      </c>
      <c r="E40" s="59" t="s">
        <v>15</v>
      </c>
      <c r="F40" s="129">
        <v>25023</v>
      </c>
      <c r="G40" s="59" t="s">
        <v>103</v>
      </c>
      <c r="H40" s="59" t="s">
        <v>597</v>
      </c>
      <c r="I40" s="59">
        <v>3450</v>
      </c>
      <c r="J40" s="59"/>
      <c r="L40"/>
      <c r="M40"/>
      <c r="N40"/>
      <c r="O40"/>
      <c r="P40"/>
      <c r="Q40"/>
      <c r="R40"/>
      <c r="S40"/>
      <c r="T40"/>
      <c r="U40"/>
      <c r="V40"/>
    </row>
    <row r="41" spans="1:22">
      <c r="A41" s="59">
        <v>40</v>
      </c>
      <c r="B41" s="59" t="s">
        <v>647</v>
      </c>
      <c r="C41" s="59" t="s">
        <v>136</v>
      </c>
      <c r="D41" s="59" t="s">
        <v>137</v>
      </c>
      <c r="E41" s="59" t="s">
        <v>22</v>
      </c>
      <c r="F41" s="129">
        <v>27820</v>
      </c>
      <c r="G41" s="59" t="s">
        <v>16</v>
      </c>
      <c r="H41" s="59" t="s">
        <v>29</v>
      </c>
      <c r="I41" s="59">
        <v>2100</v>
      </c>
      <c r="J41" s="59" t="s">
        <v>648</v>
      </c>
      <c r="L41"/>
      <c r="M41"/>
      <c r="N41"/>
      <c r="O41"/>
      <c r="P41"/>
      <c r="Q41"/>
      <c r="R41"/>
      <c r="S41"/>
      <c r="T41"/>
      <c r="U41"/>
      <c r="V41"/>
    </row>
    <row r="42" spans="1:22">
      <c r="A42" s="59">
        <v>41</v>
      </c>
      <c r="B42" s="59" t="s">
        <v>649</v>
      </c>
      <c r="C42" s="59" t="s">
        <v>139</v>
      </c>
      <c r="D42" s="59" t="s">
        <v>140</v>
      </c>
      <c r="E42" s="59" t="s">
        <v>22</v>
      </c>
      <c r="F42" s="129">
        <v>32252</v>
      </c>
      <c r="G42" s="59" t="s">
        <v>103</v>
      </c>
      <c r="H42" s="59" t="s">
        <v>597</v>
      </c>
      <c r="I42" s="59">
        <v>2550</v>
      </c>
      <c r="J42" s="59"/>
      <c r="L42"/>
      <c r="M42"/>
      <c r="N42"/>
      <c r="O42"/>
      <c r="P42"/>
      <c r="Q42"/>
      <c r="R42"/>
      <c r="S42"/>
      <c r="T42"/>
      <c r="U42"/>
      <c r="V42"/>
    </row>
    <row r="43" spans="1:22">
      <c r="A43" s="59">
        <v>42</v>
      </c>
      <c r="B43" s="59" t="s">
        <v>616</v>
      </c>
      <c r="C43" s="59" t="s">
        <v>142</v>
      </c>
      <c r="D43" s="59" t="s">
        <v>143</v>
      </c>
      <c r="E43" s="59" t="s">
        <v>15</v>
      </c>
      <c r="F43" s="129">
        <v>31274</v>
      </c>
      <c r="G43" s="59" t="s">
        <v>84</v>
      </c>
      <c r="H43" s="59" t="s">
        <v>598</v>
      </c>
      <c r="I43" s="59">
        <v>5100</v>
      </c>
      <c r="J43" s="59"/>
      <c r="L43"/>
      <c r="M43"/>
      <c r="N43"/>
      <c r="O43"/>
      <c r="P43"/>
      <c r="Q43"/>
      <c r="R43"/>
      <c r="S43"/>
      <c r="T43"/>
      <c r="U43"/>
      <c r="V43"/>
    </row>
    <row r="44" spans="1:22">
      <c r="A44" s="59">
        <v>43</v>
      </c>
      <c r="B44" s="59" t="s">
        <v>650</v>
      </c>
      <c r="C44" s="59" t="s">
        <v>145</v>
      </c>
      <c r="D44" s="59" t="s">
        <v>146</v>
      </c>
      <c r="E44" s="59" t="s">
        <v>15</v>
      </c>
      <c r="F44" s="129">
        <v>28781</v>
      </c>
      <c r="G44" s="59" t="s">
        <v>16</v>
      </c>
      <c r="H44" s="59" t="s">
        <v>29</v>
      </c>
      <c r="I44" s="59">
        <v>3060</v>
      </c>
      <c r="J44" s="59" t="s">
        <v>651</v>
      </c>
      <c r="L44"/>
      <c r="M44"/>
      <c r="N44"/>
      <c r="O44"/>
      <c r="P44"/>
      <c r="Q44"/>
      <c r="R44"/>
      <c r="S44"/>
      <c r="T44"/>
      <c r="U44"/>
      <c r="V44"/>
    </row>
    <row r="45" spans="1:22">
      <c r="A45" s="59">
        <v>44</v>
      </c>
      <c r="B45" s="59" t="s">
        <v>652</v>
      </c>
      <c r="C45" s="59" t="s">
        <v>148</v>
      </c>
      <c r="D45" s="59" t="s">
        <v>149</v>
      </c>
      <c r="E45" s="59" t="s">
        <v>22</v>
      </c>
      <c r="F45" s="129">
        <v>29304</v>
      </c>
      <c r="G45" s="59" t="s">
        <v>23</v>
      </c>
      <c r="H45" s="59" t="s">
        <v>29</v>
      </c>
      <c r="I45" s="59">
        <v>2080</v>
      </c>
      <c r="J45" s="59"/>
      <c r="L45"/>
      <c r="M45"/>
      <c r="N45"/>
      <c r="O45"/>
      <c r="P45"/>
      <c r="Q45"/>
      <c r="R45"/>
      <c r="S45"/>
      <c r="T45"/>
      <c r="U45"/>
      <c r="V45"/>
    </row>
    <row r="46" spans="1:22">
      <c r="A46" s="59">
        <v>45</v>
      </c>
      <c r="B46" s="59" t="s">
        <v>653</v>
      </c>
      <c r="C46" s="59" t="s">
        <v>157</v>
      </c>
      <c r="D46" s="59" t="s">
        <v>158</v>
      </c>
      <c r="E46" s="59" t="s">
        <v>22</v>
      </c>
      <c r="F46" s="129">
        <v>33034</v>
      </c>
      <c r="G46" s="59" t="s">
        <v>68</v>
      </c>
      <c r="H46" s="59" t="s">
        <v>29</v>
      </c>
      <c r="I46" s="59">
        <v>3060</v>
      </c>
      <c r="J46" s="59"/>
      <c r="L46"/>
      <c r="M46"/>
      <c r="N46"/>
      <c r="O46"/>
      <c r="P46"/>
      <c r="Q46"/>
      <c r="R46"/>
      <c r="S46"/>
      <c r="T46"/>
      <c r="U46"/>
      <c r="V46"/>
    </row>
    <row r="47" spans="1:22">
      <c r="A47" s="59">
        <v>46</v>
      </c>
      <c r="B47" s="59" t="s">
        <v>619</v>
      </c>
      <c r="C47" s="59" t="s">
        <v>160</v>
      </c>
      <c r="D47" s="59" t="s">
        <v>161</v>
      </c>
      <c r="E47" s="59" t="s">
        <v>15</v>
      </c>
      <c r="F47" s="129">
        <v>26348</v>
      </c>
      <c r="G47" s="59" t="s">
        <v>23</v>
      </c>
      <c r="H47" s="59" t="s">
        <v>598</v>
      </c>
      <c r="I47" s="59">
        <v>7360</v>
      </c>
      <c r="J47" s="59"/>
      <c r="L47"/>
      <c r="M47"/>
      <c r="N47"/>
      <c r="O47"/>
      <c r="P47"/>
      <c r="Q47"/>
      <c r="R47"/>
      <c r="S47"/>
      <c r="T47"/>
      <c r="U47"/>
      <c r="V47"/>
    </row>
    <row r="48" spans="1:22">
      <c r="A48" s="59">
        <v>47</v>
      </c>
      <c r="B48" s="59" t="s">
        <v>654</v>
      </c>
      <c r="C48" s="59" t="s">
        <v>169</v>
      </c>
      <c r="D48" s="59" t="s">
        <v>170</v>
      </c>
      <c r="E48" s="59" t="s">
        <v>15</v>
      </c>
      <c r="F48" s="129">
        <v>23627</v>
      </c>
      <c r="G48" s="59" t="s">
        <v>23</v>
      </c>
      <c r="H48" s="59" t="s">
        <v>40</v>
      </c>
      <c r="I48" s="59">
        <v>8500</v>
      </c>
      <c r="J48" s="59" t="s">
        <v>655</v>
      </c>
      <c r="L48"/>
      <c r="M48"/>
      <c r="N48"/>
      <c r="O48"/>
      <c r="P48"/>
      <c r="Q48"/>
      <c r="R48"/>
      <c r="S48"/>
      <c r="T48"/>
      <c r="U48"/>
      <c r="V48"/>
    </row>
    <row r="49" spans="1:22">
      <c r="A49" s="59">
        <v>48</v>
      </c>
      <c r="B49" s="59" t="s">
        <v>656</v>
      </c>
      <c r="C49" s="59" t="s">
        <v>172</v>
      </c>
      <c r="D49" s="59" t="s">
        <v>173</v>
      </c>
      <c r="E49" s="59" t="s">
        <v>22</v>
      </c>
      <c r="F49" s="129">
        <v>27889</v>
      </c>
      <c r="G49" s="59" t="s">
        <v>16</v>
      </c>
      <c r="H49" s="59" t="s">
        <v>598</v>
      </c>
      <c r="I49" s="59">
        <v>10880</v>
      </c>
      <c r="J49" s="59"/>
      <c r="L49"/>
      <c r="M49"/>
      <c r="N49"/>
      <c r="O49"/>
      <c r="P49"/>
      <c r="Q49"/>
      <c r="R49"/>
      <c r="S49"/>
      <c r="T49"/>
      <c r="U49"/>
      <c r="V49"/>
    </row>
    <row r="50" spans="1:22">
      <c r="A50" s="59">
        <v>49</v>
      </c>
      <c r="B50" s="59" t="s">
        <v>657</v>
      </c>
      <c r="C50" s="59" t="s">
        <v>175</v>
      </c>
      <c r="D50" s="59" t="s">
        <v>176</v>
      </c>
      <c r="E50" s="59" t="s">
        <v>22</v>
      </c>
      <c r="F50" s="129">
        <v>28648</v>
      </c>
      <c r="G50" s="59" t="s">
        <v>23</v>
      </c>
      <c r="H50" s="59" t="s">
        <v>40</v>
      </c>
      <c r="I50" s="59">
        <v>5000</v>
      </c>
      <c r="J50" s="59" t="s">
        <v>658</v>
      </c>
      <c r="L50"/>
      <c r="M50"/>
      <c r="N50"/>
      <c r="O50"/>
      <c r="P50"/>
      <c r="Q50"/>
      <c r="R50"/>
      <c r="S50"/>
      <c r="T50"/>
      <c r="U50"/>
      <c r="V50"/>
    </row>
    <row r="51" spans="1:22">
      <c r="A51" s="59">
        <v>50</v>
      </c>
      <c r="B51" s="59" t="s">
        <v>659</v>
      </c>
      <c r="C51" s="59" t="s">
        <v>178</v>
      </c>
      <c r="D51" s="59" t="s">
        <v>179</v>
      </c>
      <c r="E51" s="59" t="s">
        <v>15</v>
      </c>
      <c r="F51" s="129">
        <v>29002</v>
      </c>
      <c r="G51" s="59" t="s">
        <v>16</v>
      </c>
      <c r="H51" s="59" t="s">
        <v>29</v>
      </c>
      <c r="I51" s="59">
        <v>1800</v>
      </c>
      <c r="J51" s="59"/>
      <c r="L51"/>
      <c r="M51"/>
      <c r="N51"/>
      <c r="O51"/>
      <c r="P51"/>
      <c r="Q51"/>
      <c r="R51"/>
      <c r="S51"/>
      <c r="T51"/>
      <c r="U51"/>
      <c r="V51"/>
    </row>
    <row r="52" spans="1:22">
      <c r="L52"/>
      <c r="M52"/>
      <c r="N52"/>
      <c r="O52"/>
      <c r="P52"/>
      <c r="Q52"/>
      <c r="R52"/>
      <c r="S52"/>
      <c r="T52"/>
      <c r="U52"/>
      <c r="V52"/>
    </row>
    <row r="53" spans="1:22">
      <c r="L53"/>
      <c r="M53"/>
      <c r="N53"/>
      <c r="O53"/>
      <c r="P53"/>
      <c r="Q53"/>
      <c r="R53"/>
      <c r="S53"/>
      <c r="T53"/>
      <c r="U53"/>
      <c r="V53"/>
    </row>
    <row r="54" spans="1:22">
      <c r="L54"/>
      <c r="M54"/>
      <c r="N54"/>
      <c r="O54"/>
      <c r="P54"/>
      <c r="Q54"/>
      <c r="R54"/>
      <c r="S54"/>
      <c r="T54"/>
      <c r="U54"/>
      <c r="V54"/>
    </row>
    <row r="55" spans="1:22">
      <c r="L55"/>
      <c r="M55"/>
      <c r="N55"/>
      <c r="O55"/>
      <c r="P55"/>
      <c r="Q55"/>
      <c r="R55"/>
      <c r="S55"/>
      <c r="T55"/>
      <c r="U55"/>
      <c r="V55"/>
    </row>
    <row r="56" spans="1:22">
      <c r="L56"/>
      <c r="M56"/>
      <c r="N56"/>
      <c r="O56"/>
      <c r="P56"/>
      <c r="Q56"/>
      <c r="R56"/>
      <c r="S56"/>
      <c r="T56"/>
      <c r="U56"/>
      <c r="V56"/>
    </row>
    <row r="57" spans="1:22">
      <c r="L57"/>
      <c r="M57"/>
      <c r="N57"/>
      <c r="O57"/>
      <c r="P57"/>
      <c r="Q57"/>
      <c r="R57"/>
      <c r="S57"/>
      <c r="T57"/>
      <c r="U57"/>
      <c r="V57"/>
    </row>
    <row r="58" spans="1:22">
      <c r="L58"/>
      <c r="M58"/>
      <c r="N58"/>
      <c r="O58"/>
      <c r="P58"/>
      <c r="Q58"/>
      <c r="R58"/>
      <c r="S58"/>
      <c r="T58"/>
      <c r="U58"/>
      <c r="V58"/>
    </row>
    <row r="59" spans="1:22">
      <c r="L59"/>
      <c r="M59"/>
      <c r="N59"/>
      <c r="O59"/>
      <c r="P59"/>
      <c r="Q59"/>
      <c r="R59"/>
      <c r="S59"/>
      <c r="T59"/>
      <c r="U59"/>
      <c r="V59"/>
    </row>
    <row r="60" spans="1:22">
      <c r="L60"/>
      <c r="M60"/>
      <c r="N60"/>
      <c r="O60"/>
      <c r="P60"/>
      <c r="Q60"/>
      <c r="R60"/>
      <c r="S60"/>
      <c r="T60"/>
      <c r="U60"/>
      <c r="V60"/>
    </row>
    <row r="61" spans="1:22">
      <c r="L61"/>
      <c r="M61"/>
      <c r="N61"/>
      <c r="O61"/>
      <c r="P61"/>
      <c r="Q61"/>
      <c r="R61"/>
      <c r="S61"/>
      <c r="T61"/>
      <c r="U61"/>
      <c r="V61"/>
    </row>
    <row r="62" spans="1:22">
      <c r="L62"/>
      <c r="M62"/>
      <c r="N62"/>
      <c r="O62"/>
      <c r="P62"/>
      <c r="Q62"/>
      <c r="R62"/>
      <c r="S62"/>
      <c r="T62"/>
      <c r="U62"/>
      <c r="V62"/>
    </row>
    <row r="63" spans="1:22">
      <c r="L63"/>
      <c r="M63"/>
      <c r="N63"/>
      <c r="O63"/>
      <c r="P63"/>
      <c r="Q63"/>
      <c r="R63"/>
      <c r="S63"/>
      <c r="T63"/>
      <c r="U63"/>
      <c r="V63"/>
    </row>
    <row r="64" spans="1:22">
      <c r="L64"/>
      <c r="M64"/>
      <c r="N64"/>
      <c r="O64"/>
      <c r="P64"/>
      <c r="Q64"/>
      <c r="R64"/>
      <c r="S64"/>
      <c r="T64"/>
      <c r="U64"/>
      <c r="V64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K23"/>
  <sheetViews>
    <sheetView showGridLines="0" workbookViewId="0">
      <selection activeCell="J30" sqref="J30"/>
    </sheetView>
  </sheetViews>
  <sheetFormatPr baseColWidth="10" defaultColWidth="8.83203125" defaultRowHeight="15"/>
  <sheetData>
    <row r="1" spans="1:10" ht="19">
      <c r="A1" s="10" t="s">
        <v>660</v>
      </c>
      <c r="B1" s="11"/>
      <c r="C1" s="11"/>
      <c r="D1" s="11"/>
      <c r="E1" s="12" t="s">
        <v>42</v>
      </c>
      <c r="F1" s="13" t="s">
        <v>43</v>
      </c>
      <c r="J1" s="82" t="s">
        <v>1533</v>
      </c>
    </row>
    <row r="2" spans="1:10" ht="19">
      <c r="A2" s="41" t="s">
        <v>34</v>
      </c>
      <c r="B2" s="8"/>
      <c r="C2" s="9" t="s">
        <v>35</v>
      </c>
      <c r="D2" s="8">
        <v>4</v>
      </c>
      <c r="J2" s="85" t="s">
        <v>1545</v>
      </c>
    </row>
    <row r="3" spans="1:10" ht="19">
      <c r="A3" s="58"/>
      <c r="J3" s="85" t="s">
        <v>1546</v>
      </c>
    </row>
    <row r="4" spans="1:10" ht="19">
      <c r="A4" s="58"/>
      <c r="J4" s="85" t="s">
        <v>1547</v>
      </c>
    </row>
    <row r="5" spans="1:10" ht="19">
      <c r="A5" s="58"/>
      <c r="J5" s="85" t="s">
        <v>1548</v>
      </c>
    </row>
    <row r="6" spans="1:10">
      <c r="A6" s="58"/>
    </row>
    <row r="7" spans="1:10">
      <c r="A7" s="58"/>
    </row>
    <row r="8" spans="1:10" ht="16">
      <c r="A8" s="60" t="s">
        <v>661</v>
      </c>
      <c r="B8" s="55"/>
      <c r="C8" s="61"/>
      <c r="D8" s="61"/>
      <c r="E8" s="61"/>
      <c r="F8" s="61"/>
      <c r="G8" s="61"/>
      <c r="H8" s="61"/>
      <c r="I8" s="61"/>
      <c r="J8" s="61"/>
    </row>
    <row r="9" spans="1:10">
      <c r="A9" s="52"/>
      <c r="B9" s="52"/>
      <c r="C9" s="52"/>
      <c r="D9" s="52"/>
      <c r="E9" s="52"/>
      <c r="F9" s="52"/>
      <c r="G9" s="52"/>
      <c r="H9" s="52"/>
      <c r="I9" s="52"/>
      <c r="J9" s="52"/>
    </row>
    <row r="10" spans="1:10">
      <c r="A10" s="52"/>
      <c r="B10" s="52"/>
      <c r="C10" s="52"/>
      <c r="D10" s="52"/>
      <c r="E10" s="52"/>
      <c r="F10" s="52"/>
      <c r="G10" s="52"/>
      <c r="H10" s="52"/>
      <c r="I10" s="52"/>
      <c r="J10" s="52"/>
    </row>
    <row r="11" spans="1:10">
      <c r="A11" s="52"/>
      <c r="B11" s="52"/>
      <c r="C11" s="52"/>
      <c r="D11" s="52"/>
      <c r="E11" s="52"/>
      <c r="F11" s="52"/>
      <c r="G11" s="52"/>
      <c r="H11" s="52"/>
      <c r="I11" s="52"/>
      <c r="J11" s="52"/>
    </row>
    <row r="12" spans="1:10">
      <c r="A12" s="52"/>
      <c r="B12" s="52"/>
      <c r="C12" s="52"/>
      <c r="D12" s="52"/>
      <c r="E12" s="52"/>
      <c r="F12" s="52"/>
      <c r="G12" s="52"/>
      <c r="H12" s="52"/>
      <c r="I12" s="52"/>
      <c r="J12" s="52"/>
    </row>
    <row r="13" spans="1:10">
      <c r="A13" s="52"/>
      <c r="B13" s="52"/>
      <c r="C13" s="52"/>
      <c r="D13" s="52"/>
      <c r="E13" s="52"/>
      <c r="F13" s="52"/>
      <c r="G13" s="52"/>
      <c r="H13" s="52"/>
      <c r="I13" s="52"/>
      <c r="J13" s="52"/>
    </row>
    <row r="14" spans="1:10">
      <c r="A14" s="52"/>
      <c r="B14" s="52"/>
      <c r="C14" s="52"/>
      <c r="D14" s="52"/>
      <c r="E14" s="52"/>
      <c r="F14" s="52"/>
      <c r="G14" s="52"/>
      <c r="H14" s="52"/>
      <c r="I14" s="52"/>
      <c r="J14" s="52"/>
    </row>
    <row r="15" spans="1:10">
      <c r="A15" s="52"/>
      <c r="B15" s="52"/>
      <c r="C15" s="52"/>
      <c r="D15" s="52"/>
      <c r="E15" s="52"/>
      <c r="F15" s="52"/>
      <c r="G15" s="52"/>
      <c r="H15" s="52"/>
      <c r="I15" s="52"/>
      <c r="J15" s="52"/>
    </row>
    <row r="16" spans="1:10">
      <c r="A16" s="52"/>
      <c r="B16" s="52"/>
      <c r="C16" s="52"/>
      <c r="D16" s="52"/>
      <c r="E16" s="52"/>
      <c r="F16" s="52"/>
      <c r="G16" s="52"/>
      <c r="H16" s="52"/>
      <c r="I16" s="52"/>
      <c r="J16" s="52"/>
    </row>
    <row r="17" spans="1:11">
      <c r="A17" s="52"/>
      <c r="B17" s="52"/>
      <c r="C17" s="52"/>
      <c r="D17" s="52"/>
      <c r="E17" s="52"/>
      <c r="F17" s="52"/>
      <c r="G17" s="52"/>
      <c r="H17" s="52"/>
      <c r="I17" s="52"/>
      <c r="J17" s="52"/>
    </row>
    <row r="18" spans="1:11">
      <c r="A18" s="209"/>
      <c r="B18" s="209"/>
      <c r="C18" s="209"/>
      <c r="D18" s="209"/>
      <c r="E18" s="209"/>
      <c r="F18" s="209"/>
      <c r="G18" s="209"/>
      <c r="H18" s="209"/>
      <c r="I18" s="209"/>
      <c r="J18" s="209"/>
      <c r="K18" s="208"/>
    </row>
    <row r="19" spans="1:11">
      <c r="A19" s="209"/>
      <c r="B19" s="209"/>
      <c r="C19" s="209"/>
      <c r="D19" s="209"/>
      <c r="E19" s="209"/>
      <c r="F19" s="209"/>
      <c r="G19" s="209"/>
      <c r="H19" s="209"/>
      <c r="I19" s="209"/>
      <c r="J19" s="209"/>
      <c r="K19" s="208"/>
    </row>
    <row r="20" spans="1:11">
      <c r="A20" s="209"/>
      <c r="B20" s="209"/>
      <c r="C20" s="209"/>
      <c r="D20" s="209"/>
      <c r="E20" s="209"/>
      <c r="F20" s="209"/>
      <c r="G20" s="209"/>
      <c r="H20" s="209"/>
      <c r="I20" s="209"/>
      <c r="J20" s="209"/>
      <c r="K20" s="208"/>
    </row>
    <row r="21" spans="1:11">
      <c r="A21" s="208"/>
      <c r="B21" s="208"/>
      <c r="C21" s="208"/>
      <c r="D21" s="208"/>
      <c r="E21" s="208"/>
      <c r="F21" s="208"/>
      <c r="G21" s="208"/>
      <c r="H21" s="208"/>
      <c r="I21" s="208"/>
      <c r="J21" s="208"/>
      <c r="K21" s="208"/>
    </row>
    <row r="22" spans="1:11">
      <c r="A22" s="208"/>
      <c r="B22" s="208"/>
      <c r="C22" s="208"/>
      <c r="D22" s="208"/>
      <c r="E22" s="208"/>
      <c r="F22" s="208"/>
      <c r="G22" s="208"/>
      <c r="H22" s="208"/>
      <c r="I22" s="208"/>
      <c r="J22" s="208"/>
      <c r="K22" s="208"/>
    </row>
    <row r="23" spans="1:11">
      <c r="A23" s="208"/>
      <c r="B23" s="208"/>
      <c r="C23" s="208"/>
      <c r="D23" s="208"/>
      <c r="E23" s="208"/>
      <c r="F23" s="208"/>
      <c r="G23" s="208"/>
      <c r="H23" s="208"/>
      <c r="I23" s="208"/>
      <c r="J23" s="208"/>
      <c r="K23" s="208"/>
    </row>
  </sheetData>
  <conditionalFormatting sqref="F1">
    <cfRule type="cellIs" dxfId="48" priority="1" operator="equal">
      <formula>"да"</formula>
    </cfRule>
    <cfRule type="cellIs" dxfId="47" priority="2" operator="equal">
      <formula>"нет"</formula>
    </cfRule>
  </conditionalFormatting>
  <dataValidations count="1">
    <dataValidation type="list" allowBlank="1" showInputMessage="1" showErrorMessage="1" sqref="F1" xr:uid="{00000000-0002-0000-1A00-000000000000}">
      <formula1>"ДА,НЕТ"</formula1>
    </dataValidation>
  </dataValidation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5" tint="0.39997558519241921"/>
  </sheetPr>
  <dimension ref="A1:W301"/>
  <sheetViews>
    <sheetView showGridLines="0" workbookViewId="0">
      <selection activeCell="F10" sqref="F10"/>
    </sheetView>
  </sheetViews>
  <sheetFormatPr baseColWidth="10" defaultColWidth="0" defaultRowHeight="16"/>
  <cols>
    <col min="1" max="1" width="7" style="43" bestFit="1" customWidth="1"/>
    <col min="2" max="2" width="15.83203125" style="43" bestFit="1" customWidth="1"/>
    <col min="3" max="3" width="15.1640625" style="43" bestFit="1" customWidth="1"/>
    <col min="4" max="4" width="8.6640625" style="43" bestFit="1" customWidth="1"/>
    <col min="5" max="5" width="9.1640625" customWidth="1"/>
    <col min="6" max="8" width="13.6640625" style="43" customWidth="1"/>
    <col min="9" max="9" width="12.83203125" style="43" customWidth="1"/>
    <col min="10" max="10" width="13.6640625" style="43" customWidth="1"/>
    <col min="11" max="23" width="9.1640625" style="43" customWidth="1"/>
    <col min="24" max="16384" width="9.1640625" style="43" hidden="1"/>
  </cols>
  <sheetData>
    <row r="1" spans="1:17" ht="30" customHeight="1">
      <c r="A1" s="2" t="s">
        <v>546</v>
      </c>
      <c r="B1" s="2" t="s">
        <v>547</v>
      </c>
      <c r="C1" s="2" t="s">
        <v>548</v>
      </c>
      <c r="D1" s="2" t="s">
        <v>549</v>
      </c>
      <c r="F1" s="116"/>
      <c r="I1" s="41" t="s">
        <v>34</v>
      </c>
      <c r="J1" s="8"/>
      <c r="K1" s="9" t="s">
        <v>35</v>
      </c>
      <c r="L1" s="8">
        <v>3</v>
      </c>
      <c r="M1"/>
      <c r="N1"/>
      <c r="Q1" s="210" t="s">
        <v>549</v>
      </c>
    </row>
    <row r="2" spans="1:17">
      <c r="A2" s="5">
        <v>5</v>
      </c>
      <c r="B2" s="5" t="s">
        <v>550</v>
      </c>
      <c r="C2" s="5">
        <v>39</v>
      </c>
      <c r="D2" s="5">
        <v>0</v>
      </c>
      <c r="I2" s="276" t="s">
        <v>545</v>
      </c>
      <c r="J2" s="11"/>
      <c r="K2" s="11"/>
      <c r="L2" s="11"/>
      <c r="M2" s="12" t="s">
        <v>42</v>
      </c>
      <c r="N2" s="13" t="str">
        <f t="array" ref="N2">IF(SUM(COUNTIF(H2:H47,Q2:Q47))=222,"ДА","НЕТ")</f>
        <v>НЕТ</v>
      </c>
      <c r="Q2" s="210">
        <v>10</v>
      </c>
    </row>
    <row r="3" spans="1:17" ht="19">
      <c r="A3" s="5">
        <v>9</v>
      </c>
      <c r="B3" s="5" t="s">
        <v>550</v>
      </c>
      <c r="C3" s="5">
        <v>54</v>
      </c>
      <c r="D3" s="5">
        <v>0</v>
      </c>
      <c r="I3" s="85" t="s">
        <v>1384</v>
      </c>
      <c r="Q3" s="210">
        <v>16</v>
      </c>
    </row>
    <row r="4" spans="1:17" ht="19">
      <c r="A4" s="5">
        <v>10</v>
      </c>
      <c r="B4" s="5" t="s">
        <v>551</v>
      </c>
      <c r="C4" s="5">
        <v>25</v>
      </c>
      <c r="D4" s="5">
        <v>0</v>
      </c>
      <c r="I4" s="85" t="s">
        <v>1565</v>
      </c>
      <c r="Q4" s="210">
        <v>16</v>
      </c>
    </row>
    <row r="5" spans="1:17" ht="19">
      <c r="A5" s="5">
        <v>5</v>
      </c>
      <c r="B5" s="5" t="s">
        <v>552</v>
      </c>
      <c r="C5" s="5">
        <v>46</v>
      </c>
      <c r="D5" s="5">
        <v>0</v>
      </c>
      <c r="I5" s="85" t="s">
        <v>1566</v>
      </c>
      <c r="Q5" s="210">
        <v>32</v>
      </c>
    </row>
    <row r="6" spans="1:17">
      <c r="A6" s="5">
        <v>10</v>
      </c>
      <c r="B6" s="5" t="s">
        <v>553</v>
      </c>
      <c r="C6" s="5">
        <v>54</v>
      </c>
      <c r="D6" s="5">
        <v>0</v>
      </c>
      <c r="Q6" s="210">
        <v>10</v>
      </c>
    </row>
    <row r="7" spans="1:17">
      <c r="A7" s="5">
        <v>3</v>
      </c>
      <c r="B7" s="5" t="s">
        <v>447</v>
      </c>
      <c r="C7" s="5">
        <v>28</v>
      </c>
      <c r="D7" s="5">
        <v>0</v>
      </c>
      <c r="Q7" s="210">
        <v>26</v>
      </c>
    </row>
    <row r="8" spans="1:17">
      <c r="A8" s="5">
        <v>4</v>
      </c>
      <c r="B8" s="5" t="s">
        <v>554</v>
      </c>
      <c r="C8" s="5">
        <v>43</v>
      </c>
      <c r="D8" s="5">
        <v>0</v>
      </c>
      <c r="Q8" s="210">
        <v>66</v>
      </c>
    </row>
    <row r="9" spans="1:17">
      <c r="A9" s="5">
        <v>4</v>
      </c>
      <c r="B9" s="5" t="s">
        <v>551</v>
      </c>
      <c r="C9" s="5">
        <v>46</v>
      </c>
      <c r="D9" s="5">
        <v>0</v>
      </c>
      <c r="Q9" s="210">
        <v>26</v>
      </c>
    </row>
    <row r="10" spans="1:17">
      <c r="A10" s="5">
        <v>1</v>
      </c>
      <c r="B10" s="5" t="s">
        <v>555</v>
      </c>
      <c r="C10" s="5">
        <v>22</v>
      </c>
      <c r="D10" s="5">
        <v>0</v>
      </c>
      <c r="Q10" s="210">
        <v>20</v>
      </c>
    </row>
    <row r="11" spans="1:17">
      <c r="A11" s="5">
        <v>5</v>
      </c>
      <c r="B11" s="5" t="s">
        <v>556</v>
      </c>
      <c r="C11" s="5">
        <v>23</v>
      </c>
      <c r="D11" s="5">
        <v>0</v>
      </c>
      <c r="Q11" s="210">
        <v>10</v>
      </c>
    </row>
    <row r="12" spans="1:17">
      <c r="A12" s="5">
        <v>3</v>
      </c>
      <c r="B12" s="5" t="s">
        <v>557</v>
      </c>
      <c r="C12" s="5">
        <v>47</v>
      </c>
      <c r="D12" s="5">
        <v>0</v>
      </c>
      <c r="Q12" s="210">
        <v>14</v>
      </c>
    </row>
    <row r="13" spans="1:17">
      <c r="A13" s="5">
        <v>6</v>
      </c>
      <c r="B13" s="5" t="s">
        <v>351</v>
      </c>
      <c r="C13" s="5">
        <v>56</v>
      </c>
      <c r="D13" s="5">
        <v>0</v>
      </c>
      <c r="H13" s="104"/>
      <c r="I13"/>
      <c r="J13"/>
      <c r="K13"/>
      <c r="Q13" s="210">
        <v>14</v>
      </c>
    </row>
    <row r="14" spans="1:17">
      <c r="A14" s="5">
        <v>6</v>
      </c>
      <c r="B14" s="5" t="s">
        <v>448</v>
      </c>
      <c r="C14" s="5">
        <v>20</v>
      </c>
      <c r="D14" s="5">
        <v>0</v>
      </c>
      <c r="H14" s="104"/>
      <c r="I14" s="104"/>
      <c r="J14" s="104"/>
      <c r="K14" s="104"/>
      <c r="Q14" s="210">
        <v>12</v>
      </c>
    </row>
    <row r="15" spans="1:17" ht="12.75" customHeight="1">
      <c r="A15" s="5">
        <v>2</v>
      </c>
      <c r="B15" s="5" t="s">
        <v>550</v>
      </c>
      <c r="C15" s="5">
        <v>44</v>
      </c>
      <c r="D15" s="5">
        <v>0</v>
      </c>
      <c r="H15" s="104"/>
      <c r="I15" s="104"/>
      <c r="Q15" s="210">
        <v>16</v>
      </c>
    </row>
    <row r="16" spans="1:17" ht="17.25" customHeight="1">
      <c r="A16" s="5">
        <v>3</v>
      </c>
      <c r="B16" s="5" t="s">
        <v>551</v>
      </c>
      <c r="C16" s="5">
        <v>43</v>
      </c>
      <c r="D16" s="5">
        <v>0</v>
      </c>
      <c r="H16" s="104"/>
      <c r="I16" s="104"/>
      <c r="Q16" s="210">
        <v>34</v>
      </c>
    </row>
    <row r="17" spans="1:17">
      <c r="A17" s="5">
        <v>2</v>
      </c>
      <c r="B17" s="5" t="s">
        <v>557</v>
      </c>
      <c r="C17" s="5">
        <v>54</v>
      </c>
      <c r="D17" s="5">
        <v>0</v>
      </c>
      <c r="H17" s="104"/>
      <c r="I17" s="104"/>
      <c r="J17" s="104"/>
      <c r="K17" s="104"/>
      <c r="L17" s="28"/>
      <c r="M17"/>
      <c r="N17"/>
      <c r="O17"/>
      <c r="Q17" s="210">
        <v>14</v>
      </c>
    </row>
    <row r="18" spans="1:17">
      <c r="A18" s="5">
        <v>8</v>
      </c>
      <c r="B18" s="5" t="s">
        <v>555</v>
      </c>
      <c r="C18" s="5">
        <v>39</v>
      </c>
      <c r="D18" s="5">
        <v>0</v>
      </c>
      <c r="H18" s="104"/>
      <c r="I18" s="104"/>
      <c r="J18" s="104"/>
      <c r="K18" s="104"/>
      <c r="L18" s="28"/>
      <c r="M18"/>
      <c r="N18"/>
      <c r="O18"/>
      <c r="Q18" s="210">
        <v>16</v>
      </c>
    </row>
    <row r="19" spans="1:17" ht="19">
      <c r="A19" s="5">
        <v>7</v>
      </c>
      <c r="B19" s="5" t="s">
        <v>449</v>
      </c>
      <c r="C19" s="5">
        <v>26</v>
      </c>
      <c r="D19" s="5">
        <v>0</v>
      </c>
      <c r="H19" s="104"/>
      <c r="I19" s="104"/>
      <c r="J19" s="85"/>
      <c r="K19" s="104"/>
      <c r="L19" s="28"/>
      <c r="M19"/>
      <c r="N19"/>
      <c r="O19"/>
      <c r="Q19" s="210">
        <v>14</v>
      </c>
    </row>
    <row r="20" spans="1:17" ht="19">
      <c r="A20" s="5">
        <v>1</v>
      </c>
      <c r="B20" s="5" t="s">
        <v>558</v>
      </c>
      <c r="C20" s="5">
        <v>45</v>
      </c>
      <c r="D20" s="5">
        <v>0</v>
      </c>
      <c r="H20" s="104"/>
      <c r="I20" s="104"/>
      <c r="J20" s="85"/>
      <c r="K20" s="104"/>
      <c r="L20" s="104"/>
      <c r="M20" s="104"/>
      <c r="N20" s="104"/>
      <c r="O20" s="104"/>
      <c r="Q20" s="210">
        <v>14</v>
      </c>
    </row>
    <row r="21" spans="1:17" ht="19">
      <c r="A21" s="5">
        <v>1</v>
      </c>
      <c r="B21" s="5" t="s">
        <v>559</v>
      </c>
      <c r="C21" s="5">
        <v>45</v>
      </c>
      <c r="D21" s="5">
        <v>0</v>
      </c>
      <c r="H21" s="104"/>
      <c r="I21" s="104"/>
      <c r="J21" s="85"/>
      <c r="K21" s="104"/>
      <c r="Q21" s="210">
        <v>16</v>
      </c>
    </row>
    <row r="22" spans="1:17">
      <c r="A22" s="5">
        <v>6</v>
      </c>
      <c r="B22" s="5" t="s">
        <v>560</v>
      </c>
      <c r="C22" s="5">
        <v>35</v>
      </c>
      <c r="D22" s="5">
        <v>0</v>
      </c>
      <c r="K22" s="104"/>
      <c r="Q22" s="210">
        <v>34</v>
      </c>
    </row>
    <row r="23" spans="1:17">
      <c r="A23" s="5">
        <v>1</v>
      </c>
      <c r="B23" s="5" t="s">
        <v>561</v>
      </c>
      <c r="C23" s="5">
        <v>21</v>
      </c>
      <c r="D23" s="5">
        <v>0</v>
      </c>
      <c r="Q23" s="210">
        <v>20</v>
      </c>
    </row>
    <row r="24" spans="1:17">
      <c r="A24" s="5">
        <v>4</v>
      </c>
      <c r="B24" s="5" t="s">
        <v>552</v>
      </c>
      <c r="C24" s="5">
        <v>30</v>
      </c>
      <c r="D24" s="5">
        <v>0</v>
      </c>
      <c r="Q24" s="210">
        <v>40</v>
      </c>
    </row>
    <row r="25" spans="1:17">
      <c r="A25" s="5">
        <v>10</v>
      </c>
      <c r="B25" s="5" t="s">
        <v>552</v>
      </c>
      <c r="C25" s="5">
        <v>32</v>
      </c>
      <c r="D25" s="5">
        <v>0</v>
      </c>
      <c r="J25" s="104"/>
      <c r="K25"/>
      <c r="L25"/>
      <c r="M25"/>
      <c r="Q25" s="210">
        <v>34</v>
      </c>
    </row>
    <row r="26" spans="1:17">
      <c r="A26" s="5">
        <v>2</v>
      </c>
      <c r="B26" s="5" t="s">
        <v>562</v>
      </c>
      <c r="C26" s="5">
        <v>45</v>
      </c>
      <c r="D26" s="5">
        <v>0</v>
      </c>
      <c r="J26" s="104"/>
      <c r="K26" s="104"/>
      <c r="L26" s="104"/>
      <c r="M26" s="104"/>
      <c r="Q26" s="210">
        <v>20</v>
      </c>
    </row>
    <row r="27" spans="1:17">
      <c r="A27" s="5">
        <v>6</v>
      </c>
      <c r="B27" s="5" t="s">
        <v>563</v>
      </c>
      <c r="C27" s="5">
        <v>50</v>
      </c>
      <c r="D27" s="5">
        <v>0</v>
      </c>
      <c r="J27" s="104"/>
      <c r="K27" s="104"/>
      <c r="L27" s="104"/>
      <c r="M27"/>
      <c r="Q27" s="210">
        <v>14</v>
      </c>
    </row>
    <row r="28" spans="1:17">
      <c r="A28" s="5">
        <v>3</v>
      </c>
      <c r="B28" s="5" t="s">
        <v>564</v>
      </c>
      <c r="C28" s="5">
        <v>45</v>
      </c>
      <c r="D28" s="5">
        <v>0</v>
      </c>
      <c r="J28" s="104"/>
      <c r="K28" s="104"/>
      <c r="L28" s="104"/>
      <c r="M28" s="52"/>
      <c r="Q28" s="210">
        <v>20</v>
      </c>
    </row>
    <row r="29" spans="1:17">
      <c r="A29" s="5">
        <v>10</v>
      </c>
      <c r="B29" s="5" t="s">
        <v>354</v>
      </c>
      <c r="C29" s="5">
        <v>55</v>
      </c>
      <c r="D29" s="5">
        <v>0</v>
      </c>
      <c r="J29" s="104"/>
      <c r="K29" s="104"/>
      <c r="L29" s="104"/>
      <c r="M29" s="52"/>
      <c r="Q29" s="210">
        <v>20</v>
      </c>
    </row>
    <row r="30" spans="1:17">
      <c r="A30" s="5">
        <v>6</v>
      </c>
      <c r="B30" s="5" t="s">
        <v>565</v>
      </c>
      <c r="C30" s="5">
        <v>17</v>
      </c>
      <c r="D30" s="5">
        <v>0</v>
      </c>
      <c r="J30" s="104"/>
      <c r="K30" s="104"/>
      <c r="L30" s="104"/>
      <c r="M30" s="52"/>
      <c r="Q30" s="210">
        <v>34</v>
      </c>
    </row>
    <row r="31" spans="1:17" ht="19">
      <c r="A31" s="5">
        <v>2</v>
      </c>
      <c r="B31" s="5" t="s">
        <v>447</v>
      </c>
      <c r="C31" s="5">
        <v>52</v>
      </c>
      <c r="D31" s="5">
        <v>0</v>
      </c>
      <c r="J31" s="104"/>
      <c r="K31" s="104"/>
      <c r="L31" s="85"/>
      <c r="M31" s="52"/>
      <c r="Q31" s="210">
        <v>14</v>
      </c>
    </row>
    <row r="32" spans="1:17">
      <c r="A32" s="5">
        <v>9</v>
      </c>
      <c r="B32" s="5" t="s">
        <v>566</v>
      </c>
      <c r="C32" s="5">
        <v>21</v>
      </c>
      <c r="D32" s="5">
        <v>0</v>
      </c>
      <c r="Q32" s="210">
        <v>14</v>
      </c>
    </row>
    <row r="33" spans="1:17">
      <c r="A33" s="5">
        <v>9</v>
      </c>
      <c r="B33" s="5" t="s">
        <v>559</v>
      </c>
      <c r="C33" s="5">
        <v>24</v>
      </c>
      <c r="D33" s="5">
        <v>0</v>
      </c>
      <c r="Q33" s="210">
        <v>22</v>
      </c>
    </row>
    <row r="34" spans="1:17">
      <c r="A34" s="5">
        <v>3</v>
      </c>
      <c r="B34" s="5" t="s">
        <v>351</v>
      </c>
      <c r="C34" s="5">
        <v>35</v>
      </c>
      <c r="D34" s="5">
        <v>0</v>
      </c>
      <c r="Q34" s="210">
        <v>14</v>
      </c>
    </row>
    <row r="35" spans="1:17">
      <c r="A35" s="5">
        <v>3</v>
      </c>
      <c r="B35" s="5" t="s">
        <v>567</v>
      </c>
      <c r="C35" s="5">
        <v>51</v>
      </c>
      <c r="D35" s="5">
        <v>0</v>
      </c>
      <c r="J35" s="104"/>
      <c r="K35"/>
      <c r="L35"/>
      <c r="M35"/>
      <c r="Q35" s="210">
        <v>22</v>
      </c>
    </row>
    <row r="36" spans="1:17">
      <c r="A36" s="5">
        <v>1</v>
      </c>
      <c r="B36" s="5" t="s">
        <v>568</v>
      </c>
      <c r="C36" s="5">
        <v>31</v>
      </c>
      <c r="D36" s="5">
        <v>0</v>
      </c>
      <c r="J36" s="104"/>
      <c r="K36" s="104"/>
      <c r="L36" s="104"/>
      <c r="M36" s="104"/>
      <c r="Q36" s="210">
        <v>14</v>
      </c>
    </row>
    <row r="37" spans="1:17">
      <c r="A37" s="5">
        <v>7</v>
      </c>
      <c r="B37" s="5" t="s">
        <v>448</v>
      </c>
      <c r="C37" s="5">
        <v>49</v>
      </c>
      <c r="D37" s="5">
        <v>0</v>
      </c>
      <c r="J37" s="104"/>
      <c r="K37" s="104"/>
      <c r="L37" s="104"/>
      <c r="M37"/>
      <c r="Q37" s="210">
        <v>26</v>
      </c>
    </row>
    <row r="38" spans="1:17">
      <c r="A38" s="5">
        <v>4</v>
      </c>
      <c r="B38" s="5" t="s">
        <v>567</v>
      </c>
      <c r="C38" s="5">
        <v>27</v>
      </c>
      <c r="D38" s="5">
        <v>0</v>
      </c>
      <c r="J38" s="104"/>
      <c r="K38" s="104"/>
      <c r="L38" s="104"/>
      <c r="M38" s="52"/>
      <c r="Q38" s="210">
        <v>26</v>
      </c>
    </row>
    <row r="39" spans="1:17">
      <c r="A39" s="5">
        <v>7</v>
      </c>
      <c r="B39" s="5" t="s">
        <v>449</v>
      </c>
      <c r="C39" s="5">
        <v>36</v>
      </c>
      <c r="D39" s="5">
        <v>0</v>
      </c>
      <c r="J39" s="104"/>
      <c r="K39" s="104"/>
      <c r="L39" s="104"/>
      <c r="M39" s="52"/>
      <c r="Q39" s="210">
        <v>28</v>
      </c>
    </row>
    <row r="40" spans="1:17">
      <c r="A40" s="5">
        <v>8</v>
      </c>
      <c r="B40" s="5" t="s">
        <v>569</v>
      </c>
      <c r="C40" s="5">
        <v>21</v>
      </c>
      <c r="D40" s="5">
        <v>0</v>
      </c>
      <c r="J40" s="104"/>
      <c r="K40" s="104"/>
      <c r="L40" s="104"/>
      <c r="M40" s="52"/>
      <c r="Q40" s="210">
        <v>30</v>
      </c>
    </row>
    <row r="41" spans="1:17" ht="19">
      <c r="A41" s="5">
        <v>6</v>
      </c>
      <c r="B41" s="5" t="s">
        <v>450</v>
      </c>
      <c r="C41" s="5">
        <v>44</v>
      </c>
      <c r="D41" s="5">
        <v>0</v>
      </c>
      <c r="J41" s="104"/>
      <c r="K41" s="104"/>
      <c r="L41" s="85"/>
      <c r="M41" s="52"/>
      <c r="Q41" s="210">
        <v>32</v>
      </c>
    </row>
    <row r="42" spans="1:17">
      <c r="A42" s="5">
        <v>7</v>
      </c>
      <c r="B42" s="5" t="s">
        <v>450</v>
      </c>
      <c r="C42" s="5">
        <v>56</v>
      </c>
      <c r="D42" s="5">
        <v>0</v>
      </c>
      <c r="Q42" s="210">
        <v>34</v>
      </c>
    </row>
    <row r="43" spans="1:17">
      <c r="A43" s="5">
        <v>7</v>
      </c>
      <c r="B43" s="5" t="s">
        <v>570</v>
      </c>
      <c r="C43" s="5">
        <v>35</v>
      </c>
      <c r="D43" s="5">
        <v>0</v>
      </c>
      <c r="Q43" s="210">
        <v>68</v>
      </c>
    </row>
    <row r="44" spans="1:17">
      <c r="A44" s="5">
        <v>7</v>
      </c>
      <c r="B44" s="5" t="s">
        <v>571</v>
      </c>
      <c r="C44" s="5">
        <v>40</v>
      </c>
      <c r="D44" s="5">
        <v>0</v>
      </c>
      <c r="Q44" s="210">
        <v>36</v>
      </c>
    </row>
    <row r="45" spans="1:17">
      <c r="A45" s="5">
        <v>5</v>
      </c>
      <c r="B45" s="5" t="s">
        <v>572</v>
      </c>
      <c r="C45" s="5">
        <v>51</v>
      </c>
      <c r="D45" s="5">
        <v>0</v>
      </c>
      <c r="Q45" s="210">
        <v>36</v>
      </c>
    </row>
    <row r="46" spans="1:17">
      <c r="A46" s="5">
        <v>1</v>
      </c>
      <c r="B46" s="5" t="s">
        <v>562</v>
      </c>
      <c r="C46" s="5">
        <v>46</v>
      </c>
      <c r="D46" s="5">
        <v>0</v>
      </c>
      <c r="Q46" s="210">
        <v>38</v>
      </c>
    </row>
    <row r="47" spans="1:17">
      <c r="A47" s="5">
        <v>1</v>
      </c>
      <c r="B47" s="5" t="s">
        <v>559</v>
      </c>
      <c r="C47" s="5">
        <v>20</v>
      </c>
      <c r="D47" s="5">
        <v>0</v>
      </c>
      <c r="Q47" s="210">
        <v>40</v>
      </c>
    </row>
    <row r="48" spans="1:17">
      <c r="A48" s="5">
        <v>6</v>
      </c>
      <c r="B48" s="5" t="s">
        <v>451</v>
      </c>
      <c r="C48" s="5">
        <v>57</v>
      </c>
      <c r="D48" s="5">
        <v>0</v>
      </c>
    </row>
    <row r="49" spans="1:4">
      <c r="A49" s="5">
        <v>6</v>
      </c>
      <c r="B49" s="5" t="s">
        <v>451</v>
      </c>
      <c r="C49" s="5">
        <v>32</v>
      </c>
      <c r="D49" s="5">
        <v>0</v>
      </c>
    </row>
    <row r="50" spans="1:4">
      <c r="A50" s="5">
        <v>8</v>
      </c>
      <c r="B50" s="5" t="s">
        <v>562</v>
      </c>
      <c r="C50" s="5">
        <v>31</v>
      </c>
      <c r="D50" s="5">
        <v>0</v>
      </c>
    </row>
    <row r="51" spans="1:4">
      <c r="A51" s="5">
        <v>9</v>
      </c>
      <c r="B51" s="5" t="s">
        <v>554</v>
      </c>
      <c r="C51" s="5">
        <v>30</v>
      </c>
      <c r="D51" s="5">
        <v>0</v>
      </c>
    </row>
    <row r="52" spans="1:4">
      <c r="A52" s="5">
        <v>10</v>
      </c>
      <c r="B52" s="5" t="s">
        <v>447</v>
      </c>
      <c r="C52" s="5">
        <v>49</v>
      </c>
      <c r="D52" s="5">
        <v>0</v>
      </c>
    </row>
    <row r="53" spans="1:4">
      <c r="A53" s="5">
        <v>5</v>
      </c>
      <c r="B53" s="5" t="s">
        <v>452</v>
      </c>
      <c r="C53" s="5">
        <v>50</v>
      </c>
      <c r="D53" s="5">
        <v>0</v>
      </c>
    </row>
    <row r="54" spans="1:4">
      <c r="A54" s="5">
        <v>8</v>
      </c>
      <c r="B54" s="5" t="s">
        <v>573</v>
      </c>
      <c r="C54" s="5">
        <v>47</v>
      </c>
      <c r="D54" s="5">
        <v>0</v>
      </c>
    </row>
    <row r="55" spans="1:4">
      <c r="A55" s="5">
        <v>4</v>
      </c>
      <c r="B55" s="5" t="s">
        <v>556</v>
      </c>
      <c r="C55" s="5">
        <v>23</v>
      </c>
      <c r="D55" s="5">
        <v>0</v>
      </c>
    </row>
    <row r="56" spans="1:4">
      <c r="A56" s="5">
        <v>7</v>
      </c>
      <c r="B56" s="5" t="s">
        <v>452</v>
      </c>
      <c r="C56" s="5">
        <v>33</v>
      </c>
      <c r="D56" s="5">
        <v>0</v>
      </c>
    </row>
    <row r="57" spans="1:4">
      <c r="A57" s="5">
        <v>2</v>
      </c>
      <c r="B57" s="5" t="s">
        <v>453</v>
      </c>
      <c r="C57" s="5">
        <v>36</v>
      </c>
      <c r="D57" s="5">
        <v>0</v>
      </c>
    </row>
    <row r="58" spans="1:4">
      <c r="A58" s="5">
        <v>6</v>
      </c>
      <c r="B58" s="5" t="s">
        <v>447</v>
      </c>
      <c r="C58" s="5">
        <v>21</v>
      </c>
      <c r="D58" s="5">
        <v>0</v>
      </c>
    </row>
    <row r="59" spans="1:4">
      <c r="A59" s="5">
        <v>8</v>
      </c>
      <c r="B59" s="5" t="s">
        <v>574</v>
      </c>
      <c r="C59" s="5">
        <v>39</v>
      </c>
      <c r="D59" s="5">
        <v>0</v>
      </c>
    </row>
    <row r="60" spans="1:4">
      <c r="A60" s="5">
        <v>10</v>
      </c>
      <c r="B60" s="5" t="s">
        <v>453</v>
      </c>
      <c r="C60" s="5">
        <v>48</v>
      </c>
      <c r="D60" s="5">
        <v>0</v>
      </c>
    </row>
    <row r="61" spans="1:4">
      <c r="A61" s="5">
        <v>4</v>
      </c>
      <c r="B61" s="5" t="s">
        <v>352</v>
      </c>
      <c r="C61" s="5">
        <v>34</v>
      </c>
      <c r="D61" s="5">
        <v>0</v>
      </c>
    </row>
    <row r="62" spans="1:4">
      <c r="A62" s="5">
        <v>8</v>
      </c>
      <c r="B62" s="5" t="s">
        <v>550</v>
      </c>
      <c r="C62" s="5">
        <v>27</v>
      </c>
      <c r="D62" s="5">
        <v>0</v>
      </c>
    </row>
    <row r="63" spans="1:4">
      <c r="A63" s="5">
        <v>8</v>
      </c>
      <c r="B63" s="5" t="s">
        <v>352</v>
      </c>
      <c r="C63" s="5">
        <v>18</v>
      </c>
      <c r="D63" s="5">
        <v>0</v>
      </c>
    </row>
    <row r="64" spans="1:4">
      <c r="A64" s="5">
        <v>5</v>
      </c>
      <c r="B64" s="5" t="s">
        <v>351</v>
      </c>
      <c r="C64" s="5">
        <v>33</v>
      </c>
      <c r="D64" s="5">
        <v>0</v>
      </c>
    </row>
    <row r="65" spans="1:4">
      <c r="A65" s="5">
        <v>9</v>
      </c>
      <c r="B65" s="5" t="s">
        <v>575</v>
      </c>
      <c r="C65" s="5">
        <v>18</v>
      </c>
      <c r="D65" s="5">
        <v>0</v>
      </c>
    </row>
    <row r="66" spans="1:4">
      <c r="A66" s="5">
        <v>4</v>
      </c>
      <c r="B66" s="5" t="s">
        <v>557</v>
      </c>
      <c r="C66" s="5">
        <v>34</v>
      </c>
      <c r="D66" s="5">
        <v>0</v>
      </c>
    </row>
    <row r="67" spans="1:4">
      <c r="A67" s="5">
        <v>10</v>
      </c>
      <c r="B67" s="5" t="s">
        <v>351</v>
      </c>
      <c r="C67" s="5">
        <v>46</v>
      </c>
      <c r="D67" s="5">
        <v>0</v>
      </c>
    </row>
    <row r="68" spans="1:4">
      <c r="A68" s="5">
        <v>6</v>
      </c>
      <c r="B68" s="5" t="s">
        <v>557</v>
      </c>
      <c r="C68" s="5">
        <v>27</v>
      </c>
      <c r="D68" s="5">
        <v>0</v>
      </c>
    </row>
    <row r="69" spans="1:4">
      <c r="A69" s="5">
        <v>6</v>
      </c>
      <c r="B69" s="5" t="s">
        <v>576</v>
      </c>
      <c r="C69" s="5">
        <v>23</v>
      </c>
      <c r="D69" s="5">
        <v>0</v>
      </c>
    </row>
    <row r="70" spans="1:4">
      <c r="A70" s="5">
        <v>5</v>
      </c>
      <c r="B70" s="5" t="s">
        <v>551</v>
      </c>
      <c r="C70" s="5">
        <v>21</v>
      </c>
      <c r="D70" s="5">
        <v>2</v>
      </c>
    </row>
    <row r="71" spans="1:4">
      <c r="A71" s="5">
        <v>5</v>
      </c>
      <c r="B71" s="5" t="s">
        <v>448</v>
      </c>
      <c r="C71" s="5">
        <v>37</v>
      </c>
      <c r="D71" s="5">
        <v>2</v>
      </c>
    </row>
    <row r="72" spans="1:4">
      <c r="A72" s="5">
        <v>7</v>
      </c>
      <c r="B72" s="5" t="s">
        <v>448</v>
      </c>
      <c r="C72" s="5">
        <v>53</v>
      </c>
      <c r="D72" s="5">
        <v>2</v>
      </c>
    </row>
    <row r="73" spans="1:4">
      <c r="A73" s="5">
        <v>1</v>
      </c>
      <c r="B73" s="5" t="s">
        <v>552</v>
      </c>
      <c r="C73" s="5">
        <v>38</v>
      </c>
      <c r="D73" s="5">
        <v>2</v>
      </c>
    </row>
    <row r="74" spans="1:4">
      <c r="A74" s="5">
        <v>2</v>
      </c>
      <c r="B74" s="5" t="s">
        <v>558</v>
      </c>
      <c r="C74" s="5">
        <v>22</v>
      </c>
      <c r="D74" s="5">
        <v>2</v>
      </c>
    </row>
    <row r="75" spans="1:4">
      <c r="A75" s="5">
        <v>6</v>
      </c>
      <c r="B75" s="5" t="s">
        <v>355</v>
      </c>
      <c r="C75" s="5">
        <v>51</v>
      </c>
      <c r="D75" s="5">
        <v>2</v>
      </c>
    </row>
    <row r="76" spans="1:4">
      <c r="A76" s="5">
        <v>9</v>
      </c>
      <c r="B76" s="5" t="s">
        <v>577</v>
      </c>
      <c r="C76" s="5">
        <v>24</v>
      </c>
      <c r="D76" s="5">
        <v>2</v>
      </c>
    </row>
    <row r="77" spans="1:4">
      <c r="A77" s="5">
        <v>6</v>
      </c>
      <c r="B77" s="5" t="s">
        <v>559</v>
      </c>
      <c r="C77" s="5">
        <v>38</v>
      </c>
      <c r="D77" s="5">
        <v>2</v>
      </c>
    </row>
    <row r="78" spans="1:4">
      <c r="A78" s="5">
        <v>5</v>
      </c>
      <c r="B78" s="5" t="s">
        <v>562</v>
      </c>
      <c r="C78" s="5">
        <v>37</v>
      </c>
      <c r="D78" s="5">
        <v>2</v>
      </c>
    </row>
    <row r="79" spans="1:4">
      <c r="A79" s="5">
        <v>3</v>
      </c>
      <c r="B79" s="5" t="s">
        <v>447</v>
      </c>
      <c r="C79" s="5">
        <v>31</v>
      </c>
      <c r="D79" s="5">
        <v>2</v>
      </c>
    </row>
    <row r="80" spans="1:4">
      <c r="A80" s="5">
        <v>5</v>
      </c>
      <c r="B80" s="5" t="s">
        <v>557</v>
      </c>
      <c r="C80" s="5">
        <v>21</v>
      </c>
      <c r="D80" s="5">
        <v>2</v>
      </c>
    </row>
    <row r="81" spans="1:4">
      <c r="A81" s="5">
        <v>9</v>
      </c>
      <c r="B81" s="5" t="s">
        <v>557</v>
      </c>
      <c r="C81" s="5">
        <v>20</v>
      </c>
      <c r="D81" s="5">
        <v>2</v>
      </c>
    </row>
    <row r="82" spans="1:4">
      <c r="A82" s="5">
        <v>2</v>
      </c>
      <c r="B82" s="5" t="s">
        <v>558</v>
      </c>
      <c r="C82" s="5">
        <v>18</v>
      </c>
      <c r="D82" s="5">
        <v>2</v>
      </c>
    </row>
    <row r="83" spans="1:4">
      <c r="A83" s="5">
        <v>6</v>
      </c>
      <c r="B83" s="5" t="s">
        <v>561</v>
      </c>
      <c r="C83" s="5">
        <v>46</v>
      </c>
      <c r="D83" s="5">
        <v>2</v>
      </c>
    </row>
    <row r="84" spans="1:4">
      <c r="A84" s="5">
        <v>2</v>
      </c>
      <c r="B84" s="5" t="s">
        <v>563</v>
      </c>
      <c r="C84" s="5">
        <v>26</v>
      </c>
      <c r="D84" s="5">
        <v>2</v>
      </c>
    </row>
    <row r="85" spans="1:4">
      <c r="A85" s="5">
        <v>1</v>
      </c>
      <c r="B85" s="5" t="s">
        <v>564</v>
      </c>
      <c r="C85" s="5">
        <v>31</v>
      </c>
      <c r="D85" s="5">
        <v>2</v>
      </c>
    </row>
    <row r="86" spans="1:4">
      <c r="A86" s="5">
        <v>9</v>
      </c>
      <c r="B86" s="5" t="s">
        <v>578</v>
      </c>
      <c r="C86" s="5">
        <v>43</v>
      </c>
      <c r="D86" s="5">
        <v>2</v>
      </c>
    </row>
    <row r="87" spans="1:4">
      <c r="A87" s="5">
        <v>2</v>
      </c>
      <c r="B87" s="5" t="s">
        <v>579</v>
      </c>
      <c r="C87" s="5">
        <v>33</v>
      </c>
      <c r="D87" s="5">
        <v>2</v>
      </c>
    </row>
    <row r="88" spans="1:4">
      <c r="A88" s="5">
        <v>7</v>
      </c>
      <c r="B88" s="5" t="s">
        <v>357</v>
      </c>
      <c r="C88" s="5">
        <v>25</v>
      </c>
      <c r="D88" s="5">
        <v>2</v>
      </c>
    </row>
    <row r="89" spans="1:4">
      <c r="A89" s="5">
        <v>10</v>
      </c>
      <c r="B89" s="5" t="s">
        <v>357</v>
      </c>
      <c r="C89" s="5">
        <v>53</v>
      </c>
      <c r="D89" s="5">
        <v>2</v>
      </c>
    </row>
    <row r="90" spans="1:4">
      <c r="A90" s="5">
        <v>6</v>
      </c>
      <c r="B90" s="5" t="s">
        <v>580</v>
      </c>
      <c r="C90" s="5">
        <v>42</v>
      </c>
      <c r="D90" s="5">
        <v>2</v>
      </c>
    </row>
    <row r="91" spans="1:4">
      <c r="A91" s="5">
        <v>4</v>
      </c>
      <c r="B91" s="5" t="s">
        <v>351</v>
      </c>
      <c r="C91" s="5">
        <v>49</v>
      </c>
      <c r="D91" s="5">
        <v>2</v>
      </c>
    </row>
    <row r="92" spans="1:4">
      <c r="A92" s="5">
        <v>7</v>
      </c>
      <c r="B92" s="5" t="s">
        <v>354</v>
      </c>
      <c r="C92" s="5">
        <v>51</v>
      </c>
      <c r="D92" s="5">
        <v>2</v>
      </c>
    </row>
    <row r="93" spans="1:4">
      <c r="A93" s="5">
        <v>6</v>
      </c>
      <c r="B93" s="5" t="s">
        <v>449</v>
      </c>
      <c r="C93" s="5">
        <v>17</v>
      </c>
      <c r="D93" s="5">
        <v>2</v>
      </c>
    </row>
    <row r="94" spans="1:4">
      <c r="A94" s="5">
        <v>9</v>
      </c>
      <c r="B94" s="5" t="s">
        <v>450</v>
      </c>
      <c r="C94" s="5">
        <v>17</v>
      </c>
      <c r="D94" s="5">
        <v>2</v>
      </c>
    </row>
    <row r="95" spans="1:4">
      <c r="A95" s="5">
        <v>1</v>
      </c>
      <c r="B95" s="5" t="s">
        <v>566</v>
      </c>
      <c r="C95" s="5">
        <v>19</v>
      </c>
      <c r="D95" s="5">
        <v>2</v>
      </c>
    </row>
    <row r="96" spans="1:4">
      <c r="A96" s="5">
        <v>5</v>
      </c>
      <c r="B96" s="5" t="s">
        <v>448</v>
      </c>
      <c r="C96" s="5">
        <v>32</v>
      </c>
      <c r="D96" s="5">
        <v>2</v>
      </c>
    </row>
    <row r="97" spans="1:4">
      <c r="A97" s="5">
        <v>9</v>
      </c>
      <c r="B97" s="5" t="s">
        <v>451</v>
      </c>
      <c r="C97" s="5">
        <v>34</v>
      </c>
      <c r="D97" s="5">
        <v>2</v>
      </c>
    </row>
    <row r="98" spans="1:4">
      <c r="A98" s="5">
        <v>5</v>
      </c>
      <c r="B98" s="5" t="s">
        <v>452</v>
      </c>
      <c r="C98" s="5">
        <v>40</v>
      </c>
      <c r="D98" s="5">
        <v>2</v>
      </c>
    </row>
    <row r="99" spans="1:4">
      <c r="A99" s="5">
        <v>1</v>
      </c>
      <c r="B99" s="5" t="s">
        <v>581</v>
      </c>
      <c r="C99" s="5">
        <v>41</v>
      </c>
      <c r="D99" s="5">
        <v>2</v>
      </c>
    </row>
    <row r="100" spans="1:4">
      <c r="A100" s="5">
        <v>5</v>
      </c>
      <c r="B100" s="5" t="s">
        <v>449</v>
      </c>
      <c r="C100" s="5">
        <v>36</v>
      </c>
      <c r="D100" s="5">
        <v>2</v>
      </c>
    </row>
    <row r="101" spans="1:4">
      <c r="A101" s="5">
        <v>3</v>
      </c>
      <c r="B101" s="5" t="s">
        <v>450</v>
      </c>
      <c r="C101" s="5">
        <v>45</v>
      </c>
      <c r="D101" s="5">
        <v>2</v>
      </c>
    </row>
    <row r="102" spans="1:4">
      <c r="A102" s="5">
        <v>5</v>
      </c>
      <c r="B102" s="5" t="s">
        <v>451</v>
      </c>
      <c r="C102" s="5">
        <v>28</v>
      </c>
      <c r="D102" s="5">
        <v>2</v>
      </c>
    </row>
    <row r="103" spans="1:4">
      <c r="A103" s="5">
        <v>7</v>
      </c>
      <c r="B103" s="5" t="s">
        <v>449</v>
      </c>
      <c r="C103" s="5">
        <v>35</v>
      </c>
      <c r="D103" s="5">
        <v>2</v>
      </c>
    </row>
    <row r="104" spans="1:4">
      <c r="A104" s="5">
        <v>1</v>
      </c>
      <c r="B104" s="5" t="s">
        <v>567</v>
      </c>
      <c r="C104" s="5">
        <v>48</v>
      </c>
      <c r="D104" s="5">
        <v>2</v>
      </c>
    </row>
    <row r="105" spans="1:4">
      <c r="A105" s="5">
        <v>7</v>
      </c>
      <c r="B105" s="5" t="s">
        <v>452</v>
      </c>
      <c r="C105" s="5">
        <v>29</v>
      </c>
      <c r="D105" s="5">
        <v>2</v>
      </c>
    </row>
    <row r="106" spans="1:4">
      <c r="A106" s="5">
        <v>7</v>
      </c>
      <c r="B106" s="5" t="s">
        <v>582</v>
      </c>
      <c r="C106" s="5">
        <v>46</v>
      </c>
      <c r="D106" s="5">
        <v>2</v>
      </c>
    </row>
    <row r="107" spans="1:4">
      <c r="A107" s="5">
        <v>1</v>
      </c>
      <c r="B107" s="5" t="s">
        <v>450</v>
      </c>
      <c r="C107" s="5">
        <v>29</v>
      </c>
      <c r="D107" s="5">
        <v>2</v>
      </c>
    </row>
    <row r="108" spans="1:4">
      <c r="A108" s="5">
        <v>4</v>
      </c>
      <c r="B108" s="5" t="s">
        <v>453</v>
      </c>
      <c r="C108" s="5">
        <v>25</v>
      </c>
      <c r="D108" s="5">
        <v>2</v>
      </c>
    </row>
    <row r="109" spans="1:4">
      <c r="A109" s="5">
        <v>5</v>
      </c>
      <c r="B109" s="5" t="s">
        <v>352</v>
      </c>
      <c r="C109" s="5">
        <v>42</v>
      </c>
      <c r="D109" s="5">
        <v>2</v>
      </c>
    </row>
    <row r="110" spans="1:4">
      <c r="A110" s="5">
        <v>8</v>
      </c>
      <c r="B110" s="5" t="s">
        <v>453</v>
      </c>
      <c r="C110" s="5">
        <v>46</v>
      </c>
      <c r="D110" s="5">
        <v>2</v>
      </c>
    </row>
    <row r="111" spans="1:4">
      <c r="A111" s="5">
        <v>9</v>
      </c>
      <c r="B111" s="5" t="s">
        <v>567</v>
      </c>
      <c r="C111" s="5">
        <v>27</v>
      </c>
      <c r="D111" s="5">
        <v>2</v>
      </c>
    </row>
    <row r="112" spans="1:4">
      <c r="A112" s="5">
        <v>6</v>
      </c>
      <c r="B112" s="5" t="s">
        <v>557</v>
      </c>
      <c r="C112" s="5">
        <v>35</v>
      </c>
      <c r="D112" s="5">
        <v>2</v>
      </c>
    </row>
    <row r="113" spans="1:4">
      <c r="A113" s="5">
        <v>6</v>
      </c>
      <c r="B113" s="5" t="s">
        <v>557</v>
      </c>
      <c r="C113" s="5">
        <v>41</v>
      </c>
      <c r="D113" s="5">
        <v>2</v>
      </c>
    </row>
    <row r="114" spans="1:4">
      <c r="A114" s="5">
        <v>8</v>
      </c>
      <c r="B114" s="5" t="s">
        <v>561</v>
      </c>
      <c r="C114" s="5">
        <v>41</v>
      </c>
      <c r="D114" s="5">
        <v>2</v>
      </c>
    </row>
    <row r="115" spans="1:4">
      <c r="A115" s="5">
        <v>2</v>
      </c>
      <c r="B115" s="5" t="s">
        <v>451</v>
      </c>
      <c r="C115" s="5">
        <v>54</v>
      </c>
      <c r="D115" s="5">
        <v>2</v>
      </c>
    </row>
    <row r="116" spans="1:4">
      <c r="A116" s="5">
        <v>5</v>
      </c>
      <c r="B116" s="5" t="s">
        <v>558</v>
      </c>
      <c r="C116" s="5">
        <v>25</v>
      </c>
      <c r="D116" s="5">
        <v>2</v>
      </c>
    </row>
    <row r="117" spans="1:4">
      <c r="A117" s="5">
        <v>7</v>
      </c>
      <c r="B117" s="5" t="s">
        <v>569</v>
      </c>
      <c r="C117" s="5">
        <v>25</v>
      </c>
      <c r="D117" s="5">
        <v>2</v>
      </c>
    </row>
    <row r="118" spans="1:4">
      <c r="A118" s="5">
        <v>1</v>
      </c>
      <c r="B118" s="5" t="s">
        <v>563</v>
      </c>
      <c r="C118" s="5">
        <v>46</v>
      </c>
      <c r="D118" s="5">
        <v>2</v>
      </c>
    </row>
    <row r="119" spans="1:4">
      <c r="A119" s="5">
        <v>7</v>
      </c>
      <c r="B119" s="5" t="s">
        <v>561</v>
      </c>
      <c r="C119" s="5">
        <v>30</v>
      </c>
      <c r="D119" s="5">
        <v>2</v>
      </c>
    </row>
    <row r="120" spans="1:4">
      <c r="A120" s="5">
        <v>10</v>
      </c>
      <c r="B120" s="5" t="s">
        <v>570</v>
      </c>
      <c r="C120" s="5">
        <v>34</v>
      </c>
      <c r="D120" s="5">
        <v>2</v>
      </c>
    </row>
    <row r="121" spans="1:4">
      <c r="A121" s="5">
        <v>5</v>
      </c>
      <c r="B121" s="5" t="s">
        <v>564</v>
      </c>
      <c r="C121" s="5">
        <v>56</v>
      </c>
      <c r="D121" s="5">
        <v>2</v>
      </c>
    </row>
    <row r="122" spans="1:4">
      <c r="A122" s="5">
        <v>10</v>
      </c>
      <c r="B122" s="5" t="s">
        <v>563</v>
      </c>
      <c r="C122" s="5">
        <v>48</v>
      </c>
      <c r="D122" s="5">
        <v>2</v>
      </c>
    </row>
    <row r="123" spans="1:4">
      <c r="A123" s="5">
        <v>8</v>
      </c>
      <c r="B123" s="5" t="s">
        <v>452</v>
      </c>
      <c r="C123" s="5">
        <v>55</v>
      </c>
      <c r="D123" s="5">
        <v>2</v>
      </c>
    </row>
    <row r="124" spans="1:4">
      <c r="A124" s="5">
        <v>3</v>
      </c>
      <c r="B124" s="5" t="s">
        <v>564</v>
      </c>
      <c r="C124" s="5">
        <v>31</v>
      </c>
      <c r="D124" s="5">
        <v>2</v>
      </c>
    </row>
    <row r="125" spans="1:4">
      <c r="A125" s="5">
        <v>10</v>
      </c>
      <c r="B125" s="5" t="s">
        <v>352</v>
      </c>
      <c r="C125" s="5">
        <v>35</v>
      </c>
      <c r="D125" s="5">
        <v>2</v>
      </c>
    </row>
    <row r="126" spans="1:4">
      <c r="A126" s="5">
        <v>2</v>
      </c>
      <c r="B126" s="5" t="s">
        <v>571</v>
      </c>
      <c r="C126" s="5">
        <v>49</v>
      </c>
      <c r="D126" s="5">
        <v>2</v>
      </c>
    </row>
    <row r="127" spans="1:4">
      <c r="A127" s="5">
        <v>8</v>
      </c>
      <c r="B127" s="5" t="s">
        <v>573</v>
      </c>
      <c r="C127" s="5">
        <v>23</v>
      </c>
      <c r="D127" s="5">
        <v>2</v>
      </c>
    </row>
    <row r="128" spans="1:4">
      <c r="A128" s="5">
        <v>6</v>
      </c>
      <c r="B128" s="5" t="s">
        <v>557</v>
      </c>
      <c r="C128" s="5">
        <v>53</v>
      </c>
      <c r="D128" s="5">
        <v>2</v>
      </c>
    </row>
    <row r="129" spans="1:4">
      <c r="A129" s="5">
        <v>5</v>
      </c>
      <c r="B129" s="5" t="s">
        <v>354</v>
      </c>
      <c r="C129" s="5">
        <v>42</v>
      </c>
      <c r="D129" s="5">
        <v>2</v>
      </c>
    </row>
    <row r="130" spans="1:4">
      <c r="A130" s="5">
        <v>7</v>
      </c>
      <c r="B130" s="5" t="s">
        <v>453</v>
      </c>
      <c r="C130" s="5">
        <v>17</v>
      </c>
      <c r="D130" s="5">
        <v>2</v>
      </c>
    </row>
    <row r="131" spans="1:4">
      <c r="A131" s="5">
        <v>8</v>
      </c>
      <c r="B131" s="5" t="s">
        <v>574</v>
      </c>
      <c r="C131" s="5">
        <v>19</v>
      </c>
      <c r="D131" s="5">
        <v>2</v>
      </c>
    </row>
    <row r="132" spans="1:4">
      <c r="A132" s="5">
        <v>10</v>
      </c>
      <c r="B132" s="5" t="s">
        <v>557</v>
      </c>
      <c r="C132" s="5">
        <v>17</v>
      </c>
      <c r="D132" s="5">
        <v>2</v>
      </c>
    </row>
    <row r="133" spans="1:4">
      <c r="A133" s="5">
        <v>3</v>
      </c>
      <c r="B133" s="5" t="s">
        <v>352</v>
      </c>
      <c r="C133" s="5">
        <v>15</v>
      </c>
      <c r="D133" s="5">
        <v>2</v>
      </c>
    </row>
    <row r="134" spans="1:4">
      <c r="A134" s="5">
        <v>2</v>
      </c>
      <c r="B134" s="5" t="s">
        <v>558</v>
      </c>
      <c r="C134" s="5">
        <v>19</v>
      </c>
      <c r="D134" s="5">
        <v>2</v>
      </c>
    </row>
    <row r="135" spans="1:4">
      <c r="A135" s="5">
        <v>3</v>
      </c>
      <c r="B135" s="5" t="s">
        <v>583</v>
      </c>
      <c r="C135" s="5">
        <v>57</v>
      </c>
      <c r="D135" s="5">
        <v>4</v>
      </c>
    </row>
    <row r="136" spans="1:4">
      <c r="A136" s="5">
        <v>10</v>
      </c>
      <c r="B136" s="5" t="s">
        <v>566</v>
      </c>
      <c r="C136" s="5">
        <v>23</v>
      </c>
      <c r="D136" s="5">
        <v>4</v>
      </c>
    </row>
    <row r="137" spans="1:4">
      <c r="A137" s="5">
        <v>5</v>
      </c>
      <c r="B137" s="5" t="s">
        <v>553</v>
      </c>
      <c r="C137" s="5">
        <v>40</v>
      </c>
      <c r="D137" s="5">
        <v>4</v>
      </c>
    </row>
    <row r="138" spans="1:4">
      <c r="A138" s="5">
        <v>1</v>
      </c>
      <c r="B138" s="5" t="s">
        <v>555</v>
      </c>
      <c r="C138" s="5">
        <v>27</v>
      </c>
      <c r="D138" s="5">
        <v>4</v>
      </c>
    </row>
    <row r="139" spans="1:4">
      <c r="A139" s="5">
        <v>2</v>
      </c>
      <c r="B139" s="5" t="s">
        <v>575</v>
      </c>
      <c r="C139" s="5">
        <v>25</v>
      </c>
      <c r="D139" s="5">
        <v>4</v>
      </c>
    </row>
    <row r="140" spans="1:4">
      <c r="A140" s="5">
        <v>2</v>
      </c>
      <c r="B140" s="5" t="s">
        <v>555</v>
      </c>
      <c r="C140" s="5">
        <v>42</v>
      </c>
      <c r="D140" s="5">
        <v>4</v>
      </c>
    </row>
    <row r="141" spans="1:4">
      <c r="A141" s="5">
        <v>9</v>
      </c>
      <c r="B141" s="5" t="s">
        <v>557</v>
      </c>
      <c r="C141" s="5">
        <v>42</v>
      </c>
      <c r="D141" s="5">
        <v>4</v>
      </c>
    </row>
    <row r="142" spans="1:4">
      <c r="A142" s="5">
        <v>4</v>
      </c>
      <c r="B142" s="5" t="s">
        <v>354</v>
      </c>
      <c r="C142" s="5">
        <v>37</v>
      </c>
      <c r="D142" s="5">
        <v>4</v>
      </c>
    </row>
    <row r="143" spans="1:4">
      <c r="A143" s="5">
        <v>10</v>
      </c>
      <c r="B143" s="5" t="s">
        <v>566</v>
      </c>
      <c r="C143" s="5">
        <v>35</v>
      </c>
      <c r="D143" s="5">
        <v>4</v>
      </c>
    </row>
    <row r="144" spans="1:4">
      <c r="A144" s="5">
        <v>6</v>
      </c>
      <c r="B144" s="5" t="s">
        <v>557</v>
      </c>
      <c r="C144" s="5">
        <v>35</v>
      </c>
      <c r="D144" s="5">
        <v>4</v>
      </c>
    </row>
    <row r="145" spans="1:4">
      <c r="A145" s="5">
        <v>9</v>
      </c>
      <c r="B145" s="5" t="s">
        <v>567</v>
      </c>
      <c r="C145" s="5">
        <v>49</v>
      </c>
      <c r="D145" s="5">
        <v>4</v>
      </c>
    </row>
    <row r="146" spans="1:4">
      <c r="A146" s="5">
        <v>8</v>
      </c>
      <c r="B146" s="5" t="s">
        <v>561</v>
      </c>
      <c r="C146" s="5">
        <v>24</v>
      </c>
      <c r="D146" s="5">
        <v>4</v>
      </c>
    </row>
    <row r="147" spans="1:4">
      <c r="A147" s="5">
        <v>2</v>
      </c>
      <c r="B147" s="5" t="s">
        <v>558</v>
      </c>
      <c r="C147" s="5">
        <v>52</v>
      </c>
      <c r="D147" s="5">
        <v>4</v>
      </c>
    </row>
    <row r="148" spans="1:4">
      <c r="A148" s="5">
        <v>4</v>
      </c>
      <c r="B148" s="5" t="s">
        <v>561</v>
      </c>
      <c r="C148" s="5">
        <v>53</v>
      </c>
      <c r="D148" s="5">
        <v>4</v>
      </c>
    </row>
    <row r="149" spans="1:4">
      <c r="A149" s="5">
        <v>4</v>
      </c>
      <c r="B149" s="5" t="s">
        <v>567</v>
      </c>
      <c r="C149" s="5">
        <v>55</v>
      </c>
      <c r="D149" s="5">
        <v>4</v>
      </c>
    </row>
    <row r="150" spans="1:4">
      <c r="A150" s="5">
        <v>5</v>
      </c>
      <c r="B150" s="5" t="s">
        <v>563</v>
      </c>
      <c r="C150" s="5">
        <v>17</v>
      </c>
      <c r="D150" s="5">
        <v>4</v>
      </c>
    </row>
    <row r="151" spans="1:4">
      <c r="A151" s="5">
        <v>8</v>
      </c>
      <c r="B151" s="5" t="s">
        <v>563</v>
      </c>
      <c r="C151" s="5">
        <v>55</v>
      </c>
      <c r="D151" s="5">
        <v>4</v>
      </c>
    </row>
    <row r="152" spans="1:4">
      <c r="A152" s="5">
        <v>5</v>
      </c>
      <c r="B152" s="5" t="s">
        <v>564</v>
      </c>
      <c r="C152" s="5">
        <v>44</v>
      </c>
      <c r="D152" s="5">
        <v>4</v>
      </c>
    </row>
    <row r="153" spans="1:4">
      <c r="A153" s="5">
        <v>5</v>
      </c>
      <c r="B153" s="5" t="s">
        <v>354</v>
      </c>
      <c r="C153" s="5">
        <v>47</v>
      </c>
      <c r="D153" s="5">
        <v>4</v>
      </c>
    </row>
    <row r="154" spans="1:4">
      <c r="A154" s="5">
        <v>4</v>
      </c>
      <c r="B154" s="5" t="s">
        <v>569</v>
      </c>
      <c r="C154" s="5">
        <v>35</v>
      </c>
      <c r="D154" s="5">
        <v>4</v>
      </c>
    </row>
    <row r="155" spans="1:4">
      <c r="A155" s="5">
        <v>2</v>
      </c>
      <c r="B155" s="5" t="s">
        <v>570</v>
      </c>
      <c r="C155" s="5">
        <v>30</v>
      </c>
      <c r="D155" s="5">
        <v>4</v>
      </c>
    </row>
    <row r="156" spans="1:4">
      <c r="A156" s="5">
        <v>8</v>
      </c>
      <c r="B156" s="5" t="s">
        <v>567</v>
      </c>
      <c r="C156" s="5">
        <v>26</v>
      </c>
      <c r="D156" s="5">
        <v>4</v>
      </c>
    </row>
    <row r="157" spans="1:4">
      <c r="A157" s="5">
        <v>9</v>
      </c>
      <c r="B157" s="5" t="s">
        <v>560</v>
      </c>
      <c r="C157" s="5">
        <v>24</v>
      </c>
      <c r="D157" s="5">
        <v>4</v>
      </c>
    </row>
    <row r="158" spans="1:4">
      <c r="A158" s="5">
        <v>3</v>
      </c>
      <c r="B158" s="5" t="s">
        <v>571</v>
      </c>
      <c r="C158" s="5">
        <v>31</v>
      </c>
      <c r="D158" s="5">
        <v>4</v>
      </c>
    </row>
    <row r="159" spans="1:4">
      <c r="A159" s="5">
        <v>1</v>
      </c>
      <c r="B159" s="5" t="s">
        <v>565</v>
      </c>
      <c r="C159" s="5">
        <v>48</v>
      </c>
      <c r="D159" s="5">
        <v>4</v>
      </c>
    </row>
    <row r="160" spans="1:4">
      <c r="A160" s="5">
        <v>3</v>
      </c>
      <c r="B160" s="5" t="s">
        <v>566</v>
      </c>
      <c r="C160" s="5">
        <v>43</v>
      </c>
      <c r="D160" s="5">
        <v>4</v>
      </c>
    </row>
    <row r="161" spans="1:4">
      <c r="A161" s="5">
        <v>9</v>
      </c>
      <c r="B161" s="5" t="s">
        <v>576</v>
      </c>
      <c r="C161" s="5">
        <v>38</v>
      </c>
      <c r="D161" s="5">
        <v>4</v>
      </c>
    </row>
    <row r="162" spans="1:4">
      <c r="A162" s="5">
        <v>3</v>
      </c>
      <c r="B162" s="5" t="s">
        <v>573</v>
      </c>
      <c r="C162" s="5">
        <v>55</v>
      </c>
      <c r="D162" s="5">
        <v>4</v>
      </c>
    </row>
    <row r="163" spans="1:4">
      <c r="A163" s="5">
        <v>5</v>
      </c>
      <c r="B163" s="5" t="s">
        <v>567</v>
      </c>
      <c r="C163" s="5">
        <v>37</v>
      </c>
      <c r="D163" s="5">
        <v>4</v>
      </c>
    </row>
    <row r="164" spans="1:4">
      <c r="A164" s="5">
        <v>8</v>
      </c>
      <c r="B164" s="5" t="s">
        <v>567</v>
      </c>
      <c r="C164" s="5">
        <v>54</v>
      </c>
      <c r="D164" s="5">
        <v>4</v>
      </c>
    </row>
    <row r="165" spans="1:4">
      <c r="A165" s="5">
        <v>2</v>
      </c>
      <c r="B165" s="5" t="s">
        <v>574</v>
      </c>
      <c r="C165" s="5">
        <v>36</v>
      </c>
      <c r="D165" s="5">
        <v>4</v>
      </c>
    </row>
    <row r="166" spans="1:4">
      <c r="A166" s="5">
        <v>9</v>
      </c>
      <c r="B166" s="5" t="s">
        <v>569</v>
      </c>
      <c r="C166" s="5">
        <v>49</v>
      </c>
      <c r="D166" s="5">
        <v>4</v>
      </c>
    </row>
    <row r="167" spans="1:4">
      <c r="A167" s="5">
        <v>4</v>
      </c>
      <c r="B167" s="5" t="s">
        <v>568</v>
      </c>
      <c r="C167" s="5">
        <v>32</v>
      </c>
      <c r="D167" s="5">
        <v>4</v>
      </c>
    </row>
    <row r="168" spans="1:4">
      <c r="A168" s="5">
        <v>8</v>
      </c>
      <c r="B168" s="5" t="s">
        <v>355</v>
      </c>
      <c r="C168" s="5">
        <v>43</v>
      </c>
      <c r="D168" s="5">
        <v>4</v>
      </c>
    </row>
    <row r="169" spans="1:4">
      <c r="A169" s="5">
        <v>10</v>
      </c>
      <c r="B169" s="5" t="s">
        <v>567</v>
      </c>
      <c r="C169" s="5">
        <v>29</v>
      </c>
      <c r="D169" s="5">
        <v>4</v>
      </c>
    </row>
    <row r="170" spans="1:4">
      <c r="A170" s="5">
        <v>1</v>
      </c>
      <c r="B170" s="5" t="s">
        <v>572</v>
      </c>
      <c r="C170" s="5">
        <v>34</v>
      </c>
      <c r="D170" s="5">
        <v>4</v>
      </c>
    </row>
    <row r="171" spans="1:4">
      <c r="A171" s="5">
        <v>8</v>
      </c>
      <c r="B171" s="5" t="s">
        <v>569</v>
      </c>
      <c r="C171" s="5">
        <v>24</v>
      </c>
      <c r="D171" s="5">
        <v>4</v>
      </c>
    </row>
    <row r="172" spans="1:4">
      <c r="A172" s="5">
        <v>9</v>
      </c>
      <c r="B172" s="5" t="s">
        <v>554</v>
      </c>
      <c r="C172" s="5">
        <v>39</v>
      </c>
      <c r="D172" s="5">
        <v>4</v>
      </c>
    </row>
    <row r="173" spans="1:4">
      <c r="A173" s="5">
        <v>1</v>
      </c>
      <c r="B173" s="5" t="s">
        <v>570</v>
      </c>
      <c r="C173" s="5">
        <v>42</v>
      </c>
      <c r="D173" s="5">
        <v>4</v>
      </c>
    </row>
    <row r="174" spans="1:4">
      <c r="A174" s="5">
        <v>2</v>
      </c>
      <c r="B174" s="5" t="s">
        <v>564</v>
      </c>
      <c r="C174" s="5">
        <v>45</v>
      </c>
      <c r="D174" s="5">
        <v>4</v>
      </c>
    </row>
    <row r="175" spans="1:4">
      <c r="A175" s="5">
        <v>9</v>
      </c>
      <c r="B175" s="5" t="s">
        <v>571</v>
      </c>
      <c r="C175" s="5">
        <v>49</v>
      </c>
      <c r="D175" s="5">
        <v>4</v>
      </c>
    </row>
    <row r="176" spans="1:4">
      <c r="A176" s="5">
        <v>8</v>
      </c>
      <c r="B176" s="5" t="s">
        <v>575</v>
      </c>
      <c r="C176" s="5">
        <v>36</v>
      </c>
      <c r="D176" s="5">
        <v>4</v>
      </c>
    </row>
    <row r="177" spans="1:4">
      <c r="A177" s="5">
        <v>1</v>
      </c>
      <c r="B177" s="5" t="s">
        <v>573</v>
      </c>
      <c r="C177" s="5">
        <v>48</v>
      </c>
      <c r="D177" s="5">
        <v>4</v>
      </c>
    </row>
    <row r="178" spans="1:4">
      <c r="A178" s="5">
        <v>10</v>
      </c>
      <c r="B178" s="5" t="s">
        <v>577</v>
      </c>
      <c r="C178" s="5">
        <v>18</v>
      </c>
      <c r="D178" s="5">
        <v>4</v>
      </c>
    </row>
    <row r="179" spans="1:4">
      <c r="A179" s="5">
        <v>3</v>
      </c>
      <c r="B179" s="5" t="s">
        <v>578</v>
      </c>
      <c r="C179" s="5">
        <v>57</v>
      </c>
      <c r="D179" s="5">
        <v>4</v>
      </c>
    </row>
    <row r="180" spans="1:4">
      <c r="A180" s="5">
        <v>10</v>
      </c>
      <c r="B180" s="5" t="s">
        <v>579</v>
      </c>
      <c r="C180" s="5">
        <v>51</v>
      </c>
      <c r="D180" s="5">
        <v>4</v>
      </c>
    </row>
    <row r="181" spans="1:4">
      <c r="A181" s="5">
        <v>10</v>
      </c>
      <c r="B181" s="5" t="s">
        <v>570</v>
      </c>
      <c r="C181" s="5">
        <v>55</v>
      </c>
      <c r="D181" s="5">
        <v>4</v>
      </c>
    </row>
    <row r="182" spans="1:4">
      <c r="A182" s="5">
        <v>2</v>
      </c>
      <c r="B182" s="5" t="s">
        <v>574</v>
      </c>
      <c r="C182" s="5">
        <v>29</v>
      </c>
      <c r="D182" s="5">
        <v>4</v>
      </c>
    </row>
    <row r="183" spans="1:4">
      <c r="A183" s="5">
        <v>10</v>
      </c>
      <c r="B183" s="5" t="s">
        <v>571</v>
      </c>
      <c r="C183" s="5">
        <v>56</v>
      </c>
      <c r="D183" s="5">
        <v>4</v>
      </c>
    </row>
    <row r="184" spans="1:4">
      <c r="A184" s="5">
        <v>5</v>
      </c>
      <c r="B184" s="5" t="s">
        <v>576</v>
      </c>
      <c r="C184" s="5">
        <v>24</v>
      </c>
      <c r="D184" s="5">
        <v>4</v>
      </c>
    </row>
    <row r="185" spans="1:4">
      <c r="A185" s="5">
        <v>5</v>
      </c>
      <c r="B185" s="5" t="s">
        <v>354</v>
      </c>
      <c r="C185" s="5">
        <v>24</v>
      </c>
      <c r="D185" s="5">
        <v>4</v>
      </c>
    </row>
    <row r="186" spans="1:4">
      <c r="A186" s="5">
        <v>10</v>
      </c>
      <c r="B186" s="5" t="s">
        <v>357</v>
      </c>
      <c r="C186" s="5">
        <v>26</v>
      </c>
      <c r="D186" s="5">
        <v>4</v>
      </c>
    </row>
    <row r="187" spans="1:4">
      <c r="A187" s="5">
        <v>10</v>
      </c>
      <c r="B187" s="5" t="s">
        <v>355</v>
      </c>
      <c r="C187" s="5">
        <v>24</v>
      </c>
      <c r="D187" s="5">
        <v>4</v>
      </c>
    </row>
    <row r="188" spans="1:4">
      <c r="A188" s="5">
        <v>1</v>
      </c>
      <c r="B188" s="5" t="s">
        <v>556</v>
      </c>
      <c r="C188" s="5">
        <v>45</v>
      </c>
      <c r="D188" s="5">
        <v>4</v>
      </c>
    </row>
    <row r="189" spans="1:4">
      <c r="A189" s="5">
        <v>10</v>
      </c>
      <c r="B189" s="5" t="s">
        <v>550</v>
      </c>
      <c r="C189" s="5">
        <v>42</v>
      </c>
      <c r="D189" s="5">
        <v>4</v>
      </c>
    </row>
    <row r="190" spans="1:4">
      <c r="A190" s="5">
        <v>2</v>
      </c>
      <c r="B190" s="5" t="s">
        <v>357</v>
      </c>
      <c r="C190" s="5">
        <v>19</v>
      </c>
      <c r="D190" s="5">
        <v>4</v>
      </c>
    </row>
    <row r="191" spans="1:4">
      <c r="A191" s="5">
        <v>10</v>
      </c>
      <c r="B191" s="5" t="s">
        <v>573</v>
      </c>
      <c r="C191" s="5">
        <v>27</v>
      </c>
      <c r="D191" s="5">
        <v>6</v>
      </c>
    </row>
    <row r="192" spans="1:4">
      <c r="A192" s="5">
        <v>2</v>
      </c>
      <c r="B192" s="5" t="s">
        <v>551</v>
      </c>
      <c r="C192" s="5">
        <v>30</v>
      </c>
      <c r="D192" s="5">
        <v>6</v>
      </c>
    </row>
    <row r="193" spans="1:4">
      <c r="A193" s="5">
        <v>4</v>
      </c>
      <c r="B193" s="5" t="s">
        <v>552</v>
      </c>
      <c r="C193" s="5">
        <v>37</v>
      </c>
      <c r="D193" s="5">
        <v>6</v>
      </c>
    </row>
    <row r="194" spans="1:4">
      <c r="A194" s="5">
        <v>10</v>
      </c>
      <c r="B194" s="5" t="s">
        <v>580</v>
      </c>
      <c r="C194" s="5">
        <v>28</v>
      </c>
      <c r="D194" s="5">
        <v>6</v>
      </c>
    </row>
    <row r="195" spans="1:4">
      <c r="A195" s="5">
        <v>7</v>
      </c>
      <c r="B195" s="5" t="s">
        <v>574</v>
      </c>
      <c r="C195" s="5">
        <v>21</v>
      </c>
      <c r="D195" s="5">
        <v>6</v>
      </c>
    </row>
    <row r="196" spans="1:4">
      <c r="A196" s="5">
        <v>10</v>
      </c>
      <c r="B196" s="5" t="s">
        <v>581</v>
      </c>
      <c r="C196" s="5">
        <v>47</v>
      </c>
      <c r="D196" s="5">
        <v>6</v>
      </c>
    </row>
    <row r="197" spans="1:4">
      <c r="A197" s="5">
        <v>9</v>
      </c>
      <c r="B197" s="5" t="s">
        <v>575</v>
      </c>
      <c r="C197" s="5">
        <v>50</v>
      </c>
      <c r="D197" s="5">
        <v>6</v>
      </c>
    </row>
    <row r="198" spans="1:4">
      <c r="A198" s="5">
        <v>6</v>
      </c>
      <c r="B198" s="5" t="s">
        <v>566</v>
      </c>
      <c r="C198" s="5">
        <v>48</v>
      </c>
      <c r="D198" s="5">
        <v>6</v>
      </c>
    </row>
    <row r="199" spans="1:4">
      <c r="A199" s="5">
        <v>5</v>
      </c>
      <c r="B199" s="5" t="s">
        <v>575</v>
      </c>
      <c r="C199" s="5">
        <v>41</v>
      </c>
      <c r="D199" s="5">
        <v>6</v>
      </c>
    </row>
    <row r="200" spans="1:4">
      <c r="A200" s="5">
        <v>3</v>
      </c>
      <c r="B200" s="5" t="s">
        <v>567</v>
      </c>
      <c r="C200" s="5">
        <v>35</v>
      </c>
      <c r="D200" s="5">
        <v>6</v>
      </c>
    </row>
    <row r="201" spans="1:4">
      <c r="A201" s="5">
        <v>6</v>
      </c>
      <c r="B201" s="5" t="s">
        <v>559</v>
      </c>
      <c r="C201" s="5">
        <v>46</v>
      </c>
      <c r="D201" s="5">
        <v>6</v>
      </c>
    </row>
    <row r="202" spans="1:4">
      <c r="A202" s="5">
        <v>6</v>
      </c>
      <c r="B202" s="5" t="s">
        <v>576</v>
      </c>
      <c r="C202" s="5">
        <v>32</v>
      </c>
      <c r="D202" s="5">
        <v>6</v>
      </c>
    </row>
    <row r="203" spans="1:4">
      <c r="A203" s="5">
        <v>10</v>
      </c>
      <c r="B203" s="5" t="s">
        <v>355</v>
      </c>
      <c r="C203" s="5">
        <v>27</v>
      </c>
      <c r="D203" s="5">
        <v>6</v>
      </c>
    </row>
    <row r="204" spans="1:4">
      <c r="A204" s="5">
        <v>1</v>
      </c>
      <c r="B204" s="5" t="s">
        <v>577</v>
      </c>
      <c r="C204" s="5">
        <v>22</v>
      </c>
      <c r="D204" s="5">
        <v>6</v>
      </c>
    </row>
    <row r="205" spans="1:4">
      <c r="A205" s="5">
        <v>1</v>
      </c>
      <c r="B205" s="5" t="s">
        <v>567</v>
      </c>
      <c r="C205" s="5">
        <v>51</v>
      </c>
      <c r="D205" s="5">
        <v>6</v>
      </c>
    </row>
    <row r="206" spans="1:4">
      <c r="A206" s="5">
        <v>3</v>
      </c>
      <c r="B206" s="5" t="s">
        <v>582</v>
      </c>
      <c r="C206" s="5">
        <v>45</v>
      </c>
      <c r="D206" s="5">
        <v>6</v>
      </c>
    </row>
    <row r="207" spans="1:4">
      <c r="A207" s="5">
        <v>1</v>
      </c>
      <c r="B207" s="5" t="s">
        <v>562</v>
      </c>
      <c r="C207" s="5">
        <v>49</v>
      </c>
      <c r="D207" s="5">
        <v>6</v>
      </c>
    </row>
    <row r="208" spans="1:4">
      <c r="A208" s="5">
        <v>1</v>
      </c>
      <c r="B208" s="5" t="s">
        <v>577</v>
      </c>
      <c r="C208" s="5">
        <v>29</v>
      </c>
      <c r="D208" s="5">
        <v>6</v>
      </c>
    </row>
    <row r="209" spans="1:4">
      <c r="A209" s="5">
        <v>10</v>
      </c>
      <c r="B209" s="5" t="s">
        <v>578</v>
      </c>
      <c r="C209" s="5">
        <v>47</v>
      </c>
      <c r="D209" s="5">
        <v>6</v>
      </c>
    </row>
    <row r="210" spans="1:4">
      <c r="A210" s="5">
        <v>9</v>
      </c>
      <c r="B210" s="5" t="s">
        <v>578</v>
      </c>
      <c r="C210" s="5">
        <v>38</v>
      </c>
      <c r="D210" s="5">
        <v>6</v>
      </c>
    </row>
    <row r="211" spans="1:4">
      <c r="A211" s="5">
        <v>1</v>
      </c>
      <c r="B211" s="5" t="s">
        <v>579</v>
      </c>
      <c r="C211" s="5">
        <v>20</v>
      </c>
      <c r="D211" s="5">
        <v>6</v>
      </c>
    </row>
    <row r="212" spans="1:4">
      <c r="A212" s="5">
        <v>10</v>
      </c>
      <c r="B212" s="5" t="s">
        <v>569</v>
      </c>
      <c r="C212" s="5">
        <v>47</v>
      </c>
      <c r="D212" s="5">
        <v>6</v>
      </c>
    </row>
    <row r="213" spans="1:4">
      <c r="A213" s="5">
        <v>8</v>
      </c>
      <c r="B213" s="5" t="s">
        <v>357</v>
      </c>
      <c r="C213" s="5">
        <v>40</v>
      </c>
      <c r="D213" s="5">
        <v>6</v>
      </c>
    </row>
    <row r="214" spans="1:4">
      <c r="A214" s="5">
        <v>2</v>
      </c>
      <c r="B214" s="5" t="s">
        <v>570</v>
      </c>
      <c r="C214" s="5">
        <v>35</v>
      </c>
      <c r="D214" s="5">
        <v>6</v>
      </c>
    </row>
    <row r="215" spans="1:4">
      <c r="A215" s="5">
        <v>8</v>
      </c>
      <c r="B215" s="5" t="s">
        <v>357</v>
      </c>
      <c r="C215" s="5">
        <v>56</v>
      </c>
      <c r="D215" s="5">
        <v>6</v>
      </c>
    </row>
    <row r="216" spans="1:4">
      <c r="A216" s="5">
        <v>1</v>
      </c>
      <c r="B216" s="5" t="s">
        <v>576</v>
      </c>
      <c r="C216" s="5">
        <v>20</v>
      </c>
      <c r="D216" s="5">
        <v>6</v>
      </c>
    </row>
    <row r="217" spans="1:4">
      <c r="A217" s="5">
        <v>2</v>
      </c>
      <c r="B217" s="5" t="s">
        <v>580</v>
      </c>
      <c r="C217" s="5">
        <v>32</v>
      </c>
      <c r="D217" s="5">
        <v>6</v>
      </c>
    </row>
    <row r="218" spans="1:4">
      <c r="A218" s="5">
        <v>4</v>
      </c>
      <c r="B218" s="5" t="s">
        <v>583</v>
      </c>
      <c r="C218" s="5">
        <v>27</v>
      </c>
      <c r="D218" s="5">
        <v>6</v>
      </c>
    </row>
    <row r="219" spans="1:4">
      <c r="A219" s="5">
        <v>10</v>
      </c>
      <c r="B219" s="5" t="s">
        <v>581</v>
      </c>
      <c r="C219" s="5">
        <v>53</v>
      </c>
      <c r="D219" s="5">
        <v>6</v>
      </c>
    </row>
    <row r="220" spans="1:4">
      <c r="A220" s="5">
        <v>6</v>
      </c>
      <c r="B220" s="5" t="s">
        <v>582</v>
      </c>
      <c r="C220" s="5">
        <v>57</v>
      </c>
      <c r="D220" s="5">
        <v>6</v>
      </c>
    </row>
    <row r="221" spans="1:4">
      <c r="A221" s="5">
        <v>6</v>
      </c>
      <c r="B221" s="5" t="s">
        <v>579</v>
      </c>
      <c r="C221" s="5">
        <v>27</v>
      </c>
      <c r="D221" s="5">
        <v>6</v>
      </c>
    </row>
    <row r="222" spans="1:4">
      <c r="A222" s="5">
        <v>6</v>
      </c>
      <c r="B222" s="5" t="s">
        <v>571</v>
      </c>
      <c r="C222" s="5">
        <v>49</v>
      </c>
      <c r="D222" s="5">
        <v>6</v>
      </c>
    </row>
    <row r="223" spans="1:4">
      <c r="A223" s="5">
        <v>3</v>
      </c>
      <c r="B223" s="5" t="s">
        <v>573</v>
      </c>
      <c r="C223" s="5">
        <v>45</v>
      </c>
      <c r="D223" s="5">
        <v>6</v>
      </c>
    </row>
    <row r="224" spans="1:4">
      <c r="A224" s="5">
        <v>8</v>
      </c>
      <c r="B224" s="5" t="s">
        <v>355</v>
      </c>
      <c r="C224" s="5">
        <v>38</v>
      </c>
      <c r="D224" s="5">
        <v>6</v>
      </c>
    </row>
    <row r="225" spans="1:4">
      <c r="A225" s="5">
        <v>6</v>
      </c>
      <c r="B225" s="5" t="s">
        <v>553</v>
      </c>
      <c r="C225" s="5">
        <v>36</v>
      </c>
      <c r="D225" s="5">
        <v>6</v>
      </c>
    </row>
    <row r="226" spans="1:4">
      <c r="A226" s="5">
        <v>1</v>
      </c>
      <c r="B226" s="5" t="s">
        <v>583</v>
      </c>
      <c r="C226" s="5">
        <v>30</v>
      </c>
      <c r="D226" s="5">
        <v>6</v>
      </c>
    </row>
    <row r="227" spans="1:4">
      <c r="A227" s="5">
        <v>8</v>
      </c>
      <c r="B227" s="5" t="s">
        <v>357</v>
      </c>
      <c r="C227" s="5">
        <v>43</v>
      </c>
      <c r="D227" s="5">
        <v>6</v>
      </c>
    </row>
    <row r="228" spans="1:4">
      <c r="A228" s="5">
        <v>8</v>
      </c>
      <c r="B228" s="5" t="s">
        <v>577</v>
      </c>
      <c r="C228" s="5">
        <v>23</v>
      </c>
      <c r="D228" s="5">
        <v>6</v>
      </c>
    </row>
    <row r="229" spans="1:4">
      <c r="A229" s="5">
        <v>10</v>
      </c>
      <c r="B229" s="5" t="s">
        <v>555</v>
      </c>
      <c r="C229" s="5">
        <v>40</v>
      </c>
      <c r="D229" s="5">
        <v>6</v>
      </c>
    </row>
    <row r="230" spans="1:4">
      <c r="A230" s="5">
        <v>9</v>
      </c>
      <c r="B230" s="5" t="s">
        <v>574</v>
      </c>
      <c r="C230" s="5">
        <v>34</v>
      </c>
      <c r="D230" s="5">
        <v>6</v>
      </c>
    </row>
    <row r="231" spans="1:4">
      <c r="A231" s="5">
        <v>9</v>
      </c>
      <c r="B231" s="5" t="s">
        <v>575</v>
      </c>
      <c r="C231" s="5">
        <v>31</v>
      </c>
      <c r="D231" s="5">
        <v>6</v>
      </c>
    </row>
    <row r="232" spans="1:4">
      <c r="A232" s="5">
        <v>10</v>
      </c>
      <c r="B232" s="5" t="s">
        <v>553</v>
      </c>
      <c r="C232" s="5">
        <v>32</v>
      </c>
      <c r="D232" s="5">
        <v>6</v>
      </c>
    </row>
    <row r="233" spans="1:4">
      <c r="A233" s="5">
        <v>1</v>
      </c>
      <c r="B233" s="5" t="s">
        <v>576</v>
      </c>
      <c r="C233" s="5">
        <v>28</v>
      </c>
      <c r="D233" s="5">
        <v>6</v>
      </c>
    </row>
    <row r="234" spans="1:4">
      <c r="A234" s="5">
        <v>10</v>
      </c>
      <c r="B234" s="5" t="s">
        <v>555</v>
      </c>
      <c r="C234" s="5">
        <v>42</v>
      </c>
      <c r="D234" s="5">
        <v>6</v>
      </c>
    </row>
    <row r="235" spans="1:4">
      <c r="A235" s="5">
        <v>1</v>
      </c>
      <c r="B235" s="5" t="s">
        <v>357</v>
      </c>
      <c r="C235" s="5">
        <v>54</v>
      </c>
      <c r="D235" s="5">
        <v>6</v>
      </c>
    </row>
    <row r="236" spans="1:4">
      <c r="A236" s="5">
        <v>7</v>
      </c>
      <c r="B236" s="5" t="s">
        <v>355</v>
      </c>
      <c r="C236" s="5">
        <v>31</v>
      </c>
      <c r="D236" s="5">
        <v>6</v>
      </c>
    </row>
    <row r="237" spans="1:4">
      <c r="A237" s="5">
        <v>1</v>
      </c>
      <c r="B237" s="5" t="s">
        <v>577</v>
      </c>
      <c r="C237" s="5">
        <v>39</v>
      </c>
      <c r="D237" s="5">
        <v>6</v>
      </c>
    </row>
    <row r="238" spans="1:4">
      <c r="A238" s="5">
        <v>5</v>
      </c>
      <c r="B238" s="5" t="s">
        <v>555</v>
      </c>
      <c r="C238" s="5">
        <v>45</v>
      </c>
      <c r="D238" s="5">
        <v>6</v>
      </c>
    </row>
    <row r="239" spans="1:4">
      <c r="A239" s="5">
        <v>3</v>
      </c>
      <c r="B239" s="5" t="s">
        <v>560</v>
      </c>
      <c r="C239" s="5">
        <v>38</v>
      </c>
      <c r="D239" s="5">
        <v>6</v>
      </c>
    </row>
    <row r="240" spans="1:4">
      <c r="A240" s="5">
        <v>5</v>
      </c>
      <c r="B240" s="5" t="s">
        <v>580</v>
      </c>
      <c r="C240" s="5">
        <v>28</v>
      </c>
      <c r="D240" s="5">
        <v>6</v>
      </c>
    </row>
    <row r="241" spans="1:4">
      <c r="A241" s="5">
        <v>10</v>
      </c>
      <c r="B241" s="5" t="s">
        <v>565</v>
      </c>
      <c r="C241" s="5">
        <v>39</v>
      </c>
      <c r="D241" s="5">
        <v>6</v>
      </c>
    </row>
    <row r="242" spans="1:4">
      <c r="A242" s="5">
        <v>4</v>
      </c>
      <c r="B242" s="5" t="s">
        <v>568</v>
      </c>
      <c r="C242" s="5">
        <v>43</v>
      </c>
      <c r="D242" s="5">
        <v>6</v>
      </c>
    </row>
    <row r="243" spans="1:4">
      <c r="A243" s="5">
        <v>8</v>
      </c>
      <c r="B243" s="5" t="s">
        <v>572</v>
      </c>
      <c r="C243" s="5">
        <v>55</v>
      </c>
      <c r="D243" s="5">
        <v>6</v>
      </c>
    </row>
    <row r="244" spans="1:4">
      <c r="A244" s="5">
        <v>5</v>
      </c>
      <c r="B244" s="5" t="s">
        <v>578</v>
      </c>
      <c r="C244" s="5">
        <v>38</v>
      </c>
      <c r="D244" s="5">
        <v>6</v>
      </c>
    </row>
    <row r="245" spans="1:4">
      <c r="A245" s="5">
        <v>4</v>
      </c>
      <c r="B245" s="5" t="s">
        <v>581</v>
      </c>
      <c r="C245" s="5">
        <v>33</v>
      </c>
      <c r="D245" s="5">
        <v>6</v>
      </c>
    </row>
    <row r="246" spans="1:4">
      <c r="A246" s="5">
        <v>9</v>
      </c>
      <c r="B246" s="5" t="s">
        <v>554</v>
      </c>
      <c r="C246" s="5">
        <v>25</v>
      </c>
      <c r="D246" s="5">
        <v>6</v>
      </c>
    </row>
    <row r="247" spans="1:4">
      <c r="A247" s="5">
        <v>1</v>
      </c>
      <c r="B247" s="5" t="s">
        <v>556</v>
      </c>
      <c r="C247" s="5">
        <v>52</v>
      </c>
      <c r="D247" s="5">
        <v>6</v>
      </c>
    </row>
    <row r="248" spans="1:4">
      <c r="A248" s="5">
        <v>9</v>
      </c>
      <c r="B248" s="5" t="s">
        <v>550</v>
      </c>
      <c r="C248" s="5">
        <v>17</v>
      </c>
      <c r="D248" s="5">
        <v>6</v>
      </c>
    </row>
    <row r="249" spans="1:4">
      <c r="A249" s="5">
        <v>8</v>
      </c>
      <c r="B249" s="5" t="s">
        <v>555</v>
      </c>
      <c r="C249" s="5">
        <v>34</v>
      </c>
      <c r="D249" s="5">
        <v>8</v>
      </c>
    </row>
    <row r="250" spans="1:4">
      <c r="A250" s="5">
        <v>2</v>
      </c>
      <c r="B250" s="5" t="s">
        <v>551</v>
      </c>
      <c r="C250" s="5">
        <v>55</v>
      </c>
      <c r="D250" s="5">
        <v>8</v>
      </c>
    </row>
    <row r="251" spans="1:4">
      <c r="A251" s="5">
        <v>9</v>
      </c>
      <c r="B251" s="5" t="s">
        <v>552</v>
      </c>
      <c r="C251" s="5">
        <v>29</v>
      </c>
      <c r="D251" s="5">
        <v>8</v>
      </c>
    </row>
    <row r="252" spans="1:4">
      <c r="A252" s="5">
        <v>9</v>
      </c>
      <c r="B252" s="5" t="s">
        <v>582</v>
      </c>
      <c r="C252" s="5">
        <v>35</v>
      </c>
      <c r="D252" s="5">
        <v>8</v>
      </c>
    </row>
    <row r="253" spans="1:4">
      <c r="A253" s="5">
        <v>2</v>
      </c>
      <c r="B253" s="5" t="s">
        <v>583</v>
      </c>
      <c r="C253" s="5">
        <v>54</v>
      </c>
      <c r="D253" s="5">
        <v>8</v>
      </c>
    </row>
    <row r="254" spans="1:4">
      <c r="A254" s="5">
        <v>9</v>
      </c>
      <c r="B254" s="5" t="s">
        <v>553</v>
      </c>
      <c r="C254" s="5">
        <v>17</v>
      </c>
      <c r="D254" s="5">
        <v>8</v>
      </c>
    </row>
    <row r="255" spans="1:4">
      <c r="A255" s="5">
        <v>8</v>
      </c>
      <c r="B255" s="5" t="s">
        <v>578</v>
      </c>
      <c r="C255" s="5">
        <v>32</v>
      </c>
      <c r="D255" s="5">
        <v>8</v>
      </c>
    </row>
    <row r="256" spans="1:4">
      <c r="A256" s="5">
        <v>9</v>
      </c>
      <c r="B256" s="5" t="s">
        <v>559</v>
      </c>
      <c r="C256" s="5">
        <v>50</v>
      </c>
      <c r="D256" s="5">
        <v>8</v>
      </c>
    </row>
    <row r="257" spans="1:4">
      <c r="A257" s="5">
        <v>7</v>
      </c>
      <c r="B257" s="5" t="s">
        <v>562</v>
      </c>
      <c r="C257" s="5">
        <v>39</v>
      </c>
      <c r="D257" s="5">
        <v>8</v>
      </c>
    </row>
    <row r="258" spans="1:4">
      <c r="A258" s="5">
        <v>4</v>
      </c>
      <c r="B258" s="5" t="s">
        <v>579</v>
      </c>
      <c r="C258" s="5">
        <v>30</v>
      </c>
      <c r="D258" s="5">
        <v>8</v>
      </c>
    </row>
    <row r="259" spans="1:4">
      <c r="A259" s="5">
        <v>1</v>
      </c>
      <c r="B259" s="5" t="s">
        <v>357</v>
      </c>
      <c r="C259" s="5">
        <v>34</v>
      </c>
      <c r="D259" s="5">
        <v>8</v>
      </c>
    </row>
    <row r="260" spans="1:4">
      <c r="A260" s="5">
        <v>10</v>
      </c>
      <c r="B260" s="5" t="s">
        <v>447</v>
      </c>
      <c r="C260" s="5">
        <v>19</v>
      </c>
      <c r="D260" s="5">
        <v>8</v>
      </c>
    </row>
    <row r="261" spans="1:4">
      <c r="A261" s="5">
        <v>9</v>
      </c>
      <c r="B261" s="5" t="s">
        <v>357</v>
      </c>
      <c r="C261" s="5">
        <v>27</v>
      </c>
      <c r="D261" s="5">
        <v>8</v>
      </c>
    </row>
    <row r="262" spans="1:4">
      <c r="A262" s="5">
        <v>6</v>
      </c>
      <c r="B262" s="5" t="s">
        <v>351</v>
      </c>
      <c r="C262" s="5">
        <v>52</v>
      </c>
      <c r="D262" s="5">
        <v>8</v>
      </c>
    </row>
    <row r="263" spans="1:4">
      <c r="A263" s="5">
        <v>5</v>
      </c>
      <c r="B263" s="5" t="s">
        <v>580</v>
      </c>
      <c r="C263" s="5">
        <v>21</v>
      </c>
      <c r="D263" s="5">
        <v>8</v>
      </c>
    </row>
    <row r="264" spans="1:4">
      <c r="A264" s="5">
        <v>7</v>
      </c>
      <c r="B264" s="5" t="s">
        <v>448</v>
      </c>
      <c r="C264" s="5">
        <v>51</v>
      </c>
      <c r="D264" s="5">
        <v>8</v>
      </c>
    </row>
    <row r="265" spans="1:4">
      <c r="A265" s="5">
        <v>2</v>
      </c>
      <c r="B265" s="5" t="s">
        <v>560</v>
      </c>
      <c r="C265" s="5">
        <v>53</v>
      </c>
      <c r="D265" s="5">
        <v>8</v>
      </c>
    </row>
    <row r="266" spans="1:4">
      <c r="A266" s="5">
        <v>9</v>
      </c>
      <c r="B266" s="5" t="s">
        <v>581</v>
      </c>
      <c r="C266" s="5">
        <v>51</v>
      </c>
      <c r="D266" s="5">
        <v>8</v>
      </c>
    </row>
    <row r="267" spans="1:4">
      <c r="A267" s="5">
        <v>3</v>
      </c>
      <c r="B267" s="5" t="s">
        <v>555</v>
      </c>
      <c r="C267" s="5">
        <v>39</v>
      </c>
      <c r="D267" s="5">
        <v>8</v>
      </c>
    </row>
    <row r="268" spans="1:4">
      <c r="A268" s="5">
        <v>8</v>
      </c>
      <c r="B268" s="5" t="s">
        <v>582</v>
      </c>
      <c r="C268" s="5">
        <v>45</v>
      </c>
      <c r="D268" s="5">
        <v>8</v>
      </c>
    </row>
    <row r="269" spans="1:4">
      <c r="A269" s="5">
        <v>4</v>
      </c>
      <c r="B269" s="5" t="s">
        <v>449</v>
      </c>
      <c r="C269" s="5">
        <v>45</v>
      </c>
      <c r="D269" s="5">
        <v>8</v>
      </c>
    </row>
    <row r="270" spans="1:4">
      <c r="A270" s="5">
        <v>3</v>
      </c>
      <c r="B270" s="5" t="s">
        <v>555</v>
      </c>
      <c r="C270" s="5">
        <v>31</v>
      </c>
      <c r="D270" s="5">
        <v>8</v>
      </c>
    </row>
    <row r="271" spans="1:4">
      <c r="A271" s="5">
        <v>8</v>
      </c>
      <c r="B271" s="5" t="s">
        <v>583</v>
      </c>
      <c r="C271" s="5">
        <v>23</v>
      </c>
      <c r="D271" s="5">
        <v>8</v>
      </c>
    </row>
    <row r="272" spans="1:4">
      <c r="A272" s="5">
        <v>1</v>
      </c>
      <c r="B272" s="5" t="s">
        <v>553</v>
      </c>
      <c r="C272" s="5">
        <v>34</v>
      </c>
      <c r="D272" s="5">
        <v>8</v>
      </c>
    </row>
    <row r="273" spans="1:4">
      <c r="A273" s="5">
        <v>6</v>
      </c>
      <c r="B273" s="5" t="s">
        <v>555</v>
      </c>
      <c r="C273" s="5">
        <v>48</v>
      </c>
      <c r="D273" s="5">
        <v>8</v>
      </c>
    </row>
    <row r="274" spans="1:4">
      <c r="A274" s="5">
        <v>1</v>
      </c>
      <c r="B274" s="5" t="s">
        <v>565</v>
      </c>
      <c r="C274" s="5">
        <v>45</v>
      </c>
      <c r="D274" s="5">
        <v>8</v>
      </c>
    </row>
    <row r="275" spans="1:4">
      <c r="A275" s="5">
        <v>4</v>
      </c>
      <c r="B275" s="5" t="s">
        <v>568</v>
      </c>
      <c r="C275" s="5">
        <v>21</v>
      </c>
      <c r="D275" s="5">
        <v>8</v>
      </c>
    </row>
    <row r="276" spans="1:4">
      <c r="A276" s="5">
        <v>7</v>
      </c>
      <c r="B276" s="5" t="s">
        <v>572</v>
      </c>
      <c r="C276" s="5">
        <v>57</v>
      </c>
      <c r="D276" s="5">
        <v>8</v>
      </c>
    </row>
    <row r="277" spans="1:4">
      <c r="A277" s="5">
        <v>3</v>
      </c>
      <c r="B277" s="5" t="s">
        <v>560</v>
      </c>
      <c r="C277" s="5">
        <v>38</v>
      </c>
      <c r="D277" s="5">
        <v>8</v>
      </c>
    </row>
    <row r="278" spans="1:4">
      <c r="A278" s="5">
        <v>5</v>
      </c>
      <c r="B278" s="5" t="s">
        <v>579</v>
      </c>
      <c r="C278" s="5">
        <v>57</v>
      </c>
      <c r="D278" s="5">
        <v>8</v>
      </c>
    </row>
    <row r="279" spans="1:4">
      <c r="A279" s="5">
        <v>8</v>
      </c>
      <c r="B279" s="5" t="s">
        <v>450</v>
      </c>
      <c r="C279" s="5">
        <v>46</v>
      </c>
      <c r="D279" s="5">
        <v>8</v>
      </c>
    </row>
    <row r="280" spans="1:4">
      <c r="A280" s="5">
        <v>7</v>
      </c>
      <c r="B280" s="5" t="s">
        <v>555</v>
      </c>
      <c r="C280" s="5">
        <v>22</v>
      </c>
      <c r="D280" s="5">
        <v>8</v>
      </c>
    </row>
    <row r="281" spans="1:4">
      <c r="A281" s="5">
        <v>10</v>
      </c>
      <c r="B281" s="5" t="s">
        <v>451</v>
      </c>
      <c r="C281" s="5">
        <v>55</v>
      </c>
      <c r="D281" s="5">
        <v>8</v>
      </c>
    </row>
    <row r="282" spans="1:4">
      <c r="A282" s="5">
        <v>7</v>
      </c>
      <c r="B282" s="5" t="s">
        <v>560</v>
      </c>
      <c r="C282" s="5">
        <v>25</v>
      </c>
      <c r="D282" s="5">
        <v>8</v>
      </c>
    </row>
    <row r="283" spans="1:4">
      <c r="A283" s="5">
        <v>2</v>
      </c>
      <c r="B283" s="5" t="s">
        <v>357</v>
      </c>
      <c r="C283" s="5">
        <v>21</v>
      </c>
      <c r="D283" s="5">
        <v>8</v>
      </c>
    </row>
    <row r="284" spans="1:4">
      <c r="A284" s="5">
        <v>10</v>
      </c>
      <c r="B284" s="5" t="s">
        <v>565</v>
      </c>
      <c r="C284" s="5">
        <v>23</v>
      </c>
      <c r="D284" s="5">
        <v>8</v>
      </c>
    </row>
    <row r="285" spans="1:4">
      <c r="A285" s="5">
        <v>8</v>
      </c>
      <c r="B285" s="5" t="s">
        <v>357</v>
      </c>
      <c r="C285" s="5">
        <v>46</v>
      </c>
      <c r="D285" s="5">
        <v>8</v>
      </c>
    </row>
    <row r="286" spans="1:4">
      <c r="A286" s="5">
        <v>2</v>
      </c>
      <c r="B286" s="5" t="s">
        <v>565</v>
      </c>
      <c r="C286" s="5">
        <v>23</v>
      </c>
      <c r="D286" s="5">
        <v>8</v>
      </c>
    </row>
    <row r="287" spans="1:4">
      <c r="A287" s="5">
        <v>4</v>
      </c>
      <c r="B287" s="5" t="s">
        <v>452</v>
      </c>
      <c r="C287" s="5">
        <v>47</v>
      </c>
      <c r="D287" s="5">
        <v>8</v>
      </c>
    </row>
    <row r="288" spans="1:4">
      <c r="A288" s="5">
        <v>4</v>
      </c>
      <c r="B288" s="5" t="s">
        <v>568</v>
      </c>
      <c r="C288" s="5">
        <v>39</v>
      </c>
      <c r="D288" s="5">
        <v>8</v>
      </c>
    </row>
    <row r="289" spans="1:4">
      <c r="A289" s="5">
        <v>5</v>
      </c>
      <c r="B289" s="5" t="s">
        <v>554</v>
      </c>
      <c r="C289" s="5">
        <v>46</v>
      </c>
      <c r="D289" s="5">
        <v>8</v>
      </c>
    </row>
    <row r="290" spans="1:4">
      <c r="A290" s="5">
        <v>8</v>
      </c>
      <c r="B290" s="5" t="s">
        <v>453</v>
      </c>
      <c r="C290" s="5">
        <v>53</v>
      </c>
      <c r="D290" s="5">
        <v>8</v>
      </c>
    </row>
    <row r="291" spans="1:4">
      <c r="A291" s="5">
        <v>10</v>
      </c>
      <c r="B291" s="5" t="s">
        <v>568</v>
      </c>
      <c r="C291" s="5">
        <v>25</v>
      </c>
      <c r="D291" s="5">
        <v>8</v>
      </c>
    </row>
    <row r="292" spans="1:4">
      <c r="A292" s="5">
        <v>5</v>
      </c>
      <c r="B292" s="5" t="s">
        <v>572</v>
      </c>
      <c r="C292" s="5">
        <v>30</v>
      </c>
      <c r="D292" s="5">
        <v>8</v>
      </c>
    </row>
    <row r="293" spans="1:4">
      <c r="A293" s="5">
        <v>4</v>
      </c>
      <c r="B293" s="5" t="s">
        <v>580</v>
      </c>
      <c r="C293" s="5">
        <v>55</v>
      </c>
      <c r="D293" s="5">
        <v>8</v>
      </c>
    </row>
    <row r="294" spans="1:4">
      <c r="A294" s="5">
        <v>10</v>
      </c>
      <c r="B294" s="5" t="s">
        <v>572</v>
      </c>
      <c r="C294" s="5">
        <v>57</v>
      </c>
      <c r="D294" s="5">
        <v>8</v>
      </c>
    </row>
    <row r="295" spans="1:4">
      <c r="A295" s="5">
        <v>7</v>
      </c>
      <c r="B295" s="5" t="s">
        <v>554</v>
      </c>
      <c r="C295" s="5">
        <v>19</v>
      </c>
      <c r="D295" s="5">
        <v>8</v>
      </c>
    </row>
    <row r="296" spans="1:4">
      <c r="A296" s="5">
        <v>2</v>
      </c>
      <c r="B296" s="5" t="s">
        <v>581</v>
      </c>
      <c r="C296" s="5">
        <v>36</v>
      </c>
      <c r="D296" s="5">
        <v>8</v>
      </c>
    </row>
    <row r="297" spans="1:4">
      <c r="A297" s="5">
        <v>2</v>
      </c>
      <c r="B297" s="5" t="s">
        <v>582</v>
      </c>
      <c r="C297" s="5">
        <v>26</v>
      </c>
      <c r="D297" s="5">
        <v>8</v>
      </c>
    </row>
    <row r="298" spans="1:4">
      <c r="A298" s="5">
        <v>7</v>
      </c>
      <c r="B298" s="5" t="s">
        <v>556</v>
      </c>
      <c r="C298" s="5">
        <v>27</v>
      </c>
      <c r="D298" s="5">
        <v>8</v>
      </c>
    </row>
    <row r="299" spans="1:4">
      <c r="A299" s="5">
        <v>6</v>
      </c>
      <c r="B299" s="5" t="s">
        <v>583</v>
      </c>
      <c r="C299" s="5">
        <v>46</v>
      </c>
      <c r="D299" s="5">
        <v>8</v>
      </c>
    </row>
    <row r="300" spans="1:4">
      <c r="A300" s="5">
        <v>9</v>
      </c>
      <c r="B300" s="5" t="s">
        <v>352</v>
      </c>
      <c r="C300" s="5">
        <v>21</v>
      </c>
      <c r="D300" s="5">
        <v>8</v>
      </c>
    </row>
    <row r="301" spans="1:4">
      <c r="A301" s="5">
        <v>1</v>
      </c>
      <c r="B301" s="5" t="s">
        <v>556</v>
      </c>
      <c r="C301" s="5">
        <v>33</v>
      </c>
      <c r="D301" s="5">
        <v>8</v>
      </c>
    </row>
  </sheetData>
  <dataConsolidate topLabels="1">
    <dataRefs count="1">
      <dataRef ref="B1:D301" sheet="3.5.1.Консолид(на_листе)"/>
    </dataRefs>
  </dataConsolidate>
  <conditionalFormatting sqref="N2">
    <cfRule type="cellIs" dxfId="46" priority="1" operator="equal">
      <formula>"да"</formula>
    </cfRule>
    <cfRule type="cellIs" dxfId="45" priority="2" operator="equal">
      <formula>"нет"</formula>
    </cfRule>
  </conditionalFormatting>
  <dataValidations count="1">
    <dataValidation type="list" allowBlank="1" showInputMessage="1" showErrorMessage="1" sqref="N2" xr:uid="{00000000-0002-0000-1B00-000000000000}">
      <formula1>"ДА,НЕТ"</formula1>
    </dataValidation>
  </dataValidation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5" tint="0.39997558519241921"/>
  </sheetPr>
  <dimension ref="A1:R301"/>
  <sheetViews>
    <sheetView workbookViewId="0">
      <selection activeCell="J16" sqref="J16"/>
    </sheetView>
  </sheetViews>
  <sheetFormatPr baseColWidth="10" defaultColWidth="8.83203125" defaultRowHeight="16"/>
  <cols>
    <col min="1" max="1" width="7" style="43" bestFit="1" customWidth="1"/>
    <col min="2" max="2" width="15.83203125" style="43" bestFit="1" customWidth="1"/>
    <col min="3" max="3" width="15.1640625" style="43" bestFit="1" customWidth="1"/>
    <col min="4" max="4" width="8.6640625" style="43" bestFit="1" customWidth="1"/>
  </cols>
  <sheetData>
    <row r="1" spans="1:18" ht="54" customHeight="1">
      <c r="A1" s="2" t="s">
        <v>9</v>
      </c>
      <c r="B1" s="2" t="s">
        <v>547</v>
      </c>
      <c r="C1" s="2" t="s">
        <v>548</v>
      </c>
      <c r="D1" s="2" t="s">
        <v>549</v>
      </c>
      <c r="H1" s="136"/>
      <c r="I1" s="136"/>
      <c r="J1" s="136"/>
      <c r="K1" s="136"/>
      <c r="L1" s="136"/>
      <c r="M1" s="136"/>
      <c r="N1" s="136"/>
      <c r="O1" s="136"/>
      <c r="P1" s="52"/>
      <c r="Q1" s="52"/>
      <c r="R1" s="52"/>
    </row>
    <row r="2" spans="1:18">
      <c r="A2" s="5" t="s">
        <v>597</v>
      </c>
      <c r="B2" s="5" t="s">
        <v>550</v>
      </c>
      <c r="C2" s="5">
        <v>39</v>
      </c>
      <c r="D2" s="5">
        <v>0</v>
      </c>
      <c r="H2" s="43"/>
      <c r="I2" s="43"/>
      <c r="J2" s="43"/>
      <c r="K2" s="43"/>
      <c r="L2" s="43"/>
      <c r="M2" s="43"/>
      <c r="N2" s="43"/>
      <c r="O2" s="43"/>
    </row>
    <row r="3" spans="1:18">
      <c r="A3" s="5" t="s">
        <v>597</v>
      </c>
      <c r="B3" s="5" t="s">
        <v>550</v>
      </c>
      <c r="C3" s="5">
        <v>54</v>
      </c>
      <c r="D3" s="5">
        <v>0</v>
      </c>
      <c r="H3" s="43"/>
      <c r="I3" s="43"/>
      <c r="J3" s="43"/>
      <c r="K3" s="43"/>
      <c r="L3" s="43"/>
      <c r="M3" s="43"/>
      <c r="N3" s="43"/>
      <c r="O3" s="43"/>
    </row>
    <row r="4" spans="1:18">
      <c r="A4" s="5" t="s">
        <v>598</v>
      </c>
      <c r="B4" s="5" t="s">
        <v>551</v>
      </c>
      <c r="C4" s="5">
        <v>25</v>
      </c>
      <c r="D4" s="5">
        <v>0</v>
      </c>
      <c r="H4" s="43"/>
      <c r="I4" s="43"/>
      <c r="J4" s="43"/>
      <c r="K4" s="43"/>
      <c r="L4" s="43"/>
      <c r="M4" s="43"/>
      <c r="N4" s="43"/>
      <c r="O4" s="43"/>
    </row>
    <row r="5" spans="1:18">
      <c r="A5" s="5" t="s">
        <v>29</v>
      </c>
      <c r="B5" s="5" t="s">
        <v>552</v>
      </c>
      <c r="C5" s="5">
        <v>46</v>
      </c>
      <c r="D5" s="5">
        <v>0</v>
      </c>
      <c r="H5" s="43"/>
      <c r="I5" s="43"/>
      <c r="J5" s="43"/>
      <c r="K5" s="43"/>
      <c r="L5" s="43"/>
      <c r="M5" s="43"/>
      <c r="N5" s="43"/>
      <c r="O5" s="43"/>
    </row>
    <row r="6" spans="1:18">
      <c r="A6" s="5" t="s">
        <v>29</v>
      </c>
      <c r="B6" s="5" t="s">
        <v>553</v>
      </c>
      <c r="C6" s="5">
        <v>54</v>
      </c>
      <c r="D6" s="5">
        <v>0</v>
      </c>
      <c r="H6" s="43"/>
      <c r="I6" s="43"/>
      <c r="J6" s="43"/>
      <c r="K6" s="43"/>
      <c r="L6" s="43"/>
      <c r="M6" s="43"/>
      <c r="N6" s="43"/>
      <c r="O6" s="43"/>
    </row>
    <row r="7" spans="1:18" ht="15">
      <c r="A7" s="5" t="s">
        <v>40</v>
      </c>
      <c r="B7" s="5" t="s">
        <v>447</v>
      </c>
      <c r="C7" s="5">
        <v>28</v>
      </c>
      <c r="D7" s="5">
        <v>0</v>
      </c>
    </row>
    <row r="8" spans="1:18" ht="15">
      <c r="A8" s="5" t="s">
        <v>40</v>
      </c>
      <c r="B8" s="5" t="s">
        <v>554</v>
      </c>
      <c r="C8" s="5">
        <v>43</v>
      </c>
      <c r="D8" s="5">
        <v>0</v>
      </c>
    </row>
    <row r="9" spans="1:18" ht="15">
      <c r="A9" s="5" t="s">
        <v>598</v>
      </c>
      <c r="B9" s="5" t="s">
        <v>551</v>
      </c>
      <c r="C9" s="5">
        <v>46</v>
      </c>
      <c r="D9" s="5">
        <v>0</v>
      </c>
    </row>
    <row r="10" spans="1:18" ht="15">
      <c r="A10" s="5" t="s">
        <v>597</v>
      </c>
      <c r="B10" s="5" t="s">
        <v>555</v>
      </c>
      <c r="C10" s="5">
        <v>22</v>
      </c>
      <c r="D10" s="5">
        <v>0</v>
      </c>
    </row>
    <row r="11" spans="1:18" ht="15">
      <c r="A11" s="5" t="s">
        <v>598</v>
      </c>
      <c r="B11" s="5" t="s">
        <v>556</v>
      </c>
      <c r="C11" s="5">
        <v>23</v>
      </c>
      <c r="D11" s="5">
        <v>0</v>
      </c>
    </row>
    <row r="12" spans="1:18" ht="15">
      <c r="A12" s="5" t="s">
        <v>29</v>
      </c>
      <c r="B12" s="5" t="s">
        <v>557</v>
      </c>
      <c r="C12" s="5">
        <v>47</v>
      </c>
      <c r="D12" s="5">
        <v>0</v>
      </c>
    </row>
    <row r="13" spans="1:18" ht="15">
      <c r="A13" s="5" t="s">
        <v>597</v>
      </c>
      <c r="B13" s="5" t="s">
        <v>351</v>
      </c>
      <c r="C13" s="5">
        <v>56</v>
      </c>
      <c r="D13" s="5">
        <v>0</v>
      </c>
    </row>
    <row r="14" spans="1:18" ht="15">
      <c r="A14" s="5" t="s">
        <v>597</v>
      </c>
      <c r="B14" s="5" t="s">
        <v>448</v>
      </c>
      <c r="C14" s="5">
        <v>20</v>
      </c>
      <c r="D14" s="5">
        <v>0</v>
      </c>
    </row>
    <row r="15" spans="1:18" ht="15">
      <c r="A15" s="5" t="s">
        <v>597</v>
      </c>
      <c r="B15" s="5" t="s">
        <v>550</v>
      </c>
      <c r="C15" s="5">
        <v>44</v>
      </c>
      <c r="D15" s="5">
        <v>0</v>
      </c>
    </row>
    <row r="16" spans="1:18" ht="15">
      <c r="A16" s="5" t="s">
        <v>598</v>
      </c>
      <c r="B16" s="5" t="s">
        <v>551</v>
      </c>
      <c r="C16" s="5">
        <v>43</v>
      </c>
      <c r="D16" s="5">
        <v>0</v>
      </c>
    </row>
    <row r="17" spans="1:4" ht="15">
      <c r="A17" s="5" t="s">
        <v>29</v>
      </c>
      <c r="B17" s="5" t="s">
        <v>557</v>
      </c>
      <c r="C17" s="5">
        <v>54</v>
      </c>
      <c r="D17" s="5">
        <v>0</v>
      </c>
    </row>
    <row r="18" spans="1:4" ht="15">
      <c r="A18" s="5" t="s">
        <v>597</v>
      </c>
      <c r="B18" s="5" t="s">
        <v>555</v>
      </c>
      <c r="C18" s="5">
        <v>39</v>
      </c>
      <c r="D18" s="5">
        <v>0</v>
      </c>
    </row>
    <row r="19" spans="1:4" ht="15">
      <c r="A19" s="5" t="s">
        <v>29</v>
      </c>
      <c r="B19" s="5" t="s">
        <v>449</v>
      </c>
      <c r="C19" s="5">
        <v>26</v>
      </c>
      <c r="D19" s="5">
        <v>0</v>
      </c>
    </row>
    <row r="20" spans="1:4" ht="15">
      <c r="A20" s="5" t="s">
        <v>40</v>
      </c>
      <c r="B20" s="5" t="s">
        <v>558</v>
      </c>
      <c r="C20" s="5">
        <v>45</v>
      </c>
      <c r="D20" s="5">
        <v>0</v>
      </c>
    </row>
    <row r="21" spans="1:4" ht="15">
      <c r="A21" s="5" t="s">
        <v>597</v>
      </c>
      <c r="B21" s="5" t="s">
        <v>559</v>
      </c>
      <c r="C21" s="5">
        <v>45</v>
      </c>
      <c r="D21" s="5">
        <v>0</v>
      </c>
    </row>
    <row r="22" spans="1:4" ht="15">
      <c r="A22" s="5" t="s">
        <v>29</v>
      </c>
      <c r="B22" s="5" t="s">
        <v>560</v>
      </c>
      <c r="C22" s="5">
        <v>35</v>
      </c>
      <c r="D22" s="5">
        <v>0</v>
      </c>
    </row>
    <row r="23" spans="1:4" ht="15">
      <c r="A23" s="5" t="s">
        <v>598</v>
      </c>
      <c r="B23" s="5" t="s">
        <v>561</v>
      </c>
      <c r="C23" s="5">
        <v>21</v>
      </c>
      <c r="D23" s="5">
        <v>0</v>
      </c>
    </row>
    <row r="24" spans="1:4" ht="15">
      <c r="A24" s="5" t="s">
        <v>29</v>
      </c>
      <c r="B24" s="5" t="s">
        <v>552</v>
      </c>
      <c r="C24" s="5">
        <v>30</v>
      </c>
      <c r="D24" s="5">
        <v>0</v>
      </c>
    </row>
    <row r="25" spans="1:4" ht="15">
      <c r="A25" s="5" t="s">
        <v>29</v>
      </c>
      <c r="B25" s="5" t="s">
        <v>552</v>
      </c>
      <c r="C25" s="5">
        <v>32</v>
      </c>
      <c r="D25" s="5">
        <v>0</v>
      </c>
    </row>
    <row r="26" spans="1:4" ht="15">
      <c r="A26" s="5" t="s">
        <v>597</v>
      </c>
      <c r="B26" s="5" t="s">
        <v>562</v>
      </c>
      <c r="C26" s="5">
        <v>45</v>
      </c>
      <c r="D26" s="5">
        <v>0</v>
      </c>
    </row>
    <row r="27" spans="1:4" ht="15">
      <c r="A27" s="5" t="s">
        <v>29</v>
      </c>
      <c r="B27" s="5" t="s">
        <v>563</v>
      </c>
      <c r="C27" s="5">
        <v>50</v>
      </c>
      <c r="D27" s="5">
        <v>0</v>
      </c>
    </row>
    <row r="28" spans="1:4" ht="15">
      <c r="A28" s="5" t="s">
        <v>597</v>
      </c>
      <c r="B28" s="5" t="s">
        <v>564</v>
      </c>
      <c r="C28" s="5">
        <v>45</v>
      </c>
      <c r="D28" s="5">
        <v>0</v>
      </c>
    </row>
    <row r="29" spans="1:4" ht="15">
      <c r="A29" s="5" t="s">
        <v>29</v>
      </c>
      <c r="B29" s="5" t="s">
        <v>354</v>
      </c>
      <c r="C29" s="5">
        <v>55</v>
      </c>
      <c r="D29" s="5">
        <v>0</v>
      </c>
    </row>
    <row r="30" spans="1:4" ht="15">
      <c r="A30" s="5" t="s">
        <v>29</v>
      </c>
      <c r="B30" s="5" t="s">
        <v>565</v>
      </c>
      <c r="C30" s="5">
        <v>17</v>
      </c>
      <c r="D30" s="5">
        <v>0</v>
      </c>
    </row>
    <row r="31" spans="1:4" ht="15">
      <c r="A31" s="5" t="s">
        <v>40</v>
      </c>
      <c r="B31" s="5" t="s">
        <v>447</v>
      </c>
      <c r="C31" s="5">
        <v>52</v>
      </c>
      <c r="D31" s="5">
        <v>0</v>
      </c>
    </row>
    <row r="32" spans="1:4" ht="15">
      <c r="A32" s="5" t="s">
        <v>40</v>
      </c>
      <c r="B32" s="5" t="s">
        <v>566</v>
      </c>
      <c r="C32" s="5">
        <v>21</v>
      </c>
      <c r="D32" s="5">
        <v>0</v>
      </c>
    </row>
    <row r="33" spans="1:4" ht="15">
      <c r="A33" s="5" t="s">
        <v>597</v>
      </c>
      <c r="B33" s="5" t="s">
        <v>559</v>
      </c>
      <c r="C33" s="5">
        <v>24</v>
      </c>
      <c r="D33" s="5">
        <v>0</v>
      </c>
    </row>
    <row r="34" spans="1:4" ht="15">
      <c r="A34" s="5" t="s">
        <v>597</v>
      </c>
      <c r="B34" s="5" t="s">
        <v>351</v>
      </c>
      <c r="C34" s="5">
        <v>35</v>
      </c>
      <c r="D34" s="5">
        <v>0</v>
      </c>
    </row>
    <row r="35" spans="1:4" ht="15">
      <c r="A35" s="5" t="s">
        <v>29</v>
      </c>
      <c r="B35" s="5" t="s">
        <v>567</v>
      </c>
      <c r="C35" s="5">
        <v>51</v>
      </c>
      <c r="D35" s="5">
        <v>0</v>
      </c>
    </row>
    <row r="36" spans="1:4" ht="15">
      <c r="A36" s="5" t="s">
        <v>597</v>
      </c>
      <c r="B36" s="5" t="s">
        <v>568</v>
      </c>
      <c r="C36" s="5">
        <v>31</v>
      </c>
      <c r="D36" s="5">
        <v>0</v>
      </c>
    </row>
    <row r="37" spans="1:4" ht="15">
      <c r="A37" s="5" t="s">
        <v>597</v>
      </c>
      <c r="B37" s="5" t="s">
        <v>448</v>
      </c>
      <c r="C37" s="5">
        <v>49</v>
      </c>
      <c r="D37" s="5">
        <v>0</v>
      </c>
    </row>
    <row r="38" spans="1:4" ht="15">
      <c r="A38" s="5" t="s">
        <v>29</v>
      </c>
      <c r="B38" s="5" t="s">
        <v>567</v>
      </c>
      <c r="C38" s="5">
        <v>27</v>
      </c>
      <c r="D38" s="5">
        <v>0</v>
      </c>
    </row>
    <row r="39" spans="1:4" ht="15">
      <c r="A39" s="5" t="s">
        <v>29</v>
      </c>
      <c r="B39" s="5" t="s">
        <v>449</v>
      </c>
      <c r="C39" s="5">
        <v>36</v>
      </c>
      <c r="D39" s="5">
        <v>0</v>
      </c>
    </row>
    <row r="40" spans="1:4" ht="15">
      <c r="A40" s="5" t="s">
        <v>40</v>
      </c>
      <c r="B40" s="5" t="s">
        <v>569</v>
      </c>
      <c r="C40" s="5">
        <v>21</v>
      </c>
      <c r="D40" s="5">
        <v>0</v>
      </c>
    </row>
    <row r="41" spans="1:4" ht="15">
      <c r="A41" s="5" t="s">
        <v>29</v>
      </c>
      <c r="B41" s="5" t="s">
        <v>450</v>
      </c>
      <c r="C41" s="5">
        <v>44</v>
      </c>
      <c r="D41" s="5">
        <v>0</v>
      </c>
    </row>
    <row r="42" spans="1:4" ht="15">
      <c r="A42" s="5" t="s">
        <v>29</v>
      </c>
      <c r="B42" s="5" t="s">
        <v>450</v>
      </c>
      <c r="C42" s="5">
        <v>56</v>
      </c>
      <c r="D42" s="5">
        <v>0</v>
      </c>
    </row>
    <row r="43" spans="1:4" ht="15">
      <c r="A43" s="5" t="s">
        <v>598</v>
      </c>
      <c r="B43" s="5" t="s">
        <v>570</v>
      </c>
      <c r="C43" s="5">
        <v>35</v>
      </c>
      <c r="D43" s="5">
        <v>0</v>
      </c>
    </row>
    <row r="44" spans="1:4" ht="15">
      <c r="A44" s="5" t="s">
        <v>40</v>
      </c>
      <c r="B44" s="5" t="s">
        <v>571</v>
      </c>
      <c r="C44" s="5">
        <v>40</v>
      </c>
      <c r="D44" s="5">
        <v>0</v>
      </c>
    </row>
    <row r="45" spans="1:4" ht="15">
      <c r="A45" s="5" t="s">
        <v>29</v>
      </c>
      <c r="B45" s="5" t="s">
        <v>572</v>
      </c>
      <c r="C45" s="5">
        <v>51</v>
      </c>
      <c r="D45" s="5">
        <v>0</v>
      </c>
    </row>
    <row r="46" spans="1:4" ht="15">
      <c r="A46" s="5" t="s">
        <v>597</v>
      </c>
      <c r="B46" s="5" t="s">
        <v>562</v>
      </c>
      <c r="C46" s="5">
        <v>46</v>
      </c>
      <c r="D46" s="5">
        <v>0</v>
      </c>
    </row>
    <row r="47" spans="1:4" ht="15">
      <c r="A47" s="5" t="s">
        <v>597</v>
      </c>
      <c r="B47" s="5" t="s">
        <v>559</v>
      </c>
      <c r="C47" s="5">
        <v>20</v>
      </c>
      <c r="D47" s="5">
        <v>0</v>
      </c>
    </row>
    <row r="48" spans="1:4" ht="15">
      <c r="A48" s="5" t="s">
        <v>597</v>
      </c>
      <c r="B48" s="5" t="s">
        <v>451</v>
      </c>
      <c r="C48" s="5">
        <v>57</v>
      </c>
      <c r="D48" s="5">
        <v>0</v>
      </c>
    </row>
    <row r="49" spans="1:4" ht="15">
      <c r="A49" s="5" t="s">
        <v>597</v>
      </c>
      <c r="B49" s="5" t="s">
        <v>451</v>
      </c>
      <c r="C49" s="5">
        <v>32</v>
      </c>
      <c r="D49" s="5">
        <v>0</v>
      </c>
    </row>
    <row r="50" spans="1:4" ht="15">
      <c r="A50" s="5" t="s">
        <v>597</v>
      </c>
      <c r="B50" s="5" t="s">
        <v>562</v>
      </c>
      <c r="C50" s="5">
        <v>31</v>
      </c>
      <c r="D50" s="5">
        <v>0</v>
      </c>
    </row>
    <row r="51" spans="1:4" ht="15">
      <c r="A51" s="5" t="s">
        <v>40</v>
      </c>
      <c r="B51" s="5" t="s">
        <v>554</v>
      </c>
      <c r="C51" s="5">
        <v>30</v>
      </c>
      <c r="D51" s="5">
        <v>0</v>
      </c>
    </row>
    <row r="52" spans="1:4" ht="15">
      <c r="A52" s="5" t="s">
        <v>40</v>
      </c>
      <c r="B52" s="5" t="s">
        <v>447</v>
      </c>
      <c r="C52" s="5">
        <v>49</v>
      </c>
      <c r="D52" s="5">
        <v>0</v>
      </c>
    </row>
    <row r="53" spans="1:4" ht="15">
      <c r="A53" s="5" t="s">
        <v>597</v>
      </c>
      <c r="B53" s="5" t="s">
        <v>452</v>
      </c>
      <c r="C53" s="5">
        <v>50</v>
      </c>
      <c r="D53" s="5">
        <v>0</v>
      </c>
    </row>
    <row r="54" spans="1:4" ht="15">
      <c r="A54" s="5" t="s">
        <v>598</v>
      </c>
      <c r="B54" s="5" t="s">
        <v>573</v>
      </c>
      <c r="C54" s="5">
        <v>47</v>
      </c>
      <c r="D54" s="5">
        <v>0</v>
      </c>
    </row>
    <row r="55" spans="1:4" ht="15">
      <c r="A55" s="5" t="s">
        <v>598</v>
      </c>
      <c r="B55" s="5" t="s">
        <v>556</v>
      </c>
      <c r="C55" s="5">
        <v>23</v>
      </c>
      <c r="D55" s="5">
        <v>0</v>
      </c>
    </row>
    <row r="56" spans="1:4" ht="15">
      <c r="A56" s="5" t="s">
        <v>597</v>
      </c>
      <c r="B56" s="5" t="s">
        <v>452</v>
      </c>
      <c r="C56" s="5">
        <v>33</v>
      </c>
      <c r="D56" s="5">
        <v>0</v>
      </c>
    </row>
    <row r="57" spans="1:4" ht="15">
      <c r="A57" s="5" t="s">
        <v>598</v>
      </c>
      <c r="B57" s="5" t="s">
        <v>453</v>
      </c>
      <c r="C57" s="5">
        <v>36</v>
      </c>
      <c r="D57" s="5">
        <v>0</v>
      </c>
    </row>
    <row r="58" spans="1:4" ht="15">
      <c r="A58" s="5" t="s">
        <v>40</v>
      </c>
      <c r="B58" s="5" t="s">
        <v>447</v>
      </c>
      <c r="C58" s="5">
        <v>21</v>
      </c>
      <c r="D58" s="5">
        <v>0</v>
      </c>
    </row>
    <row r="59" spans="1:4" ht="15">
      <c r="A59" s="5" t="s">
        <v>40</v>
      </c>
      <c r="B59" s="5" t="s">
        <v>574</v>
      </c>
      <c r="C59" s="5">
        <v>39</v>
      </c>
      <c r="D59" s="5">
        <v>0</v>
      </c>
    </row>
    <row r="60" spans="1:4" ht="15">
      <c r="A60" s="5" t="s">
        <v>598</v>
      </c>
      <c r="B60" s="5" t="s">
        <v>453</v>
      </c>
      <c r="C60" s="5">
        <v>48</v>
      </c>
      <c r="D60" s="5">
        <v>0</v>
      </c>
    </row>
    <row r="61" spans="1:4" ht="15">
      <c r="A61" s="5" t="s">
        <v>597</v>
      </c>
      <c r="B61" s="5" t="s">
        <v>352</v>
      </c>
      <c r="C61" s="5">
        <v>34</v>
      </c>
      <c r="D61" s="5">
        <v>0</v>
      </c>
    </row>
    <row r="62" spans="1:4" ht="15">
      <c r="A62" s="5" t="s">
        <v>597</v>
      </c>
      <c r="B62" s="5" t="s">
        <v>550</v>
      </c>
      <c r="C62" s="5">
        <v>27</v>
      </c>
      <c r="D62" s="5">
        <v>0</v>
      </c>
    </row>
    <row r="63" spans="1:4" ht="15">
      <c r="A63" s="5" t="s">
        <v>597</v>
      </c>
      <c r="B63" s="5" t="s">
        <v>352</v>
      </c>
      <c r="C63" s="5">
        <v>18</v>
      </c>
      <c r="D63" s="5">
        <v>0</v>
      </c>
    </row>
    <row r="64" spans="1:4" ht="15">
      <c r="A64" s="5" t="s">
        <v>597</v>
      </c>
      <c r="B64" s="5" t="s">
        <v>351</v>
      </c>
      <c r="C64" s="5">
        <v>33</v>
      </c>
      <c r="D64" s="5">
        <v>0</v>
      </c>
    </row>
    <row r="65" spans="1:4" ht="15">
      <c r="A65" s="5" t="s">
        <v>29</v>
      </c>
      <c r="B65" s="5" t="s">
        <v>575</v>
      </c>
      <c r="C65" s="5">
        <v>18</v>
      </c>
      <c r="D65" s="5">
        <v>0</v>
      </c>
    </row>
    <row r="66" spans="1:4" ht="15">
      <c r="A66" s="5" t="s">
        <v>29</v>
      </c>
      <c r="B66" s="5" t="s">
        <v>557</v>
      </c>
      <c r="C66" s="5">
        <v>34</v>
      </c>
      <c r="D66" s="5">
        <v>0</v>
      </c>
    </row>
    <row r="67" spans="1:4" ht="15">
      <c r="A67" s="5" t="s">
        <v>597</v>
      </c>
      <c r="B67" s="5" t="s">
        <v>351</v>
      </c>
      <c r="C67" s="5">
        <v>46</v>
      </c>
      <c r="D67" s="5">
        <v>0</v>
      </c>
    </row>
    <row r="68" spans="1:4" ht="15">
      <c r="A68" s="5" t="s">
        <v>29</v>
      </c>
      <c r="B68" s="5" t="s">
        <v>557</v>
      </c>
      <c r="C68" s="5">
        <v>27</v>
      </c>
      <c r="D68" s="5">
        <v>0</v>
      </c>
    </row>
    <row r="69" spans="1:4" ht="15">
      <c r="A69" s="5" t="s">
        <v>597</v>
      </c>
      <c r="B69" s="5" t="s">
        <v>576</v>
      </c>
      <c r="C69" s="5">
        <v>23</v>
      </c>
      <c r="D69" s="5">
        <v>0</v>
      </c>
    </row>
    <row r="70" spans="1:4" ht="15">
      <c r="A70" s="5" t="s">
        <v>598</v>
      </c>
      <c r="B70" s="5" t="s">
        <v>551</v>
      </c>
      <c r="C70" s="5">
        <v>21</v>
      </c>
      <c r="D70" s="5">
        <v>2</v>
      </c>
    </row>
    <row r="71" spans="1:4" ht="15">
      <c r="A71" s="5" t="s">
        <v>597</v>
      </c>
      <c r="B71" s="5" t="s">
        <v>448</v>
      </c>
      <c r="C71" s="5">
        <v>37</v>
      </c>
      <c r="D71" s="5">
        <v>2</v>
      </c>
    </row>
    <row r="72" spans="1:4" ht="15">
      <c r="A72" s="5" t="s">
        <v>597</v>
      </c>
      <c r="B72" s="5" t="s">
        <v>448</v>
      </c>
      <c r="C72" s="5">
        <v>53</v>
      </c>
      <c r="D72" s="5">
        <v>2</v>
      </c>
    </row>
    <row r="73" spans="1:4" ht="15">
      <c r="A73" s="5" t="s">
        <v>29</v>
      </c>
      <c r="B73" s="5" t="s">
        <v>552</v>
      </c>
      <c r="C73" s="5">
        <v>38</v>
      </c>
      <c r="D73" s="5">
        <v>2</v>
      </c>
    </row>
    <row r="74" spans="1:4" ht="15">
      <c r="A74" s="5" t="s">
        <v>40</v>
      </c>
      <c r="B74" s="5" t="s">
        <v>558</v>
      </c>
      <c r="C74" s="5">
        <v>22</v>
      </c>
      <c r="D74" s="5">
        <v>2</v>
      </c>
    </row>
    <row r="75" spans="1:4" ht="15">
      <c r="A75" s="5" t="s">
        <v>40</v>
      </c>
      <c r="B75" s="5" t="s">
        <v>355</v>
      </c>
      <c r="C75" s="5">
        <v>51</v>
      </c>
      <c r="D75" s="5">
        <v>2</v>
      </c>
    </row>
    <row r="76" spans="1:4" ht="15">
      <c r="A76" s="5" t="s">
        <v>597</v>
      </c>
      <c r="B76" s="5" t="s">
        <v>577</v>
      </c>
      <c r="C76" s="5">
        <v>24</v>
      </c>
      <c r="D76" s="5">
        <v>2</v>
      </c>
    </row>
    <row r="77" spans="1:4" ht="15">
      <c r="A77" s="5" t="s">
        <v>597</v>
      </c>
      <c r="B77" s="5" t="s">
        <v>559</v>
      </c>
      <c r="C77" s="5">
        <v>38</v>
      </c>
      <c r="D77" s="5">
        <v>2</v>
      </c>
    </row>
    <row r="78" spans="1:4" ht="15">
      <c r="A78" s="5" t="s">
        <v>597</v>
      </c>
      <c r="B78" s="5" t="s">
        <v>562</v>
      </c>
      <c r="C78" s="5">
        <v>37</v>
      </c>
      <c r="D78" s="5">
        <v>2</v>
      </c>
    </row>
    <row r="79" spans="1:4" ht="15">
      <c r="A79" s="5" t="s">
        <v>40</v>
      </c>
      <c r="B79" s="5" t="s">
        <v>447</v>
      </c>
      <c r="C79" s="5">
        <v>31</v>
      </c>
      <c r="D79" s="5">
        <v>2</v>
      </c>
    </row>
    <row r="80" spans="1:4" ht="15">
      <c r="A80" s="5" t="s">
        <v>29</v>
      </c>
      <c r="B80" s="5" t="s">
        <v>557</v>
      </c>
      <c r="C80" s="5">
        <v>21</v>
      </c>
      <c r="D80" s="5">
        <v>2</v>
      </c>
    </row>
    <row r="81" spans="1:4" ht="15">
      <c r="A81" s="5" t="s">
        <v>29</v>
      </c>
      <c r="B81" s="5" t="s">
        <v>557</v>
      </c>
      <c r="C81" s="5">
        <v>20</v>
      </c>
      <c r="D81" s="5">
        <v>2</v>
      </c>
    </row>
    <row r="82" spans="1:4" ht="15">
      <c r="A82" s="5" t="s">
        <v>40</v>
      </c>
      <c r="B82" s="5" t="s">
        <v>558</v>
      </c>
      <c r="C82" s="5">
        <v>18</v>
      </c>
      <c r="D82" s="5">
        <v>2</v>
      </c>
    </row>
    <row r="83" spans="1:4" ht="15">
      <c r="A83" s="5" t="s">
        <v>598</v>
      </c>
      <c r="B83" s="5" t="s">
        <v>561</v>
      </c>
      <c r="C83" s="5">
        <v>46</v>
      </c>
      <c r="D83" s="5">
        <v>2</v>
      </c>
    </row>
    <row r="84" spans="1:4" ht="15">
      <c r="A84" s="5" t="s">
        <v>29</v>
      </c>
      <c r="B84" s="5" t="s">
        <v>563</v>
      </c>
      <c r="C84" s="5">
        <v>26</v>
      </c>
      <c r="D84" s="5">
        <v>2</v>
      </c>
    </row>
    <row r="85" spans="1:4" ht="15">
      <c r="A85" s="5" t="s">
        <v>597</v>
      </c>
      <c r="B85" s="5" t="s">
        <v>564</v>
      </c>
      <c r="C85" s="5">
        <v>31</v>
      </c>
      <c r="D85" s="5">
        <v>2</v>
      </c>
    </row>
    <row r="86" spans="1:4" ht="15">
      <c r="A86" s="5" t="s">
        <v>29</v>
      </c>
      <c r="B86" s="5" t="s">
        <v>578</v>
      </c>
      <c r="C86" s="5">
        <v>43</v>
      </c>
      <c r="D86" s="5">
        <v>2</v>
      </c>
    </row>
    <row r="87" spans="1:4" ht="15">
      <c r="A87" s="5" t="s">
        <v>597</v>
      </c>
      <c r="B87" s="5" t="s">
        <v>579</v>
      </c>
      <c r="C87" s="5">
        <v>33</v>
      </c>
      <c r="D87" s="5">
        <v>2</v>
      </c>
    </row>
    <row r="88" spans="1:4" ht="15">
      <c r="A88" s="5" t="s">
        <v>598</v>
      </c>
      <c r="B88" s="5" t="s">
        <v>357</v>
      </c>
      <c r="C88" s="5">
        <v>25</v>
      </c>
      <c r="D88" s="5">
        <v>2</v>
      </c>
    </row>
    <row r="89" spans="1:4" ht="15">
      <c r="A89" s="5" t="s">
        <v>598</v>
      </c>
      <c r="B89" s="5" t="s">
        <v>357</v>
      </c>
      <c r="C89" s="5">
        <v>53</v>
      </c>
      <c r="D89" s="5">
        <v>2</v>
      </c>
    </row>
    <row r="90" spans="1:4" ht="15">
      <c r="A90" s="5" t="s">
        <v>29</v>
      </c>
      <c r="B90" s="5" t="s">
        <v>580</v>
      </c>
      <c r="C90" s="5">
        <v>42</v>
      </c>
      <c r="D90" s="5">
        <v>2</v>
      </c>
    </row>
    <row r="91" spans="1:4" ht="15">
      <c r="A91" s="5" t="s">
        <v>597</v>
      </c>
      <c r="B91" s="5" t="s">
        <v>351</v>
      </c>
      <c r="C91" s="5">
        <v>49</v>
      </c>
      <c r="D91" s="5">
        <v>2</v>
      </c>
    </row>
    <row r="92" spans="1:4" ht="15">
      <c r="A92" s="5" t="s">
        <v>29</v>
      </c>
      <c r="B92" s="5" t="s">
        <v>354</v>
      </c>
      <c r="C92" s="5">
        <v>51</v>
      </c>
      <c r="D92" s="5">
        <v>2</v>
      </c>
    </row>
    <row r="93" spans="1:4" ht="15">
      <c r="A93" s="5" t="s">
        <v>29</v>
      </c>
      <c r="B93" s="5" t="s">
        <v>449</v>
      </c>
      <c r="C93" s="5">
        <v>17</v>
      </c>
      <c r="D93" s="5">
        <v>2</v>
      </c>
    </row>
    <row r="94" spans="1:4" ht="15">
      <c r="A94" s="5" t="s">
        <v>29</v>
      </c>
      <c r="B94" s="5" t="s">
        <v>450</v>
      </c>
      <c r="C94" s="5">
        <v>17</v>
      </c>
      <c r="D94" s="5">
        <v>2</v>
      </c>
    </row>
    <row r="95" spans="1:4" ht="15">
      <c r="A95" s="5" t="s">
        <v>40</v>
      </c>
      <c r="B95" s="5" t="s">
        <v>566</v>
      </c>
      <c r="C95" s="5">
        <v>19</v>
      </c>
      <c r="D95" s="5">
        <v>2</v>
      </c>
    </row>
    <row r="96" spans="1:4" ht="15">
      <c r="A96" s="5" t="s">
        <v>597</v>
      </c>
      <c r="B96" s="5" t="s">
        <v>448</v>
      </c>
      <c r="C96" s="5">
        <v>32</v>
      </c>
      <c r="D96" s="5">
        <v>2</v>
      </c>
    </row>
    <row r="97" spans="1:4" ht="15">
      <c r="A97" s="5" t="s">
        <v>597</v>
      </c>
      <c r="B97" s="5" t="s">
        <v>451</v>
      </c>
      <c r="C97" s="5">
        <v>34</v>
      </c>
      <c r="D97" s="5">
        <v>2</v>
      </c>
    </row>
    <row r="98" spans="1:4" ht="15">
      <c r="A98" s="5" t="s">
        <v>597</v>
      </c>
      <c r="B98" s="5" t="s">
        <v>452</v>
      </c>
      <c r="C98" s="5">
        <v>40</v>
      </c>
      <c r="D98" s="5">
        <v>2</v>
      </c>
    </row>
    <row r="99" spans="1:4" ht="15">
      <c r="A99" s="5" t="s">
        <v>29</v>
      </c>
      <c r="B99" s="5" t="s">
        <v>581</v>
      </c>
      <c r="C99" s="5">
        <v>41</v>
      </c>
      <c r="D99" s="5">
        <v>2</v>
      </c>
    </row>
    <row r="100" spans="1:4" ht="15">
      <c r="A100" s="5" t="s">
        <v>29</v>
      </c>
      <c r="B100" s="5" t="s">
        <v>449</v>
      </c>
      <c r="C100" s="5">
        <v>36</v>
      </c>
      <c r="D100" s="5">
        <v>2</v>
      </c>
    </row>
    <row r="101" spans="1:4" ht="15">
      <c r="A101" s="5" t="s">
        <v>29</v>
      </c>
      <c r="B101" s="5" t="s">
        <v>450</v>
      </c>
      <c r="C101" s="5">
        <v>45</v>
      </c>
      <c r="D101" s="5">
        <v>2</v>
      </c>
    </row>
    <row r="102" spans="1:4" ht="15">
      <c r="A102" s="5" t="s">
        <v>597</v>
      </c>
      <c r="B102" s="5" t="s">
        <v>451</v>
      </c>
      <c r="C102" s="5">
        <v>28</v>
      </c>
      <c r="D102" s="5">
        <v>2</v>
      </c>
    </row>
    <row r="103" spans="1:4" ht="15">
      <c r="A103" s="5" t="s">
        <v>29</v>
      </c>
      <c r="B103" s="5" t="s">
        <v>449</v>
      </c>
      <c r="C103" s="5">
        <v>35</v>
      </c>
      <c r="D103" s="5">
        <v>2</v>
      </c>
    </row>
    <row r="104" spans="1:4" ht="15">
      <c r="A104" s="5" t="s">
        <v>29</v>
      </c>
      <c r="B104" s="5" t="s">
        <v>567</v>
      </c>
      <c r="C104" s="5">
        <v>48</v>
      </c>
      <c r="D104" s="5">
        <v>2</v>
      </c>
    </row>
    <row r="105" spans="1:4" ht="15">
      <c r="A105" s="5" t="s">
        <v>597</v>
      </c>
      <c r="B105" s="5" t="s">
        <v>452</v>
      </c>
      <c r="C105" s="5">
        <v>29</v>
      </c>
      <c r="D105" s="5">
        <v>2</v>
      </c>
    </row>
    <row r="106" spans="1:4" ht="15">
      <c r="A106" s="5" t="s">
        <v>29</v>
      </c>
      <c r="B106" s="5" t="s">
        <v>582</v>
      </c>
      <c r="C106" s="5">
        <v>46</v>
      </c>
      <c r="D106" s="5">
        <v>2</v>
      </c>
    </row>
    <row r="107" spans="1:4" ht="15">
      <c r="A107" s="5" t="s">
        <v>29</v>
      </c>
      <c r="B107" s="5" t="s">
        <v>450</v>
      </c>
      <c r="C107" s="5">
        <v>29</v>
      </c>
      <c r="D107" s="5">
        <v>2</v>
      </c>
    </row>
    <row r="108" spans="1:4" ht="15">
      <c r="A108" s="5" t="s">
        <v>598</v>
      </c>
      <c r="B108" s="5" t="s">
        <v>453</v>
      </c>
      <c r="C108" s="5">
        <v>25</v>
      </c>
      <c r="D108" s="5">
        <v>2</v>
      </c>
    </row>
    <row r="109" spans="1:4" ht="15">
      <c r="A109" s="5" t="s">
        <v>597</v>
      </c>
      <c r="B109" s="5" t="s">
        <v>352</v>
      </c>
      <c r="C109" s="5">
        <v>42</v>
      </c>
      <c r="D109" s="5">
        <v>2</v>
      </c>
    </row>
    <row r="110" spans="1:4" ht="15">
      <c r="A110" s="5" t="s">
        <v>598</v>
      </c>
      <c r="B110" s="5" t="s">
        <v>453</v>
      </c>
      <c r="C110" s="5">
        <v>46</v>
      </c>
      <c r="D110" s="5">
        <v>2</v>
      </c>
    </row>
    <row r="111" spans="1:4" ht="15">
      <c r="A111" s="5" t="s">
        <v>29</v>
      </c>
      <c r="B111" s="5" t="s">
        <v>567</v>
      </c>
      <c r="C111" s="5">
        <v>27</v>
      </c>
      <c r="D111" s="5">
        <v>2</v>
      </c>
    </row>
    <row r="112" spans="1:4" ht="15">
      <c r="A112" s="5" t="s">
        <v>29</v>
      </c>
      <c r="B112" s="5" t="s">
        <v>557</v>
      </c>
      <c r="C112" s="5">
        <v>35</v>
      </c>
      <c r="D112" s="5">
        <v>2</v>
      </c>
    </row>
    <row r="113" spans="1:4" ht="15">
      <c r="A113" s="5" t="s">
        <v>29</v>
      </c>
      <c r="B113" s="5" t="s">
        <v>557</v>
      </c>
      <c r="C113" s="5">
        <v>41</v>
      </c>
      <c r="D113" s="5">
        <v>2</v>
      </c>
    </row>
    <row r="114" spans="1:4" ht="15">
      <c r="A114" s="5" t="s">
        <v>598</v>
      </c>
      <c r="B114" s="5" t="s">
        <v>561</v>
      </c>
      <c r="C114" s="5">
        <v>41</v>
      </c>
      <c r="D114" s="5">
        <v>2</v>
      </c>
    </row>
    <row r="115" spans="1:4" ht="15">
      <c r="A115" s="5" t="s">
        <v>597</v>
      </c>
      <c r="B115" s="5" t="s">
        <v>451</v>
      </c>
      <c r="C115" s="5">
        <v>54</v>
      </c>
      <c r="D115" s="5">
        <v>2</v>
      </c>
    </row>
    <row r="116" spans="1:4" ht="15">
      <c r="A116" s="5" t="s">
        <v>40</v>
      </c>
      <c r="B116" s="5" t="s">
        <v>558</v>
      </c>
      <c r="C116" s="5">
        <v>25</v>
      </c>
      <c r="D116" s="5">
        <v>2</v>
      </c>
    </row>
    <row r="117" spans="1:4" ht="15">
      <c r="A117" s="5" t="s">
        <v>40</v>
      </c>
      <c r="B117" s="5" t="s">
        <v>569</v>
      </c>
      <c r="C117" s="5">
        <v>25</v>
      </c>
      <c r="D117" s="5">
        <v>2</v>
      </c>
    </row>
    <row r="118" spans="1:4" ht="15">
      <c r="A118" s="5" t="s">
        <v>29</v>
      </c>
      <c r="B118" s="5" t="s">
        <v>563</v>
      </c>
      <c r="C118" s="5">
        <v>46</v>
      </c>
      <c r="D118" s="5">
        <v>2</v>
      </c>
    </row>
    <row r="119" spans="1:4" ht="15">
      <c r="A119" s="5" t="s">
        <v>598</v>
      </c>
      <c r="B119" s="5" t="s">
        <v>561</v>
      </c>
      <c r="C119" s="5">
        <v>30</v>
      </c>
      <c r="D119" s="5">
        <v>2</v>
      </c>
    </row>
    <row r="120" spans="1:4" ht="15">
      <c r="A120" s="5" t="s">
        <v>598</v>
      </c>
      <c r="B120" s="5" t="s">
        <v>570</v>
      </c>
      <c r="C120" s="5">
        <v>34</v>
      </c>
      <c r="D120" s="5">
        <v>2</v>
      </c>
    </row>
    <row r="121" spans="1:4" ht="15">
      <c r="A121" s="5" t="s">
        <v>597</v>
      </c>
      <c r="B121" s="5" t="s">
        <v>564</v>
      </c>
      <c r="C121" s="5">
        <v>56</v>
      </c>
      <c r="D121" s="5">
        <v>2</v>
      </c>
    </row>
    <row r="122" spans="1:4" ht="15">
      <c r="A122" s="5" t="s">
        <v>29</v>
      </c>
      <c r="B122" s="5" t="s">
        <v>563</v>
      </c>
      <c r="C122" s="5">
        <v>48</v>
      </c>
      <c r="D122" s="5">
        <v>2</v>
      </c>
    </row>
    <row r="123" spans="1:4" ht="15">
      <c r="A123" s="5" t="s">
        <v>597</v>
      </c>
      <c r="B123" s="5" t="s">
        <v>452</v>
      </c>
      <c r="C123" s="5">
        <v>55</v>
      </c>
      <c r="D123" s="5">
        <v>2</v>
      </c>
    </row>
    <row r="124" spans="1:4" ht="15">
      <c r="A124" s="5" t="s">
        <v>597</v>
      </c>
      <c r="B124" s="5" t="s">
        <v>564</v>
      </c>
      <c r="C124" s="5">
        <v>31</v>
      </c>
      <c r="D124" s="5">
        <v>2</v>
      </c>
    </row>
    <row r="125" spans="1:4" ht="15">
      <c r="A125" s="5" t="s">
        <v>597</v>
      </c>
      <c r="B125" s="5" t="s">
        <v>352</v>
      </c>
      <c r="C125" s="5">
        <v>35</v>
      </c>
      <c r="D125" s="5">
        <v>2</v>
      </c>
    </row>
    <row r="126" spans="1:4" ht="15">
      <c r="A126" s="5" t="s">
        <v>40</v>
      </c>
      <c r="B126" s="5" t="s">
        <v>571</v>
      </c>
      <c r="C126" s="5">
        <v>49</v>
      </c>
      <c r="D126" s="5">
        <v>2</v>
      </c>
    </row>
    <row r="127" spans="1:4" ht="15">
      <c r="A127" s="5" t="s">
        <v>598</v>
      </c>
      <c r="B127" s="5" t="s">
        <v>573</v>
      </c>
      <c r="C127" s="5">
        <v>23</v>
      </c>
      <c r="D127" s="5">
        <v>2</v>
      </c>
    </row>
    <row r="128" spans="1:4" ht="15">
      <c r="A128" s="5" t="s">
        <v>29</v>
      </c>
      <c r="B128" s="5" t="s">
        <v>557</v>
      </c>
      <c r="C128" s="5">
        <v>53</v>
      </c>
      <c r="D128" s="5">
        <v>2</v>
      </c>
    </row>
    <row r="129" spans="1:4" ht="15">
      <c r="A129" s="5" t="s">
        <v>29</v>
      </c>
      <c r="B129" s="5" t="s">
        <v>354</v>
      </c>
      <c r="C129" s="5">
        <v>42</v>
      </c>
      <c r="D129" s="5">
        <v>2</v>
      </c>
    </row>
    <row r="130" spans="1:4" ht="15">
      <c r="A130" s="5" t="s">
        <v>598</v>
      </c>
      <c r="B130" s="5" t="s">
        <v>453</v>
      </c>
      <c r="C130" s="5">
        <v>17</v>
      </c>
      <c r="D130" s="5">
        <v>2</v>
      </c>
    </row>
    <row r="131" spans="1:4" ht="15">
      <c r="A131" s="5" t="s">
        <v>40</v>
      </c>
      <c r="B131" s="5" t="s">
        <v>574</v>
      </c>
      <c r="C131" s="5">
        <v>19</v>
      </c>
      <c r="D131" s="5">
        <v>2</v>
      </c>
    </row>
    <row r="132" spans="1:4" ht="15">
      <c r="A132" s="5" t="s">
        <v>29</v>
      </c>
      <c r="B132" s="5" t="s">
        <v>557</v>
      </c>
      <c r="C132" s="5">
        <v>17</v>
      </c>
      <c r="D132" s="5">
        <v>2</v>
      </c>
    </row>
    <row r="133" spans="1:4" ht="15">
      <c r="A133" s="5" t="s">
        <v>597</v>
      </c>
      <c r="B133" s="5" t="s">
        <v>352</v>
      </c>
      <c r="C133" s="5">
        <v>15</v>
      </c>
      <c r="D133" s="5">
        <v>2</v>
      </c>
    </row>
    <row r="134" spans="1:4" ht="15">
      <c r="A134" s="5" t="s">
        <v>40</v>
      </c>
      <c r="B134" s="5" t="s">
        <v>558</v>
      </c>
      <c r="C134" s="5">
        <v>19</v>
      </c>
      <c r="D134" s="5">
        <v>2</v>
      </c>
    </row>
    <row r="135" spans="1:4" ht="15">
      <c r="A135" s="5" t="s">
        <v>598</v>
      </c>
      <c r="B135" s="5" t="s">
        <v>583</v>
      </c>
      <c r="C135" s="5">
        <v>57</v>
      </c>
      <c r="D135" s="5">
        <v>4</v>
      </c>
    </row>
    <row r="136" spans="1:4" ht="15">
      <c r="A136" s="5" t="s">
        <v>40</v>
      </c>
      <c r="B136" s="5" t="s">
        <v>566</v>
      </c>
      <c r="C136" s="5">
        <v>23</v>
      </c>
      <c r="D136" s="5">
        <v>4</v>
      </c>
    </row>
    <row r="137" spans="1:4" ht="15">
      <c r="A137" s="5" t="s">
        <v>29</v>
      </c>
      <c r="B137" s="5" t="s">
        <v>553</v>
      </c>
      <c r="C137" s="5">
        <v>40</v>
      </c>
      <c r="D137" s="5">
        <v>4</v>
      </c>
    </row>
    <row r="138" spans="1:4" ht="15">
      <c r="A138" s="5" t="s">
        <v>597</v>
      </c>
      <c r="B138" s="5" t="s">
        <v>555</v>
      </c>
      <c r="C138" s="5">
        <v>27</v>
      </c>
      <c r="D138" s="5">
        <v>4</v>
      </c>
    </row>
    <row r="139" spans="1:4" ht="15">
      <c r="A139" s="5" t="s">
        <v>29</v>
      </c>
      <c r="B139" s="5" t="s">
        <v>575</v>
      </c>
      <c r="C139" s="5">
        <v>25</v>
      </c>
      <c r="D139" s="5">
        <v>4</v>
      </c>
    </row>
    <row r="140" spans="1:4" ht="15">
      <c r="A140" s="5" t="s">
        <v>597</v>
      </c>
      <c r="B140" s="5" t="s">
        <v>555</v>
      </c>
      <c r="C140" s="5">
        <v>42</v>
      </c>
      <c r="D140" s="5">
        <v>4</v>
      </c>
    </row>
    <row r="141" spans="1:4" ht="15">
      <c r="A141" s="5" t="s">
        <v>29</v>
      </c>
      <c r="B141" s="5" t="s">
        <v>557</v>
      </c>
      <c r="C141" s="5">
        <v>42</v>
      </c>
      <c r="D141" s="5">
        <v>4</v>
      </c>
    </row>
    <row r="142" spans="1:4" ht="15">
      <c r="A142" s="5" t="s">
        <v>29</v>
      </c>
      <c r="B142" s="5" t="s">
        <v>354</v>
      </c>
      <c r="C142" s="5">
        <v>37</v>
      </c>
      <c r="D142" s="5">
        <v>4</v>
      </c>
    </row>
    <row r="143" spans="1:4" ht="15">
      <c r="A143" s="5" t="s">
        <v>40</v>
      </c>
      <c r="B143" s="5" t="s">
        <v>566</v>
      </c>
      <c r="C143" s="5">
        <v>35</v>
      </c>
      <c r="D143" s="5">
        <v>4</v>
      </c>
    </row>
    <row r="144" spans="1:4" ht="15">
      <c r="A144" s="5" t="s">
        <v>29</v>
      </c>
      <c r="B144" s="5" t="s">
        <v>557</v>
      </c>
      <c r="C144" s="5">
        <v>35</v>
      </c>
      <c r="D144" s="5">
        <v>4</v>
      </c>
    </row>
    <row r="145" spans="1:4" ht="15">
      <c r="A145" s="5" t="s">
        <v>29</v>
      </c>
      <c r="B145" s="5" t="s">
        <v>567</v>
      </c>
      <c r="C145" s="5">
        <v>49</v>
      </c>
      <c r="D145" s="5">
        <v>4</v>
      </c>
    </row>
    <row r="146" spans="1:4" ht="15">
      <c r="A146" s="5" t="s">
        <v>598</v>
      </c>
      <c r="B146" s="5" t="s">
        <v>561</v>
      </c>
      <c r="C146" s="5">
        <v>24</v>
      </c>
      <c r="D146" s="5">
        <v>4</v>
      </c>
    </row>
    <row r="147" spans="1:4" ht="15">
      <c r="A147" s="5" t="s">
        <v>40</v>
      </c>
      <c r="B147" s="5" t="s">
        <v>558</v>
      </c>
      <c r="C147" s="5">
        <v>52</v>
      </c>
      <c r="D147" s="5">
        <v>4</v>
      </c>
    </row>
    <row r="148" spans="1:4" ht="15">
      <c r="A148" s="5" t="s">
        <v>598</v>
      </c>
      <c r="B148" s="5" t="s">
        <v>561</v>
      </c>
      <c r="C148" s="5">
        <v>53</v>
      </c>
      <c r="D148" s="5">
        <v>4</v>
      </c>
    </row>
    <row r="149" spans="1:4" ht="15">
      <c r="A149" s="5" t="s">
        <v>29</v>
      </c>
      <c r="B149" s="5" t="s">
        <v>567</v>
      </c>
      <c r="C149" s="5">
        <v>55</v>
      </c>
      <c r="D149" s="5">
        <v>4</v>
      </c>
    </row>
    <row r="150" spans="1:4" ht="15">
      <c r="A150" s="5" t="s">
        <v>29</v>
      </c>
      <c r="B150" s="5" t="s">
        <v>563</v>
      </c>
      <c r="C150" s="5">
        <v>17</v>
      </c>
      <c r="D150" s="5">
        <v>4</v>
      </c>
    </row>
    <row r="151" spans="1:4" ht="15">
      <c r="A151" s="5" t="s">
        <v>29</v>
      </c>
      <c r="B151" s="5" t="s">
        <v>563</v>
      </c>
      <c r="C151" s="5">
        <v>55</v>
      </c>
      <c r="D151" s="5">
        <v>4</v>
      </c>
    </row>
    <row r="152" spans="1:4" ht="15">
      <c r="A152" s="5" t="s">
        <v>597</v>
      </c>
      <c r="B152" s="5" t="s">
        <v>564</v>
      </c>
      <c r="C152" s="5">
        <v>44</v>
      </c>
      <c r="D152" s="5">
        <v>4</v>
      </c>
    </row>
    <row r="153" spans="1:4" ht="15">
      <c r="A153" s="5" t="s">
        <v>29</v>
      </c>
      <c r="B153" s="5" t="s">
        <v>354</v>
      </c>
      <c r="C153" s="5">
        <v>47</v>
      </c>
      <c r="D153" s="5">
        <v>4</v>
      </c>
    </row>
    <row r="154" spans="1:4" ht="15">
      <c r="A154" s="5" t="s">
        <v>40</v>
      </c>
      <c r="B154" s="5" t="s">
        <v>569</v>
      </c>
      <c r="C154" s="5">
        <v>35</v>
      </c>
      <c r="D154" s="5">
        <v>4</v>
      </c>
    </row>
    <row r="155" spans="1:4" ht="15">
      <c r="A155" s="5" t="s">
        <v>598</v>
      </c>
      <c r="B155" s="5" t="s">
        <v>570</v>
      </c>
      <c r="C155" s="5">
        <v>30</v>
      </c>
      <c r="D155" s="5">
        <v>4</v>
      </c>
    </row>
    <row r="156" spans="1:4" ht="15">
      <c r="A156" s="5" t="s">
        <v>29</v>
      </c>
      <c r="B156" s="5" t="s">
        <v>567</v>
      </c>
      <c r="C156" s="5">
        <v>26</v>
      </c>
      <c r="D156" s="5">
        <v>4</v>
      </c>
    </row>
    <row r="157" spans="1:4" ht="15">
      <c r="A157" s="5" t="s">
        <v>29</v>
      </c>
      <c r="B157" s="5" t="s">
        <v>560</v>
      </c>
      <c r="C157" s="5">
        <v>24</v>
      </c>
      <c r="D157" s="5">
        <v>4</v>
      </c>
    </row>
    <row r="158" spans="1:4" ht="15">
      <c r="A158" s="5" t="s">
        <v>40</v>
      </c>
      <c r="B158" s="5" t="s">
        <v>571</v>
      </c>
      <c r="C158" s="5">
        <v>31</v>
      </c>
      <c r="D158" s="5">
        <v>4</v>
      </c>
    </row>
    <row r="159" spans="1:4" ht="15">
      <c r="A159" s="5" t="s">
        <v>29</v>
      </c>
      <c r="B159" s="5" t="s">
        <v>565</v>
      </c>
      <c r="C159" s="5">
        <v>48</v>
      </c>
      <c r="D159" s="5">
        <v>4</v>
      </c>
    </row>
    <row r="160" spans="1:4" ht="15">
      <c r="A160" s="5" t="s">
        <v>40</v>
      </c>
      <c r="B160" s="5" t="s">
        <v>566</v>
      </c>
      <c r="C160" s="5">
        <v>43</v>
      </c>
      <c r="D160" s="5">
        <v>4</v>
      </c>
    </row>
    <row r="161" spans="1:4" ht="15">
      <c r="A161" s="5" t="s">
        <v>597</v>
      </c>
      <c r="B161" s="5" t="s">
        <v>576</v>
      </c>
      <c r="C161" s="5">
        <v>38</v>
      </c>
      <c r="D161" s="5">
        <v>4</v>
      </c>
    </row>
    <row r="162" spans="1:4" ht="15">
      <c r="A162" s="5" t="s">
        <v>598</v>
      </c>
      <c r="B162" s="5" t="s">
        <v>573</v>
      </c>
      <c r="C162" s="5">
        <v>55</v>
      </c>
      <c r="D162" s="5">
        <v>4</v>
      </c>
    </row>
    <row r="163" spans="1:4" ht="15">
      <c r="A163" s="5" t="s">
        <v>29</v>
      </c>
      <c r="B163" s="5" t="s">
        <v>567</v>
      </c>
      <c r="C163" s="5">
        <v>37</v>
      </c>
      <c r="D163" s="5">
        <v>4</v>
      </c>
    </row>
    <row r="164" spans="1:4" ht="15">
      <c r="A164" s="5" t="s">
        <v>29</v>
      </c>
      <c r="B164" s="5" t="s">
        <v>567</v>
      </c>
      <c r="C164" s="5">
        <v>54</v>
      </c>
      <c r="D164" s="5">
        <v>4</v>
      </c>
    </row>
    <row r="165" spans="1:4" ht="15">
      <c r="A165" s="5" t="s">
        <v>40</v>
      </c>
      <c r="B165" s="5" t="s">
        <v>574</v>
      </c>
      <c r="C165" s="5">
        <v>36</v>
      </c>
      <c r="D165" s="5">
        <v>4</v>
      </c>
    </row>
    <row r="166" spans="1:4" ht="15">
      <c r="A166" s="5" t="s">
        <v>40</v>
      </c>
      <c r="B166" s="5" t="s">
        <v>569</v>
      </c>
      <c r="C166" s="5">
        <v>49</v>
      </c>
      <c r="D166" s="5">
        <v>4</v>
      </c>
    </row>
    <row r="167" spans="1:4" ht="15">
      <c r="A167" s="5" t="s">
        <v>597</v>
      </c>
      <c r="B167" s="5" t="s">
        <v>568</v>
      </c>
      <c r="C167" s="5">
        <v>32</v>
      </c>
      <c r="D167" s="5">
        <v>4</v>
      </c>
    </row>
    <row r="168" spans="1:4" ht="15">
      <c r="A168" s="5" t="s">
        <v>40</v>
      </c>
      <c r="B168" s="5" t="s">
        <v>355</v>
      </c>
      <c r="C168" s="5">
        <v>43</v>
      </c>
      <c r="D168" s="5">
        <v>4</v>
      </c>
    </row>
    <row r="169" spans="1:4" ht="15">
      <c r="A169" s="5" t="s">
        <v>29</v>
      </c>
      <c r="B169" s="5" t="s">
        <v>567</v>
      </c>
      <c r="C169" s="5">
        <v>29</v>
      </c>
      <c r="D169" s="5">
        <v>4</v>
      </c>
    </row>
    <row r="170" spans="1:4" ht="15">
      <c r="A170" s="5" t="s">
        <v>29</v>
      </c>
      <c r="B170" s="5" t="s">
        <v>572</v>
      </c>
      <c r="C170" s="5">
        <v>34</v>
      </c>
      <c r="D170" s="5">
        <v>4</v>
      </c>
    </row>
    <row r="171" spans="1:4" ht="15">
      <c r="A171" s="5" t="s">
        <v>40</v>
      </c>
      <c r="B171" s="5" t="s">
        <v>569</v>
      </c>
      <c r="C171" s="5">
        <v>24</v>
      </c>
      <c r="D171" s="5">
        <v>4</v>
      </c>
    </row>
    <row r="172" spans="1:4" ht="15">
      <c r="A172" s="5" t="s">
        <v>40</v>
      </c>
      <c r="B172" s="5" t="s">
        <v>554</v>
      </c>
      <c r="C172" s="5">
        <v>39</v>
      </c>
      <c r="D172" s="5">
        <v>4</v>
      </c>
    </row>
    <row r="173" spans="1:4" ht="15">
      <c r="A173" s="5" t="s">
        <v>598</v>
      </c>
      <c r="B173" s="5" t="s">
        <v>570</v>
      </c>
      <c r="C173" s="5">
        <v>42</v>
      </c>
      <c r="D173" s="5">
        <v>4</v>
      </c>
    </row>
    <row r="174" spans="1:4" ht="15">
      <c r="A174" s="5" t="s">
        <v>597</v>
      </c>
      <c r="B174" s="5" t="s">
        <v>564</v>
      </c>
      <c r="C174" s="5">
        <v>45</v>
      </c>
      <c r="D174" s="5">
        <v>4</v>
      </c>
    </row>
    <row r="175" spans="1:4" ht="15">
      <c r="A175" s="5" t="s">
        <v>40</v>
      </c>
      <c r="B175" s="5" t="s">
        <v>571</v>
      </c>
      <c r="C175" s="5">
        <v>49</v>
      </c>
      <c r="D175" s="5">
        <v>4</v>
      </c>
    </row>
    <row r="176" spans="1:4" ht="15">
      <c r="A176" s="5" t="s">
        <v>29</v>
      </c>
      <c r="B176" s="5" t="s">
        <v>575</v>
      </c>
      <c r="C176" s="5">
        <v>36</v>
      </c>
      <c r="D176" s="5">
        <v>4</v>
      </c>
    </row>
    <row r="177" spans="1:4" ht="15">
      <c r="A177" s="5" t="s">
        <v>598</v>
      </c>
      <c r="B177" s="5" t="s">
        <v>573</v>
      </c>
      <c r="C177" s="5">
        <v>48</v>
      </c>
      <c r="D177" s="5">
        <v>4</v>
      </c>
    </row>
    <row r="178" spans="1:4" ht="15">
      <c r="A178" s="5" t="s">
        <v>597</v>
      </c>
      <c r="B178" s="5" t="s">
        <v>577</v>
      </c>
      <c r="C178" s="5">
        <v>18</v>
      </c>
      <c r="D178" s="5">
        <v>4</v>
      </c>
    </row>
    <row r="179" spans="1:4" ht="15">
      <c r="A179" s="5" t="s">
        <v>29</v>
      </c>
      <c r="B179" s="5" t="s">
        <v>578</v>
      </c>
      <c r="C179" s="5">
        <v>57</v>
      </c>
      <c r="D179" s="5">
        <v>4</v>
      </c>
    </row>
    <row r="180" spans="1:4" ht="15">
      <c r="A180" s="5" t="s">
        <v>597</v>
      </c>
      <c r="B180" s="5" t="s">
        <v>579</v>
      </c>
      <c r="C180" s="5">
        <v>51</v>
      </c>
      <c r="D180" s="5">
        <v>4</v>
      </c>
    </row>
    <row r="181" spans="1:4" ht="15">
      <c r="A181" s="5" t="s">
        <v>598</v>
      </c>
      <c r="B181" s="5" t="s">
        <v>570</v>
      </c>
      <c r="C181" s="5">
        <v>55</v>
      </c>
      <c r="D181" s="5">
        <v>4</v>
      </c>
    </row>
    <row r="182" spans="1:4" ht="15">
      <c r="A182" s="5" t="s">
        <v>40</v>
      </c>
      <c r="B182" s="5" t="s">
        <v>574</v>
      </c>
      <c r="C182" s="5">
        <v>29</v>
      </c>
      <c r="D182" s="5">
        <v>4</v>
      </c>
    </row>
    <row r="183" spans="1:4" ht="15">
      <c r="A183" s="5" t="s">
        <v>40</v>
      </c>
      <c r="B183" s="5" t="s">
        <v>571</v>
      </c>
      <c r="C183" s="5">
        <v>56</v>
      </c>
      <c r="D183" s="5">
        <v>4</v>
      </c>
    </row>
    <row r="184" spans="1:4" ht="15">
      <c r="A184" s="5" t="s">
        <v>597</v>
      </c>
      <c r="B184" s="5" t="s">
        <v>576</v>
      </c>
      <c r="C184" s="5">
        <v>24</v>
      </c>
      <c r="D184" s="5">
        <v>4</v>
      </c>
    </row>
    <row r="185" spans="1:4" ht="15">
      <c r="A185" s="5" t="s">
        <v>29</v>
      </c>
      <c r="B185" s="5" t="s">
        <v>354</v>
      </c>
      <c r="C185" s="5">
        <v>24</v>
      </c>
      <c r="D185" s="5">
        <v>4</v>
      </c>
    </row>
    <row r="186" spans="1:4" ht="15">
      <c r="A186" s="5" t="s">
        <v>598</v>
      </c>
      <c r="B186" s="5" t="s">
        <v>357</v>
      </c>
      <c r="C186" s="5">
        <v>26</v>
      </c>
      <c r="D186" s="5">
        <v>4</v>
      </c>
    </row>
    <row r="187" spans="1:4" ht="15">
      <c r="A187" s="5" t="s">
        <v>40</v>
      </c>
      <c r="B187" s="5" t="s">
        <v>355</v>
      </c>
      <c r="C187" s="5">
        <v>24</v>
      </c>
      <c r="D187" s="5">
        <v>4</v>
      </c>
    </row>
    <row r="188" spans="1:4" ht="15">
      <c r="A188" s="5" t="s">
        <v>598</v>
      </c>
      <c r="B188" s="5" t="s">
        <v>556</v>
      </c>
      <c r="C188" s="5">
        <v>45</v>
      </c>
      <c r="D188" s="5">
        <v>4</v>
      </c>
    </row>
    <row r="189" spans="1:4" ht="15">
      <c r="A189" s="5" t="s">
        <v>597</v>
      </c>
      <c r="B189" s="5" t="s">
        <v>550</v>
      </c>
      <c r="C189" s="5">
        <v>42</v>
      </c>
      <c r="D189" s="5">
        <v>4</v>
      </c>
    </row>
    <row r="190" spans="1:4" ht="15">
      <c r="A190" s="5" t="s">
        <v>598</v>
      </c>
      <c r="B190" s="5" t="s">
        <v>357</v>
      </c>
      <c r="C190" s="5">
        <v>19</v>
      </c>
      <c r="D190" s="5">
        <v>4</v>
      </c>
    </row>
    <row r="191" spans="1:4" ht="15">
      <c r="A191" s="5" t="s">
        <v>598</v>
      </c>
      <c r="B191" s="5" t="s">
        <v>573</v>
      </c>
      <c r="C191" s="5">
        <v>27</v>
      </c>
      <c r="D191" s="5">
        <v>6</v>
      </c>
    </row>
    <row r="192" spans="1:4" ht="15">
      <c r="A192" s="5" t="s">
        <v>598</v>
      </c>
      <c r="B192" s="5" t="s">
        <v>551</v>
      </c>
      <c r="C192" s="5">
        <v>30</v>
      </c>
      <c r="D192" s="5">
        <v>6</v>
      </c>
    </row>
    <row r="193" spans="1:4" ht="15">
      <c r="A193" s="5" t="s">
        <v>29</v>
      </c>
      <c r="B193" s="5" t="s">
        <v>552</v>
      </c>
      <c r="C193" s="5">
        <v>37</v>
      </c>
      <c r="D193" s="5">
        <v>6</v>
      </c>
    </row>
    <row r="194" spans="1:4" ht="15">
      <c r="A194" s="5" t="s">
        <v>29</v>
      </c>
      <c r="B194" s="5" t="s">
        <v>580</v>
      </c>
      <c r="C194" s="5">
        <v>28</v>
      </c>
      <c r="D194" s="5">
        <v>6</v>
      </c>
    </row>
    <row r="195" spans="1:4" ht="15">
      <c r="A195" s="5" t="s">
        <v>40</v>
      </c>
      <c r="B195" s="5" t="s">
        <v>574</v>
      </c>
      <c r="C195" s="5">
        <v>21</v>
      </c>
      <c r="D195" s="5">
        <v>6</v>
      </c>
    </row>
    <row r="196" spans="1:4" ht="15">
      <c r="A196" s="5" t="s">
        <v>29</v>
      </c>
      <c r="B196" s="5" t="s">
        <v>581</v>
      </c>
      <c r="C196" s="5">
        <v>47</v>
      </c>
      <c r="D196" s="5">
        <v>6</v>
      </c>
    </row>
    <row r="197" spans="1:4" ht="15">
      <c r="A197" s="5" t="s">
        <v>29</v>
      </c>
      <c r="B197" s="5" t="s">
        <v>575</v>
      </c>
      <c r="C197" s="5">
        <v>50</v>
      </c>
      <c r="D197" s="5">
        <v>6</v>
      </c>
    </row>
    <row r="198" spans="1:4" ht="15">
      <c r="A198" s="5" t="s">
        <v>40</v>
      </c>
      <c r="B198" s="5" t="s">
        <v>566</v>
      </c>
      <c r="C198" s="5">
        <v>48</v>
      </c>
      <c r="D198" s="5">
        <v>6</v>
      </c>
    </row>
    <row r="199" spans="1:4" ht="15">
      <c r="A199" s="5" t="s">
        <v>29</v>
      </c>
      <c r="B199" s="5" t="s">
        <v>575</v>
      </c>
      <c r="C199" s="5">
        <v>41</v>
      </c>
      <c r="D199" s="5">
        <v>6</v>
      </c>
    </row>
    <row r="200" spans="1:4" ht="15">
      <c r="A200" s="5" t="s">
        <v>29</v>
      </c>
      <c r="B200" s="5" t="s">
        <v>567</v>
      </c>
      <c r="C200" s="5">
        <v>35</v>
      </c>
      <c r="D200" s="5">
        <v>6</v>
      </c>
    </row>
    <row r="201" spans="1:4" ht="15">
      <c r="A201" s="5" t="s">
        <v>597</v>
      </c>
      <c r="B201" s="5" t="s">
        <v>559</v>
      </c>
      <c r="C201" s="5">
        <v>46</v>
      </c>
      <c r="D201" s="5">
        <v>6</v>
      </c>
    </row>
    <row r="202" spans="1:4" ht="15">
      <c r="A202" s="5" t="s">
        <v>597</v>
      </c>
      <c r="B202" s="5" t="s">
        <v>576</v>
      </c>
      <c r="C202" s="5">
        <v>32</v>
      </c>
      <c r="D202" s="5">
        <v>6</v>
      </c>
    </row>
    <row r="203" spans="1:4" ht="15">
      <c r="A203" s="5" t="s">
        <v>40</v>
      </c>
      <c r="B203" s="5" t="s">
        <v>355</v>
      </c>
      <c r="C203" s="5">
        <v>27</v>
      </c>
      <c r="D203" s="5">
        <v>6</v>
      </c>
    </row>
    <row r="204" spans="1:4" ht="15">
      <c r="A204" s="5" t="s">
        <v>597</v>
      </c>
      <c r="B204" s="5" t="s">
        <v>577</v>
      </c>
      <c r="C204" s="5">
        <v>22</v>
      </c>
      <c r="D204" s="5">
        <v>6</v>
      </c>
    </row>
    <row r="205" spans="1:4" ht="15">
      <c r="A205" s="5" t="s">
        <v>29</v>
      </c>
      <c r="B205" s="5" t="s">
        <v>567</v>
      </c>
      <c r="C205" s="5">
        <v>51</v>
      </c>
      <c r="D205" s="5">
        <v>6</v>
      </c>
    </row>
    <row r="206" spans="1:4" ht="15">
      <c r="A206" s="5" t="s">
        <v>29</v>
      </c>
      <c r="B206" s="5" t="s">
        <v>582</v>
      </c>
      <c r="C206" s="5">
        <v>45</v>
      </c>
      <c r="D206" s="5">
        <v>6</v>
      </c>
    </row>
    <row r="207" spans="1:4" ht="15">
      <c r="A207" s="5" t="s">
        <v>597</v>
      </c>
      <c r="B207" s="5" t="s">
        <v>562</v>
      </c>
      <c r="C207" s="5">
        <v>49</v>
      </c>
      <c r="D207" s="5">
        <v>6</v>
      </c>
    </row>
    <row r="208" spans="1:4" ht="15">
      <c r="A208" s="5" t="s">
        <v>597</v>
      </c>
      <c r="B208" s="5" t="s">
        <v>577</v>
      </c>
      <c r="C208" s="5">
        <v>29</v>
      </c>
      <c r="D208" s="5">
        <v>6</v>
      </c>
    </row>
    <row r="209" spans="1:4" ht="15">
      <c r="A209" s="5" t="s">
        <v>29</v>
      </c>
      <c r="B209" s="5" t="s">
        <v>578</v>
      </c>
      <c r="C209" s="5">
        <v>47</v>
      </c>
      <c r="D209" s="5">
        <v>6</v>
      </c>
    </row>
    <row r="210" spans="1:4" ht="15">
      <c r="A210" s="5" t="s">
        <v>29</v>
      </c>
      <c r="B210" s="5" t="s">
        <v>578</v>
      </c>
      <c r="C210" s="5">
        <v>38</v>
      </c>
      <c r="D210" s="5">
        <v>6</v>
      </c>
    </row>
    <row r="211" spans="1:4" ht="15">
      <c r="A211" s="5" t="s">
        <v>597</v>
      </c>
      <c r="B211" s="5" t="s">
        <v>579</v>
      </c>
      <c r="C211" s="5">
        <v>20</v>
      </c>
      <c r="D211" s="5">
        <v>6</v>
      </c>
    </row>
    <row r="212" spans="1:4" ht="15">
      <c r="A212" s="5" t="s">
        <v>40</v>
      </c>
      <c r="B212" s="5" t="s">
        <v>569</v>
      </c>
      <c r="C212" s="5">
        <v>47</v>
      </c>
      <c r="D212" s="5">
        <v>6</v>
      </c>
    </row>
    <row r="213" spans="1:4" ht="15">
      <c r="A213" s="5" t="s">
        <v>598</v>
      </c>
      <c r="B213" s="5" t="s">
        <v>357</v>
      </c>
      <c r="C213" s="5">
        <v>40</v>
      </c>
      <c r="D213" s="5">
        <v>6</v>
      </c>
    </row>
    <row r="214" spans="1:4" ht="15">
      <c r="A214" s="5" t="s">
        <v>598</v>
      </c>
      <c r="B214" s="5" t="s">
        <v>570</v>
      </c>
      <c r="C214" s="5">
        <v>35</v>
      </c>
      <c r="D214" s="5">
        <v>6</v>
      </c>
    </row>
    <row r="215" spans="1:4" ht="15">
      <c r="A215" s="5" t="s">
        <v>598</v>
      </c>
      <c r="B215" s="5" t="s">
        <v>357</v>
      </c>
      <c r="C215" s="5">
        <v>56</v>
      </c>
      <c r="D215" s="5">
        <v>6</v>
      </c>
    </row>
    <row r="216" spans="1:4" ht="15">
      <c r="A216" s="5" t="s">
        <v>597</v>
      </c>
      <c r="B216" s="5" t="s">
        <v>576</v>
      </c>
      <c r="C216" s="5">
        <v>20</v>
      </c>
      <c r="D216" s="5">
        <v>6</v>
      </c>
    </row>
    <row r="217" spans="1:4" ht="15">
      <c r="A217" s="5" t="s">
        <v>29</v>
      </c>
      <c r="B217" s="5" t="s">
        <v>580</v>
      </c>
      <c r="C217" s="5">
        <v>32</v>
      </c>
      <c r="D217" s="5">
        <v>6</v>
      </c>
    </row>
    <row r="218" spans="1:4" ht="15">
      <c r="A218" s="5" t="s">
        <v>598</v>
      </c>
      <c r="B218" s="5" t="s">
        <v>583</v>
      </c>
      <c r="C218" s="5">
        <v>27</v>
      </c>
      <c r="D218" s="5">
        <v>6</v>
      </c>
    </row>
    <row r="219" spans="1:4" ht="15">
      <c r="A219" s="5" t="s">
        <v>29</v>
      </c>
      <c r="B219" s="5" t="s">
        <v>581</v>
      </c>
      <c r="C219" s="5">
        <v>53</v>
      </c>
      <c r="D219" s="5">
        <v>6</v>
      </c>
    </row>
    <row r="220" spans="1:4" ht="15">
      <c r="A220" s="5" t="s">
        <v>29</v>
      </c>
      <c r="B220" s="5" t="s">
        <v>582</v>
      </c>
      <c r="C220" s="5">
        <v>57</v>
      </c>
      <c r="D220" s="5">
        <v>6</v>
      </c>
    </row>
    <row r="221" spans="1:4" ht="15">
      <c r="A221" s="5" t="s">
        <v>597</v>
      </c>
      <c r="B221" s="5" t="s">
        <v>579</v>
      </c>
      <c r="C221" s="5">
        <v>27</v>
      </c>
      <c r="D221" s="5">
        <v>6</v>
      </c>
    </row>
    <row r="222" spans="1:4" ht="15">
      <c r="A222" s="5" t="s">
        <v>40</v>
      </c>
      <c r="B222" s="5" t="s">
        <v>571</v>
      </c>
      <c r="C222" s="5">
        <v>49</v>
      </c>
      <c r="D222" s="5">
        <v>6</v>
      </c>
    </row>
    <row r="223" spans="1:4" ht="15">
      <c r="A223" s="5" t="s">
        <v>598</v>
      </c>
      <c r="B223" s="5" t="s">
        <v>573</v>
      </c>
      <c r="C223" s="5">
        <v>45</v>
      </c>
      <c r="D223" s="5">
        <v>6</v>
      </c>
    </row>
    <row r="224" spans="1:4" ht="15">
      <c r="A224" s="5" t="s">
        <v>40</v>
      </c>
      <c r="B224" s="5" t="s">
        <v>355</v>
      </c>
      <c r="C224" s="5">
        <v>38</v>
      </c>
      <c r="D224" s="5">
        <v>6</v>
      </c>
    </row>
    <row r="225" spans="1:4" ht="15">
      <c r="A225" s="5" t="s">
        <v>29</v>
      </c>
      <c r="B225" s="5" t="s">
        <v>553</v>
      </c>
      <c r="C225" s="5">
        <v>36</v>
      </c>
      <c r="D225" s="5">
        <v>6</v>
      </c>
    </row>
    <row r="226" spans="1:4" ht="15">
      <c r="A226" s="5" t="s">
        <v>598</v>
      </c>
      <c r="B226" s="5" t="s">
        <v>583</v>
      </c>
      <c r="C226" s="5">
        <v>30</v>
      </c>
      <c r="D226" s="5">
        <v>6</v>
      </c>
    </row>
    <row r="227" spans="1:4" ht="15">
      <c r="A227" s="5" t="s">
        <v>598</v>
      </c>
      <c r="B227" s="5" t="s">
        <v>357</v>
      </c>
      <c r="C227" s="5">
        <v>43</v>
      </c>
      <c r="D227" s="5">
        <v>6</v>
      </c>
    </row>
    <row r="228" spans="1:4" ht="15">
      <c r="A228" s="5" t="s">
        <v>597</v>
      </c>
      <c r="B228" s="5" t="s">
        <v>577</v>
      </c>
      <c r="C228" s="5">
        <v>23</v>
      </c>
      <c r="D228" s="5">
        <v>6</v>
      </c>
    </row>
    <row r="229" spans="1:4" ht="15">
      <c r="A229" s="5" t="s">
        <v>597</v>
      </c>
      <c r="B229" s="5" t="s">
        <v>555</v>
      </c>
      <c r="C229" s="5">
        <v>40</v>
      </c>
      <c r="D229" s="5">
        <v>6</v>
      </c>
    </row>
    <row r="230" spans="1:4" ht="15">
      <c r="A230" s="5" t="s">
        <v>40</v>
      </c>
      <c r="B230" s="5" t="s">
        <v>574</v>
      </c>
      <c r="C230" s="5">
        <v>34</v>
      </c>
      <c r="D230" s="5">
        <v>6</v>
      </c>
    </row>
    <row r="231" spans="1:4" ht="15">
      <c r="A231" s="5" t="s">
        <v>29</v>
      </c>
      <c r="B231" s="5" t="s">
        <v>575</v>
      </c>
      <c r="C231" s="5">
        <v>31</v>
      </c>
      <c r="D231" s="5">
        <v>6</v>
      </c>
    </row>
    <row r="232" spans="1:4" ht="15">
      <c r="A232" s="5" t="s">
        <v>29</v>
      </c>
      <c r="B232" s="5" t="s">
        <v>553</v>
      </c>
      <c r="C232" s="5">
        <v>32</v>
      </c>
      <c r="D232" s="5">
        <v>6</v>
      </c>
    </row>
    <row r="233" spans="1:4" ht="15">
      <c r="A233" s="5" t="s">
        <v>597</v>
      </c>
      <c r="B233" s="5" t="s">
        <v>576</v>
      </c>
      <c r="C233" s="5">
        <v>28</v>
      </c>
      <c r="D233" s="5">
        <v>6</v>
      </c>
    </row>
    <row r="234" spans="1:4" ht="15">
      <c r="A234" s="5" t="s">
        <v>597</v>
      </c>
      <c r="B234" s="5" t="s">
        <v>555</v>
      </c>
      <c r="C234" s="5">
        <v>42</v>
      </c>
      <c r="D234" s="5">
        <v>6</v>
      </c>
    </row>
    <row r="235" spans="1:4" ht="15">
      <c r="A235" s="5" t="s">
        <v>598</v>
      </c>
      <c r="B235" s="5" t="s">
        <v>357</v>
      </c>
      <c r="C235" s="5">
        <v>54</v>
      </c>
      <c r="D235" s="5">
        <v>6</v>
      </c>
    </row>
    <row r="236" spans="1:4" ht="15">
      <c r="A236" s="5" t="s">
        <v>40</v>
      </c>
      <c r="B236" s="5" t="s">
        <v>355</v>
      </c>
      <c r="C236" s="5">
        <v>31</v>
      </c>
      <c r="D236" s="5">
        <v>6</v>
      </c>
    </row>
    <row r="237" spans="1:4" ht="15">
      <c r="A237" s="5" t="s">
        <v>597</v>
      </c>
      <c r="B237" s="5" t="s">
        <v>577</v>
      </c>
      <c r="C237" s="5">
        <v>39</v>
      </c>
      <c r="D237" s="5">
        <v>6</v>
      </c>
    </row>
    <row r="238" spans="1:4" ht="15">
      <c r="A238" s="5" t="s">
        <v>597</v>
      </c>
      <c r="B238" s="5" t="s">
        <v>555</v>
      </c>
      <c r="C238" s="5">
        <v>45</v>
      </c>
      <c r="D238" s="5">
        <v>6</v>
      </c>
    </row>
    <row r="239" spans="1:4" ht="15">
      <c r="A239" s="5" t="s">
        <v>29</v>
      </c>
      <c r="B239" s="5" t="s">
        <v>560</v>
      </c>
      <c r="C239" s="5">
        <v>38</v>
      </c>
      <c r="D239" s="5">
        <v>6</v>
      </c>
    </row>
    <row r="240" spans="1:4" ht="15">
      <c r="A240" s="5" t="s">
        <v>29</v>
      </c>
      <c r="B240" s="5" t="s">
        <v>580</v>
      </c>
      <c r="C240" s="5">
        <v>28</v>
      </c>
      <c r="D240" s="5">
        <v>6</v>
      </c>
    </row>
    <row r="241" spans="1:4" ht="15">
      <c r="A241" s="5" t="s">
        <v>29</v>
      </c>
      <c r="B241" s="5" t="s">
        <v>565</v>
      </c>
      <c r="C241" s="5">
        <v>39</v>
      </c>
      <c r="D241" s="5">
        <v>6</v>
      </c>
    </row>
    <row r="242" spans="1:4" ht="15">
      <c r="A242" s="5" t="s">
        <v>597</v>
      </c>
      <c r="B242" s="5" t="s">
        <v>568</v>
      </c>
      <c r="C242" s="5">
        <v>43</v>
      </c>
      <c r="D242" s="5">
        <v>6</v>
      </c>
    </row>
    <row r="243" spans="1:4" ht="15">
      <c r="A243" s="5" t="s">
        <v>29</v>
      </c>
      <c r="B243" s="5" t="s">
        <v>572</v>
      </c>
      <c r="C243" s="5">
        <v>55</v>
      </c>
      <c r="D243" s="5">
        <v>6</v>
      </c>
    </row>
    <row r="244" spans="1:4" ht="15">
      <c r="A244" s="5" t="s">
        <v>29</v>
      </c>
      <c r="B244" s="5" t="s">
        <v>578</v>
      </c>
      <c r="C244" s="5">
        <v>38</v>
      </c>
      <c r="D244" s="5">
        <v>6</v>
      </c>
    </row>
    <row r="245" spans="1:4" ht="15">
      <c r="A245" s="5" t="s">
        <v>29</v>
      </c>
      <c r="B245" s="5" t="s">
        <v>581</v>
      </c>
      <c r="C245" s="5">
        <v>33</v>
      </c>
      <c r="D245" s="5">
        <v>6</v>
      </c>
    </row>
    <row r="246" spans="1:4" ht="15">
      <c r="A246" s="5" t="s">
        <v>40</v>
      </c>
      <c r="B246" s="5" t="s">
        <v>554</v>
      </c>
      <c r="C246" s="5">
        <v>25</v>
      </c>
      <c r="D246" s="5">
        <v>6</v>
      </c>
    </row>
    <row r="247" spans="1:4" ht="15">
      <c r="A247" s="5" t="s">
        <v>598</v>
      </c>
      <c r="B247" s="5" t="s">
        <v>556</v>
      </c>
      <c r="C247" s="5">
        <v>52</v>
      </c>
      <c r="D247" s="5">
        <v>6</v>
      </c>
    </row>
    <row r="248" spans="1:4" ht="15">
      <c r="A248" s="5" t="s">
        <v>597</v>
      </c>
      <c r="B248" s="5" t="s">
        <v>550</v>
      </c>
      <c r="C248" s="5">
        <v>17</v>
      </c>
      <c r="D248" s="5">
        <v>6</v>
      </c>
    </row>
    <row r="249" spans="1:4" ht="15">
      <c r="A249" s="5" t="s">
        <v>597</v>
      </c>
      <c r="B249" s="5" t="s">
        <v>555</v>
      </c>
      <c r="C249" s="5">
        <v>34</v>
      </c>
      <c r="D249" s="5">
        <v>8</v>
      </c>
    </row>
    <row r="250" spans="1:4" ht="15">
      <c r="A250" s="5" t="s">
        <v>598</v>
      </c>
      <c r="B250" s="5" t="s">
        <v>551</v>
      </c>
      <c r="C250" s="5">
        <v>55</v>
      </c>
      <c r="D250" s="5">
        <v>8</v>
      </c>
    </row>
    <row r="251" spans="1:4" ht="15">
      <c r="A251" s="5" t="s">
        <v>29</v>
      </c>
      <c r="B251" s="5" t="s">
        <v>552</v>
      </c>
      <c r="C251" s="5">
        <v>29</v>
      </c>
      <c r="D251" s="5">
        <v>8</v>
      </c>
    </row>
    <row r="252" spans="1:4" ht="15">
      <c r="A252" s="5" t="s">
        <v>29</v>
      </c>
      <c r="B252" s="5" t="s">
        <v>582</v>
      </c>
      <c r="C252" s="5">
        <v>35</v>
      </c>
      <c r="D252" s="5">
        <v>8</v>
      </c>
    </row>
    <row r="253" spans="1:4" ht="15">
      <c r="A253" s="5" t="s">
        <v>598</v>
      </c>
      <c r="B253" s="5" t="s">
        <v>583</v>
      </c>
      <c r="C253" s="5">
        <v>54</v>
      </c>
      <c r="D253" s="5">
        <v>8</v>
      </c>
    </row>
    <row r="254" spans="1:4" ht="15">
      <c r="A254" s="5" t="s">
        <v>29</v>
      </c>
      <c r="B254" s="5" t="s">
        <v>553</v>
      </c>
      <c r="C254" s="5">
        <v>17</v>
      </c>
      <c r="D254" s="5">
        <v>8</v>
      </c>
    </row>
    <row r="255" spans="1:4" ht="15">
      <c r="A255" s="5" t="s">
        <v>29</v>
      </c>
      <c r="B255" s="5" t="s">
        <v>578</v>
      </c>
      <c r="C255" s="5">
        <v>32</v>
      </c>
      <c r="D255" s="5">
        <v>8</v>
      </c>
    </row>
    <row r="256" spans="1:4" ht="15">
      <c r="A256" s="5" t="s">
        <v>597</v>
      </c>
      <c r="B256" s="5" t="s">
        <v>559</v>
      </c>
      <c r="C256" s="5">
        <v>50</v>
      </c>
      <c r="D256" s="5">
        <v>8</v>
      </c>
    </row>
    <row r="257" spans="1:4" ht="15">
      <c r="A257" s="5" t="s">
        <v>597</v>
      </c>
      <c r="B257" s="5" t="s">
        <v>562</v>
      </c>
      <c r="C257" s="5">
        <v>39</v>
      </c>
      <c r="D257" s="5">
        <v>8</v>
      </c>
    </row>
    <row r="258" spans="1:4" ht="15">
      <c r="A258" s="5" t="s">
        <v>597</v>
      </c>
      <c r="B258" s="5" t="s">
        <v>579</v>
      </c>
      <c r="C258" s="5">
        <v>30</v>
      </c>
      <c r="D258" s="5">
        <v>8</v>
      </c>
    </row>
    <row r="259" spans="1:4" ht="15">
      <c r="A259" s="5" t="s">
        <v>598</v>
      </c>
      <c r="B259" s="5" t="s">
        <v>357</v>
      </c>
      <c r="C259" s="5">
        <v>34</v>
      </c>
      <c r="D259" s="5">
        <v>8</v>
      </c>
    </row>
    <row r="260" spans="1:4" ht="15">
      <c r="A260" s="5" t="s">
        <v>40</v>
      </c>
      <c r="B260" s="5" t="s">
        <v>447</v>
      </c>
      <c r="C260" s="5">
        <v>19</v>
      </c>
      <c r="D260" s="5">
        <v>8</v>
      </c>
    </row>
    <row r="261" spans="1:4" ht="15">
      <c r="A261" s="5" t="s">
        <v>598</v>
      </c>
      <c r="B261" s="5" t="s">
        <v>357</v>
      </c>
      <c r="C261" s="5">
        <v>27</v>
      </c>
      <c r="D261" s="5">
        <v>8</v>
      </c>
    </row>
    <row r="262" spans="1:4" ht="15">
      <c r="A262" s="5" t="s">
        <v>597</v>
      </c>
      <c r="B262" s="5" t="s">
        <v>351</v>
      </c>
      <c r="C262" s="5">
        <v>52</v>
      </c>
      <c r="D262" s="5">
        <v>8</v>
      </c>
    </row>
    <row r="263" spans="1:4" ht="15">
      <c r="A263" s="5" t="s">
        <v>29</v>
      </c>
      <c r="B263" s="5" t="s">
        <v>580</v>
      </c>
      <c r="C263" s="5">
        <v>21</v>
      </c>
      <c r="D263" s="5">
        <v>8</v>
      </c>
    </row>
    <row r="264" spans="1:4" ht="15">
      <c r="A264" s="5" t="s">
        <v>597</v>
      </c>
      <c r="B264" s="5" t="s">
        <v>448</v>
      </c>
      <c r="C264" s="5">
        <v>51</v>
      </c>
      <c r="D264" s="5">
        <v>8</v>
      </c>
    </row>
    <row r="265" spans="1:4" ht="15">
      <c r="A265" s="5" t="s">
        <v>29</v>
      </c>
      <c r="B265" s="5" t="s">
        <v>560</v>
      </c>
      <c r="C265" s="5">
        <v>53</v>
      </c>
      <c r="D265" s="5">
        <v>8</v>
      </c>
    </row>
    <row r="266" spans="1:4" ht="15">
      <c r="A266" s="5" t="s">
        <v>29</v>
      </c>
      <c r="B266" s="5" t="s">
        <v>581</v>
      </c>
      <c r="C266" s="5">
        <v>51</v>
      </c>
      <c r="D266" s="5">
        <v>8</v>
      </c>
    </row>
    <row r="267" spans="1:4" ht="15">
      <c r="A267" s="5" t="s">
        <v>597</v>
      </c>
      <c r="B267" s="5" t="s">
        <v>555</v>
      </c>
      <c r="C267" s="5">
        <v>39</v>
      </c>
      <c r="D267" s="5">
        <v>8</v>
      </c>
    </row>
    <row r="268" spans="1:4" ht="15">
      <c r="A268" s="5" t="s">
        <v>29</v>
      </c>
      <c r="B268" s="5" t="s">
        <v>582</v>
      </c>
      <c r="C268" s="5">
        <v>45</v>
      </c>
      <c r="D268" s="5">
        <v>8</v>
      </c>
    </row>
    <row r="269" spans="1:4" ht="15">
      <c r="A269" s="5" t="s">
        <v>29</v>
      </c>
      <c r="B269" s="5" t="s">
        <v>449</v>
      </c>
      <c r="C269" s="5">
        <v>45</v>
      </c>
      <c r="D269" s="5">
        <v>8</v>
      </c>
    </row>
    <row r="270" spans="1:4" ht="15">
      <c r="A270" s="5" t="s">
        <v>597</v>
      </c>
      <c r="B270" s="5" t="s">
        <v>555</v>
      </c>
      <c r="C270" s="5">
        <v>31</v>
      </c>
      <c r="D270" s="5">
        <v>8</v>
      </c>
    </row>
    <row r="271" spans="1:4" ht="15">
      <c r="A271" s="5" t="s">
        <v>598</v>
      </c>
      <c r="B271" s="5" t="s">
        <v>583</v>
      </c>
      <c r="C271" s="5">
        <v>23</v>
      </c>
      <c r="D271" s="5">
        <v>8</v>
      </c>
    </row>
    <row r="272" spans="1:4" ht="15">
      <c r="A272" s="5" t="s">
        <v>29</v>
      </c>
      <c r="B272" s="5" t="s">
        <v>553</v>
      </c>
      <c r="C272" s="5">
        <v>34</v>
      </c>
      <c r="D272" s="5">
        <v>8</v>
      </c>
    </row>
    <row r="273" spans="1:4" ht="15">
      <c r="A273" s="5" t="s">
        <v>597</v>
      </c>
      <c r="B273" s="5" t="s">
        <v>555</v>
      </c>
      <c r="C273" s="5">
        <v>48</v>
      </c>
      <c r="D273" s="5">
        <v>8</v>
      </c>
    </row>
    <row r="274" spans="1:4" ht="15">
      <c r="A274" s="5" t="s">
        <v>29</v>
      </c>
      <c r="B274" s="5" t="s">
        <v>565</v>
      </c>
      <c r="C274" s="5">
        <v>45</v>
      </c>
      <c r="D274" s="5">
        <v>8</v>
      </c>
    </row>
    <row r="275" spans="1:4" ht="15">
      <c r="A275" s="5" t="s">
        <v>597</v>
      </c>
      <c r="B275" s="5" t="s">
        <v>568</v>
      </c>
      <c r="C275" s="5">
        <v>21</v>
      </c>
      <c r="D275" s="5">
        <v>8</v>
      </c>
    </row>
    <row r="276" spans="1:4" ht="15">
      <c r="A276" s="5" t="s">
        <v>29</v>
      </c>
      <c r="B276" s="5" t="s">
        <v>572</v>
      </c>
      <c r="C276" s="5">
        <v>57</v>
      </c>
      <c r="D276" s="5">
        <v>8</v>
      </c>
    </row>
    <row r="277" spans="1:4" ht="15">
      <c r="A277" s="5" t="s">
        <v>29</v>
      </c>
      <c r="B277" s="5" t="s">
        <v>560</v>
      </c>
      <c r="C277" s="5">
        <v>38</v>
      </c>
      <c r="D277" s="5">
        <v>8</v>
      </c>
    </row>
    <row r="278" spans="1:4" ht="15">
      <c r="A278" s="5" t="s">
        <v>597</v>
      </c>
      <c r="B278" s="5" t="s">
        <v>579</v>
      </c>
      <c r="C278" s="5">
        <v>57</v>
      </c>
      <c r="D278" s="5">
        <v>8</v>
      </c>
    </row>
    <row r="279" spans="1:4" ht="15">
      <c r="A279" s="5" t="s">
        <v>29</v>
      </c>
      <c r="B279" s="5" t="s">
        <v>450</v>
      </c>
      <c r="C279" s="5">
        <v>46</v>
      </c>
      <c r="D279" s="5">
        <v>8</v>
      </c>
    </row>
    <row r="280" spans="1:4" ht="15">
      <c r="A280" s="5" t="s">
        <v>597</v>
      </c>
      <c r="B280" s="5" t="s">
        <v>555</v>
      </c>
      <c r="C280" s="5">
        <v>22</v>
      </c>
      <c r="D280" s="5">
        <v>8</v>
      </c>
    </row>
    <row r="281" spans="1:4" ht="15">
      <c r="A281" s="5" t="s">
        <v>597</v>
      </c>
      <c r="B281" s="5" t="s">
        <v>451</v>
      </c>
      <c r="C281" s="5">
        <v>55</v>
      </c>
      <c r="D281" s="5">
        <v>8</v>
      </c>
    </row>
    <row r="282" spans="1:4" ht="15">
      <c r="A282" s="5" t="s">
        <v>29</v>
      </c>
      <c r="B282" s="5" t="s">
        <v>560</v>
      </c>
      <c r="C282" s="5">
        <v>25</v>
      </c>
      <c r="D282" s="5">
        <v>8</v>
      </c>
    </row>
    <row r="283" spans="1:4" ht="15">
      <c r="A283" s="5" t="s">
        <v>598</v>
      </c>
      <c r="B283" s="5" t="s">
        <v>357</v>
      </c>
      <c r="C283" s="5">
        <v>21</v>
      </c>
      <c r="D283" s="5">
        <v>8</v>
      </c>
    </row>
    <row r="284" spans="1:4" ht="15">
      <c r="A284" s="5" t="s">
        <v>29</v>
      </c>
      <c r="B284" s="5" t="s">
        <v>565</v>
      </c>
      <c r="C284" s="5">
        <v>23</v>
      </c>
      <c r="D284" s="5">
        <v>8</v>
      </c>
    </row>
    <row r="285" spans="1:4" ht="15">
      <c r="A285" s="5" t="s">
        <v>598</v>
      </c>
      <c r="B285" s="5" t="s">
        <v>357</v>
      </c>
      <c r="C285" s="5">
        <v>46</v>
      </c>
      <c r="D285" s="5">
        <v>8</v>
      </c>
    </row>
    <row r="286" spans="1:4" ht="15">
      <c r="A286" s="5" t="s">
        <v>29</v>
      </c>
      <c r="B286" s="5" t="s">
        <v>565</v>
      </c>
      <c r="C286" s="5">
        <v>23</v>
      </c>
      <c r="D286" s="5">
        <v>8</v>
      </c>
    </row>
    <row r="287" spans="1:4" ht="15">
      <c r="A287" s="5" t="s">
        <v>597</v>
      </c>
      <c r="B287" s="5" t="s">
        <v>452</v>
      </c>
      <c r="C287" s="5">
        <v>47</v>
      </c>
      <c r="D287" s="5">
        <v>8</v>
      </c>
    </row>
    <row r="288" spans="1:4" ht="15">
      <c r="A288" s="5" t="s">
        <v>597</v>
      </c>
      <c r="B288" s="5" t="s">
        <v>568</v>
      </c>
      <c r="C288" s="5">
        <v>39</v>
      </c>
      <c r="D288" s="5">
        <v>8</v>
      </c>
    </row>
    <row r="289" spans="1:4" ht="15">
      <c r="A289" s="5" t="s">
        <v>40</v>
      </c>
      <c r="B289" s="5" t="s">
        <v>554</v>
      </c>
      <c r="C289" s="5">
        <v>46</v>
      </c>
      <c r="D289" s="5">
        <v>8</v>
      </c>
    </row>
    <row r="290" spans="1:4" ht="15">
      <c r="A290" s="5" t="s">
        <v>598</v>
      </c>
      <c r="B290" s="5" t="s">
        <v>453</v>
      </c>
      <c r="C290" s="5">
        <v>53</v>
      </c>
      <c r="D290" s="5">
        <v>8</v>
      </c>
    </row>
    <row r="291" spans="1:4" ht="15">
      <c r="A291" s="5" t="s">
        <v>597</v>
      </c>
      <c r="B291" s="5" t="s">
        <v>568</v>
      </c>
      <c r="C291" s="5">
        <v>25</v>
      </c>
      <c r="D291" s="5">
        <v>8</v>
      </c>
    </row>
    <row r="292" spans="1:4" ht="15">
      <c r="A292" s="5" t="s">
        <v>29</v>
      </c>
      <c r="B292" s="5" t="s">
        <v>572</v>
      </c>
      <c r="C292" s="5">
        <v>30</v>
      </c>
      <c r="D292" s="5">
        <v>8</v>
      </c>
    </row>
    <row r="293" spans="1:4" ht="15">
      <c r="A293" s="5" t="s">
        <v>29</v>
      </c>
      <c r="B293" s="5" t="s">
        <v>580</v>
      </c>
      <c r="C293" s="5">
        <v>55</v>
      </c>
      <c r="D293" s="5">
        <v>8</v>
      </c>
    </row>
    <row r="294" spans="1:4" ht="15">
      <c r="A294" s="5" t="s">
        <v>29</v>
      </c>
      <c r="B294" s="5" t="s">
        <v>572</v>
      </c>
      <c r="C294" s="5">
        <v>57</v>
      </c>
      <c r="D294" s="5">
        <v>8</v>
      </c>
    </row>
    <row r="295" spans="1:4" ht="15">
      <c r="A295" s="5" t="s">
        <v>40</v>
      </c>
      <c r="B295" s="5" t="s">
        <v>554</v>
      </c>
      <c r="C295" s="5">
        <v>19</v>
      </c>
      <c r="D295" s="5">
        <v>8</v>
      </c>
    </row>
    <row r="296" spans="1:4" ht="15">
      <c r="A296" s="5" t="s">
        <v>29</v>
      </c>
      <c r="B296" s="5" t="s">
        <v>581</v>
      </c>
      <c r="C296" s="5">
        <v>36</v>
      </c>
      <c r="D296" s="5">
        <v>8</v>
      </c>
    </row>
    <row r="297" spans="1:4" ht="15">
      <c r="A297" s="5" t="s">
        <v>29</v>
      </c>
      <c r="B297" s="5" t="s">
        <v>582</v>
      </c>
      <c r="C297" s="5">
        <v>26</v>
      </c>
      <c r="D297" s="5">
        <v>8</v>
      </c>
    </row>
    <row r="298" spans="1:4" ht="15">
      <c r="A298" s="5" t="s">
        <v>598</v>
      </c>
      <c r="B298" s="5" t="s">
        <v>556</v>
      </c>
      <c r="C298" s="5">
        <v>27</v>
      </c>
      <c r="D298" s="5">
        <v>8</v>
      </c>
    </row>
    <row r="299" spans="1:4" ht="15">
      <c r="A299" s="5" t="s">
        <v>598</v>
      </c>
      <c r="B299" s="5" t="s">
        <v>583</v>
      </c>
      <c r="C299" s="5">
        <v>46</v>
      </c>
      <c r="D299" s="5">
        <v>8</v>
      </c>
    </row>
    <row r="300" spans="1:4" ht="15">
      <c r="A300" s="5" t="s">
        <v>597</v>
      </c>
      <c r="B300" s="5" t="s">
        <v>352</v>
      </c>
      <c r="C300" s="5">
        <v>21</v>
      </c>
      <c r="D300" s="5">
        <v>8</v>
      </c>
    </row>
    <row r="301" spans="1:4" ht="15">
      <c r="A301" s="5" t="s">
        <v>598</v>
      </c>
      <c r="B301" s="5" t="s">
        <v>556</v>
      </c>
      <c r="C301" s="5">
        <v>33</v>
      </c>
      <c r="D301" s="5">
        <v>8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39997558519241921"/>
  </sheetPr>
  <dimension ref="B1:P162"/>
  <sheetViews>
    <sheetView showGridLines="0" workbookViewId="0">
      <selection activeCell="I13" sqref="I13"/>
    </sheetView>
  </sheetViews>
  <sheetFormatPr baseColWidth="10" defaultColWidth="8.83203125" defaultRowHeight="15"/>
  <cols>
    <col min="1" max="1" width="11.6640625" bestFit="1" customWidth="1"/>
    <col min="2" max="2" width="14.33203125" bestFit="1" customWidth="1"/>
    <col min="3" max="4" width="13.1640625" bestFit="1" customWidth="1"/>
    <col min="5" max="5" width="11.1640625" customWidth="1"/>
  </cols>
  <sheetData>
    <row r="1" spans="2:16" ht="16">
      <c r="G1" s="41" t="s">
        <v>34</v>
      </c>
      <c r="H1" s="8"/>
      <c r="I1" s="9" t="s">
        <v>35</v>
      </c>
      <c r="J1" s="8">
        <v>1</v>
      </c>
    </row>
    <row r="2" spans="2:16" ht="16">
      <c r="C2" s="122"/>
      <c r="D2" s="122"/>
      <c r="E2" s="122"/>
      <c r="G2" s="10" t="s">
        <v>584</v>
      </c>
      <c r="H2" s="11"/>
      <c r="I2" s="11"/>
      <c r="J2" s="11"/>
      <c r="K2" s="12" t="s">
        <v>42</v>
      </c>
      <c r="L2" s="13" t="s">
        <v>43</v>
      </c>
      <c r="M2" s="28"/>
      <c r="N2" s="43"/>
      <c r="O2" s="43"/>
      <c r="P2" s="43"/>
    </row>
    <row r="3" spans="2:16" ht="16">
      <c r="C3" s="122"/>
      <c r="D3" s="122"/>
      <c r="E3" s="122"/>
      <c r="I3" s="43"/>
      <c r="J3" s="43"/>
      <c r="M3" s="28"/>
      <c r="N3" s="43"/>
      <c r="O3" s="43"/>
      <c r="P3" s="43"/>
    </row>
    <row r="4" spans="2:16" ht="16">
      <c r="C4" s="122"/>
      <c r="D4" s="122"/>
      <c r="E4" s="122"/>
      <c r="I4" s="43"/>
      <c r="J4" s="43"/>
      <c r="K4" s="43"/>
      <c r="L4" s="43"/>
      <c r="M4" s="43"/>
      <c r="N4" s="43"/>
      <c r="O4" s="43"/>
      <c r="P4" s="43"/>
    </row>
    <row r="5" spans="2:16" ht="16">
      <c r="C5" s="122"/>
      <c r="D5" s="122"/>
      <c r="E5" s="122"/>
      <c r="I5" s="43"/>
      <c r="J5" s="43"/>
      <c r="K5" s="43"/>
      <c r="L5" s="43"/>
      <c r="M5" s="43"/>
      <c r="N5" s="43"/>
      <c r="O5" s="43"/>
      <c r="P5" s="43"/>
    </row>
    <row r="6" spans="2:16" ht="16">
      <c r="C6" s="122"/>
      <c r="D6" s="122"/>
      <c r="E6" s="122"/>
      <c r="I6" s="43"/>
      <c r="J6" s="43"/>
      <c r="K6" s="43"/>
      <c r="L6" s="43"/>
      <c r="M6" s="43"/>
      <c r="N6" s="43"/>
      <c r="O6" s="43"/>
      <c r="P6" s="43"/>
    </row>
    <row r="7" spans="2:16" ht="16">
      <c r="C7" s="122"/>
      <c r="D7" s="122"/>
      <c r="E7" s="122"/>
      <c r="I7" s="43"/>
      <c r="J7" s="43"/>
      <c r="K7" s="43"/>
      <c r="L7" s="43"/>
      <c r="M7" s="43"/>
      <c r="N7" s="43"/>
      <c r="O7" s="43"/>
      <c r="P7" s="43"/>
    </row>
    <row r="8" spans="2:16" ht="16">
      <c r="C8" s="122"/>
      <c r="D8" s="122"/>
      <c r="E8" s="122"/>
      <c r="I8" s="43"/>
      <c r="J8" s="43"/>
      <c r="K8" s="43"/>
      <c r="L8" s="43"/>
      <c r="M8" s="43"/>
      <c r="N8" s="43"/>
      <c r="O8" s="43"/>
      <c r="P8" s="43"/>
    </row>
    <row r="9" spans="2:16" ht="16">
      <c r="C9" s="122"/>
      <c r="D9" s="122"/>
      <c r="E9" s="122"/>
      <c r="I9" s="43" t="s">
        <v>1506</v>
      </c>
      <c r="J9" s="43"/>
      <c r="K9" s="43"/>
      <c r="L9" s="43"/>
      <c r="M9" s="43"/>
      <c r="N9" s="43"/>
      <c r="O9" s="43"/>
      <c r="P9" s="43"/>
    </row>
    <row r="10" spans="2:16" ht="16">
      <c r="C10" s="122"/>
      <c r="D10" s="122"/>
      <c r="E10" s="122"/>
      <c r="I10" s="43" t="s">
        <v>1507</v>
      </c>
      <c r="J10" s="43"/>
      <c r="K10" s="43"/>
      <c r="L10" s="43"/>
      <c r="M10" s="43"/>
      <c r="N10" s="43"/>
      <c r="O10" s="43"/>
      <c r="P10" s="43"/>
    </row>
    <row r="11" spans="2:16" ht="16">
      <c r="C11" s="122"/>
      <c r="D11" s="122"/>
      <c r="E11" s="122"/>
      <c r="I11" s="278" t="s">
        <v>1505</v>
      </c>
      <c r="O11" s="43"/>
      <c r="P11" s="43"/>
    </row>
    <row r="12" spans="2:16" ht="16">
      <c r="C12" s="122"/>
      <c r="D12" s="122"/>
      <c r="E12" s="122"/>
      <c r="O12" s="43"/>
      <c r="P12" s="43"/>
    </row>
    <row r="13" spans="2:16" ht="16">
      <c r="C13" s="122"/>
      <c r="D13" s="122"/>
      <c r="E13" s="122"/>
      <c r="I13" s="28"/>
      <c r="J13" s="28"/>
      <c r="K13" s="28"/>
      <c r="O13" s="43"/>
      <c r="P13" s="43"/>
    </row>
    <row r="14" spans="2:16" ht="16">
      <c r="C14" s="122"/>
      <c r="D14" s="122"/>
      <c r="E14" s="122"/>
      <c r="O14" s="43"/>
      <c r="P14" s="43"/>
    </row>
    <row r="15" spans="2:16" ht="24">
      <c r="B15" s="211" t="s">
        <v>1374</v>
      </c>
      <c r="C15" s="122"/>
      <c r="D15" s="122"/>
      <c r="E15" s="122"/>
      <c r="O15" s="43"/>
      <c r="P15" s="43"/>
    </row>
    <row r="16" spans="2:16" ht="19">
      <c r="B16" s="85" t="s">
        <v>1375</v>
      </c>
      <c r="C16" s="28"/>
      <c r="D16" s="122"/>
      <c r="E16" s="122"/>
      <c r="I16" s="43"/>
      <c r="J16" s="43"/>
      <c r="K16" s="43"/>
      <c r="L16" s="43"/>
      <c r="M16" s="43"/>
      <c r="N16" s="43"/>
      <c r="O16" s="43"/>
      <c r="P16" s="43"/>
    </row>
    <row r="17" spans="2:16" ht="19">
      <c r="B17" s="85" t="s">
        <v>1377</v>
      </c>
      <c r="C17" s="28"/>
      <c r="D17" s="122"/>
      <c r="E17" s="122"/>
      <c r="I17" s="43"/>
      <c r="J17" s="43"/>
      <c r="K17" s="43"/>
      <c r="L17" s="43"/>
      <c r="M17" s="43"/>
      <c r="N17" s="43"/>
      <c r="O17" s="43"/>
      <c r="P17" s="43"/>
    </row>
    <row r="18" spans="2:16" ht="19">
      <c r="B18" s="85" t="s">
        <v>1376</v>
      </c>
      <c r="C18" s="122"/>
      <c r="D18" s="122"/>
      <c r="E18" s="122"/>
      <c r="I18" s="43"/>
      <c r="J18" s="43"/>
      <c r="K18" s="43"/>
      <c r="L18" s="43"/>
      <c r="M18" s="43"/>
      <c r="N18" s="43"/>
      <c r="O18" s="43"/>
      <c r="P18" s="43"/>
    </row>
    <row r="19" spans="2:16" ht="16">
      <c r="C19" s="122"/>
      <c r="D19" s="122"/>
      <c r="E19" s="122"/>
      <c r="I19" s="43"/>
      <c r="J19" s="43"/>
      <c r="K19" s="43"/>
      <c r="L19" s="43"/>
      <c r="M19" s="43"/>
      <c r="N19" s="43"/>
      <c r="O19" s="43"/>
      <c r="P19" s="43"/>
    </row>
    <row r="20" spans="2:16" ht="16">
      <c r="C20" s="122"/>
      <c r="D20" s="122"/>
      <c r="E20" s="122"/>
      <c r="I20" s="43"/>
      <c r="J20" s="43"/>
      <c r="K20" s="43"/>
      <c r="L20" s="43"/>
      <c r="M20" s="43"/>
      <c r="N20" s="43"/>
      <c r="O20" s="43"/>
      <c r="P20" s="43"/>
    </row>
    <row r="21" spans="2:16" ht="16">
      <c r="C21" s="122"/>
      <c r="D21" s="122"/>
      <c r="E21" s="122"/>
      <c r="I21" s="43"/>
      <c r="J21" s="43"/>
      <c r="K21" s="43"/>
      <c r="L21" s="43"/>
      <c r="M21" s="43"/>
      <c r="N21" s="43"/>
      <c r="O21" s="43"/>
      <c r="P21" s="43"/>
    </row>
    <row r="22" spans="2:16" ht="16">
      <c r="C22" s="122"/>
      <c r="D22" s="122"/>
      <c r="E22" s="122"/>
      <c r="I22" s="43"/>
      <c r="J22" s="43"/>
      <c r="K22" s="43"/>
      <c r="L22" s="43"/>
      <c r="M22" s="43"/>
      <c r="N22" s="43"/>
      <c r="O22" s="43"/>
      <c r="P22" s="43"/>
    </row>
    <row r="23" spans="2:16" ht="16">
      <c r="C23" s="122"/>
      <c r="D23" s="122"/>
      <c r="E23" s="122"/>
      <c r="I23" s="43"/>
      <c r="J23" s="43"/>
      <c r="K23" s="43"/>
      <c r="L23" s="43"/>
      <c r="M23" s="43"/>
      <c r="N23" s="43"/>
      <c r="O23" s="43"/>
      <c r="P23" s="43"/>
    </row>
    <row r="24" spans="2:16" ht="16">
      <c r="C24" s="122"/>
      <c r="D24" s="122"/>
      <c r="E24" s="122"/>
      <c r="I24" s="43"/>
      <c r="J24" s="43"/>
      <c r="K24" s="43"/>
      <c r="L24" s="43"/>
      <c r="M24" s="43"/>
      <c r="N24" s="43"/>
      <c r="O24" s="43"/>
      <c r="P24" s="43"/>
    </row>
    <row r="25" spans="2:16" ht="16">
      <c r="C25" s="122"/>
      <c r="D25" s="122"/>
      <c r="E25" s="122"/>
      <c r="I25" s="43"/>
      <c r="J25" s="43"/>
      <c r="K25" s="43"/>
      <c r="L25" s="43"/>
      <c r="M25" s="43"/>
      <c r="N25" s="43"/>
      <c r="O25" s="43"/>
      <c r="P25" s="43"/>
    </row>
    <row r="26" spans="2:16" ht="16">
      <c r="C26" s="122"/>
      <c r="D26" s="122"/>
      <c r="E26" s="122"/>
      <c r="I26" s="43"/>
      <c r="J26" s="43"/>
      <c r="K26" s="43"/>
      <c r="L26" s="43"/>
      <c r="M26" s="43"/>
      <c r="N26" s="43"/>
      <c r="O26" s="43"/>
      <c r="P26" s="43"/>
    </row>
    <row r="27" spans="2:16" ht="16">
      <c r="C27" s="122"/>
      <c r="D27" s="122"/>
      <c r="E27" s="122"/>
      <c r="I27" s="43"/>
      <c r="J27" s="43"/>
      <c r="K27" s="43"/>
      <c r="L27" s="43"/>
      <c r="M27" s="43"/>
      <c r="N27" s="43"/>
      <c r="O27" s="43"/>
      <c r="P27" s="43"/>
    </row>
    <row r="28" spans="2:16" ht="16">
      <c r="C28" s="122"/>
      <c r="D28" s="122"/>
      <c r="E28" s="122"/>
      <c r="I28" s="43"/>
      <c r="J28" s="43"/>
      <c r="K28" s="43"/>
      <c r="L28" s="43"/>
      <c r="M28" s="43"/>
      <c r="N28" s="43"/>
      <c r="O28" s="43"/>
      <c r="P28" s="43"/>
    </row>
    <row r="29" spans="2:16" ht="16">
      <c r="C29" s="122"/>
      <c r="D29" s="122"/>
      <c r="E29" s="122"/>
      <c r="I29" s="43"/>
      <c r="J29" s="43"/>
      <c r="K29" s="43"/>
      <c r="L29" s="43"/>
      <c r="M29" s="43"/>
      <c r="N29" s="43"/>
      <c r="O29" s="43"/>
      <c r="P29" s="43"/>
    </row>
    <row r="30" spans="2:16" ht="16">
      <c r="C30" s="122"/>
      <c r="D30" s="122"/>
      <c r="E30" s="122"/>
      <c r="I30" s="43"/>
      <c r="J30" s="43"/>
      <c r="K30" s="43"/>
      <c r="L30" s="43"/>
      <c r="M30" s="43"/>
      <c r="N30" s="43"/>
      <c r="O30" s="43"/>
      <c r="P30" s="43"/>
    </row>
    <row r="31" spans="2:16" ht="16">
      <c r="C31" s="122"/>
      <c r="D31" s="122"/>
      <c r="E31" s="122"/>
      <c r="J31" s="43"/>
      <c r="K31" s="43"/>
      <c r="L31" s="43"/>
      <c r="M31" s="43"/>
      <c r="N31" s="43"/>
      <c r="O31" s="43"/>
      <c r="P31" s="43"/>
    </row>
    <row r="32" spans="2:16" ht="16">
      <c r="C32" s="122"/>
      <c r="D32" s="122"/>
      <c r="E32" s="122"/>
      <c r="J32" s="43"/>
      <c r="K32" s="43"/>
      <c r="L32" s="43"/>
      <c r="M32" s="43"/>
      <c r="N32" s="43"/>
      <c r="O32" s="43"/>
      <c r="P32" s="43"/>
    </row>
    <row r="33" spans="9:16" ht="16">
      <c r="J33" s="43"/>
      <c r="K33" s="43"/>
      <c r="L33" s="43"/>
      <c r="M33" s="43"/>
      <c r="N33" s="43"/>
      <c r="O33" s="43"/>
      <c r="P33" s="43"/>
    </row>
    <row r="34" spans="9:16" ht="16">
      <c r="J34" s="43"/>
      <c r="K34" s="43"/>
      <c r="L34" s="43"/>
      <c r="M34" s="43"/>
      <c r="N34" s="43"/>
      <c r="O34" s="43"/>
      <c r="P34" s="43"/>
    </row>
    <row r="35" spans="9:16" ht="16">
      <c r="J35" s="43"/>
      <c r="K35" s="43"/>
      <c r="L35" s="43"/>
      <c r="M35" s="43"/>
      <c r="N35" s="43"/>
      <c r="O35" s="43"/>
      <c r="P35" s="43"/>
    </row>
    <row r="36" spans="9:16" ht="16">
      <c r="J36" s="43"/>
      <c r="K36" s="43"/>
      <c r="L36" s="43"/>
      <c r="M36" s="43"/>
      <c r="N36" s="43"/>
      <c r="O36" s="43"/>
      <c r="P36" s="43"/>
    </row>
    <row r="37" spans="9:16" ht="16">
      <c r="J37" s="43"/>
      <c r="K37" s="43"/>
      <c r="L37" s="43"/>
      <c r="M37" s="43"/>
      <c r="N37" s="43"/>
      <c r="O37" s="43"/>
      <c r="P37" s="43"/>
    </row>
    <row r="38" spans="9:16" ht="16">
      <c r="J38" s="43"/>
      <c r="K38" s="43"/>
      <c r="L38" s="43"/>
      <c r="M38" s="43"/>
      <c r="N38" s="43"/>
      <c r="O38" s="43"/>
      <c r="P38" s="43"/>
    </row>
    <row r="39" spans="9:16" ht="16">
      <c r="J39" s="43"/>
      <c r="K39" s="43"/>
      <c r="L39" s="43"/>
      <c r="M39" s="43"/>
      <c r="N39" s="43"/>
      <c r="O39" s="43"/>
      <c r="P39" s="43"/>
    </row>
    <row r="40" spans="9:16" ht="16">
      <c r="J40" s="43"/>
      <c r="K40" s="43"/>
      <c r="L40" s="43"/>
      <c r="M40" s="43"/>
      <c r="N40" s="43"/>
      <c r="O40" s="43"/>
      <c r="P40" s="43"/>
    </row>
    <row r="41" spans="9:16" ht="16">
      <c r="J41" s="43"/>
      <c r="K41" s="43"/>
      <c r="L41" s="43"/>
      <c r="M41" s="43"/>
      <c r="N41" s="43"/>
      <c r="O41" s="43"/>
      <c r="P41" s="43"/>
    </row>
    <row r="42" spans="9:16" ht="16">
      <c r="J42" s="43"/>
      <c r="K42" s="43"/>
      <c r="L42" s="43"/>
      <c r="M42" s="43"/>
      <c r="N42" s="43"/>
      <c r="O42" s="43"/>
      <c r="P42" s="43"/>
    </row>
    <row r="43" spans="9:16" ht="16">
      <c r="J43" s="43"/>
      <c r="K43" s="43"/>
      <c r="L43" s="43"/>
      <c r="M43" s="43"/>
      <c r="N43" s="43"/>
      <c r="O43" s="43"/>
      <c r="P43" s="43"/>
    </row>
    <row r="44" spans="9:16" ht="16">
      <c r="J44" s="43"/>
      <c r="K44" s="43"/>
      <c r="L44" s="43"/>
      <c r="M44" s="43"/>
      <c r="N44" s="43"/>
      <c r="O44" s="43"/>
      <c r="P44" s="43"/>
    </row>
    <row r="45" spans="9:16" ht="16">
      <c r="I45" s="43"/>
      <c r="J45" s="43"/>
      <c r="K45" s="28"/>
      <c r="L45" s="28"/>
      <c r="P45" s="43"/>
    </row>
    <row r="46" spans="9:16" ht="16">
      <c r="I46" s="43"/>
      <c r="J46" s="43"/>
      <c r="K46" s="28"/>
      <c r="L46" s="28"/>
      <c r="P46" s="43"/>
    </row>
    <row r="47" spans="9:16" ht="16">
      <c r="I47" s="43"/>
      <c r="J47" s="43"/>
      <c r="K47" s="28"/>
      <c r="L47" s="28"/>
      <c r="P47" s="43"/>
    </row>
    <row r="48" spans="9:16" ht="16">
      <c r="I48" s="43"/>
      <c r="J48" s="43"/>
      <c r="K48" s="43"/>
      <c r="L48" s="28"/>
      <c r="P48" s="43"/>
    </row>
    <row r="49" spans="9:16" ht="16">
      <c r="I49" s="43"/>
      <c r="J49" s="43"/>
      <c r="K49" s="43"/>
      <c r="L49" s="28"/>
      <c r="P49" s="43"/>
    </row>
    <row r="50" spans="9:16" ht="16">
      <c r="I50" s="43"/>
      <c r="J50" s="43"/>
      <c r="K50" s="43"/>
      <c r="L50" s="28"/>
      <c r="P50" s="43"/>
    </row>
    <row r="51" spans="9:16" ht="16">
      <c r="I51" s="43"/>
      <c r="J51" s="43"/>
      <c r="K51" s="43"/>
      <c r="L51" s="28"/>
      <c r="P51" s="43"/>
    </row>
    <row r="52" spans="9:16" ht="19">
      <c r="I52" s="43"/>
      <c r="J52" s="85"/>
      <c r="K52" s="28"/>
      <c r="L52" s="28"/>
      <c r="P52" s="43"/>
    </row>
    <row r="53" spans="9:16" ht="19">
      <c r="I53" s="43"/>
      <c r="J53" s="85"/>
      <c r="K53" s="28"/>
      <c r="L53" s="28"/>
      <c r="P53" s="43"/>
    </row>
    <row r="54" spans="9:16" ht="19">
      <c r="I54" s="43"/>
      <c r="J54" s="85"/>
      <c r="K54" s="28"/>
      <c r="L54" s="28"/>
      <c r="P54" s="43"/>
    </row>
    <row r="55" spans="9:16" ht="19">
      <c r="I55" s="43"/>
      <c r="J55" s="85"/>
      <c r="K55" s="28"/>
      <c r="L55" s="28"/>
      <c r="P55" s="43"/>
    </row>
    <row r="56" spans="9:16" ht="19">
      <c r="I56" s="43"/>
      <c r="J56" s="85"/>
      <c r="K56" s="28"/>
      <c r="L56" s="28"/>
      <c r="P56" s="43"/>
    </row>
    <row r="57" spans="9:16" ht="19">
      <c r="I57" s="43"/>
      <c r="J57" s="85"/>
      <c r="K57" s="28"/>
      <c r="L57" s="28"/>
      <c r="P57" s="43"/>
    </row>
    <row r="58" spans="9:16" ht="19">
      <c r="I58" s="43"/>
      <c r="J58" s="85"/>
      <c r="K58" s="28"/>
      <c r="L58" s="28"/>
      <c r="P58" s="43"/>
    </row>
    <row r="59" spans="9:16" ht="16">
      <c r="I59" s="43"/>
      <c r="J59" s="43"/>
      <c r="K59" s="43"/>
      <c r="L59" s="43"/>
      <c r="M59" s="43"/>
      <c r="N59" s="43"/>
      <c r="P59" s="43"/>
    </row>
    <row r="60" spans="9:16" ht="16">
      <c r="I60" s="43"/>
      <c r="J60" s="43"/>
      <c r="K60" s="43"/>
      <c r="L60" s="43"/>
      <c r="M60" s="43"/>
      <c r="N60" s="43"/>
      <c r="P60" s="43"/>
    </row>
    <row r="61" spans="9:16" ht="16">
      <c r="I61" s="43"/>
      <c r="J61" s="43"/>
      <c r="K61" s="43"/>
      <c r="L61" s="43"/>
      <c r="M61" s="43"/>
      <c r="N61" s="43"/>
      <c r="O61" s="43"/>
      <c r="P61" s="43"/>
    </row>
    <row r="62" spans="9:16" ht="16">
      <c r="I62" s="43"/>
      <c r="J62" s="43"/>
      <c r="K62" s="43"/>
      <c r="L62" s="43"/>
      <c r="M62" s="43"/>
      <c r="N62" s="43"/>
      <c r="O62" s="43"/>
      <c r="P62" s="43"/>
    </row>
    <row r="63" spans="9:16" ht="16">
      <c r="I63" s="43"/>
      <c r="J63" s="43"/>
      <c r="K63" s="43"/>
      <c r="L63" s="43"/>
      <c r="M63" s="43"/>
      <c r="N63" s="43"/>
      <c r="O63" s="43"/>
      <c r="P63" s="43"/>
    </row>
    <row r="64" spans="9:16" ht="16">
      <c r="I64" s="43"/>
      <c r="J64" s="43"/>
      <c r="K64" s="43"/>
      <c r="L64" s="43"/>
      <c r="M64" s="43"/>
      <c r="N64" s="43"/>
      <c r="O64" s="43"/>
      <c r="P64" s="43"/>
    </row>
    <row r="65" spans="9:16" ht="16">
      <c r="I65" s="43"/>
      <c r="J65" s="43"/>
      <c r="K65" s="43"/>
      <c r="L65" s="43"/>
      <c r="M65" s="43"/>
      <c r="N65" s="43"/>
      <c r="O65" s="43"/>
      <c r="P65" s="43"/>
    </row>
    <row r="66" spans="9:16" ht="16">
      <c r="I66" s="43"/>
      <c r="J66" s="43"/>
      <c r="K66" s="43"/>
      <c r="L66" s="43"/>
      <c r="M66" s="43"/>
      <c r="N66" s="43"/>
      <c r="O66" s="43"/>
      <c r="P66" s="43"/>
    </row>
    <row r="67" spans="9:16" ht="16">
      <c r="I67" s="43"/>
      <c r="J67" s="43"/>
      <c r="K67" s="43"/>
      <c r="L67" s="43"/>
      <c r="M67" s="43"/>
      <c r="N67" s="43"/>
      <c r="O67" s="43"/>
      <c r="P67" s="43"/>
    </row>
    <row r="68" spans="9:16" ht="16">
      <c r="I68" s="43"/>
      <c r="J68" s="43"/>
      <c r="K68" s="43"/>
      <c r="L68" s="43"/>
      <c r="M68" s="43"/>
      <c r="N68" s="43"/>
      <c r="O68" s="43"/>
      <c r="P68" s="43"/>
    </row>
    <row r="69" spans="9:16" ht="16">
      <c r="I69" s="43"/>
      <c r="J69" s="43"/>
      <c r="K69" s="43"/>
      <c r="L69" s="43"/>
      <c r="M69" s="43"/>
      <c r="N69" s="43"/>
      <c r="O69" s="43"/>
      <c r="P69" s="43"/>
    </row>
    <row r="70" spans="9:16" ht="16">
      <c r="I70" s="43"/>
      <c r="J70" s="43"/>
      <c r="K70" s="43"/>
      <c r="L70" s="43"/>
      <c r="M70" s="43"/>
      <c r="N70" s="43"/>
      <c r="O70" s="43"/>
      <c r="P70" s="43"/>
    </row>
    <row r="71" spans="9:16" ht="16">
      <c r="I71" s="43"/>
      <c r="J71" s="43"/>
      <c r="K71" s="43"/>
      <c r="L71" s="43"/>
      <c r="M71" s="43"/>
      <c r="N71" s="43"/>
      <c r="O71" s="43"/>
      <c r="P71" s="43"/>
    </row>
    <row r="72" spans="9:16" ht="16">
      <c r="I72" s="43"/>
      <c r="J72" s="43"/>
      <c r="K72" s="43"/>
      <c r="L72" s="43"/>
      <c r="M72" s="43"/>
      <c r="N72" s="43"/>
      <c r="O72" s="43"/>
      <c r="P72" s="43"/>
    </row>
    <row r="73" spans="9:16" ht="16">
      <c r="I73" s="43"/>
      <c r="J73" s="43"/>
      <c r="K73" s="43"/>
      <c r="L73" s="43"/>
      <c r="M73" s="43"/>
      <c r="N73" s="43"/>
      <c r="O73" s="43"/>
      <c r="P73" s="43"/>
    </row>
    <row r="74" spans="9:16" ht="16">
      <c r="I74" s="43"/>
      <c r="J74" s="43"/>
      <c r="K74" s="43"/>
      <c r="L74" s="43"/>
      <c r="M74" s="43"/>
      <c r="N74" s="43"/>
      <c r="O74" s="43"/>
      <c r="P74" s="43"/>
    </row>
    <row r="75" spans="9:16" ht="16">
      <c r="I75" s="43"/>
      <c r="J75" s="43"/>
      <c r="K75" s="43"/>
      <c r="L75" s="43"/>
      <c r="M75" s="43"/>
      <c r="N75" s="43"/>
      <c r="O75" s="43"/>
      <c r="P75" s="43"/>
    </row>
    <row r="76" spans="9:16" ht="19">
      <c r="I76" s="43"/>
      <c r="J76" s="85"/>
      <c r="K76" s="104"/>
      <c r="L76" s="104"/>
      <c r="M76" s="104"/>
      <c r="N76" s="104"/>
      <c r="O76" s="43"/>
      <c r="P76" s="43"/>
    </row>
    <row r="77" spans="9:16" ht="19">
      <c r="I77" s="43"/>
      <c r="J77" s="85"/>
      <c r="K77" s="104"/>
      <c r="L77" s="104"/>
      <c r="M77" s="104"/>
      <c r="N77" s="104"/>
      <c r="O77" s="43"/>
      <c r="P77" s="43"/>
    </row>
    <row r="78" spans="9:16" ht="19">
      <c r="I78" s="43"/>
      <c r="J78" s="85"/>
      <c r="K78" s="104"/>
      <c r="L78" s="104"/>
      <c r="M78" s="104"/>
      <c r="N78" s="104"/>
      <c r="O78" s="43"/>
      <c r="P78" s="43"/>
    </row>
    <row r="79" spans="9:16" ht="19">
      <c r="I79" s="43"/>
      <c r="J79" s="85"/>
      <c r="K79" s="104"/>
      <c r="L79" s="104"/>
      <c r="M79" s="104"/>
      <c r="N79" s="104"/>
      <c r="O79" s="43"/>
      <c r="P79" s="43"/>
    </row>
    <row r="80" spans="9:16" ht="19">
      <c r="I80" s="43"/>
      <c r="J80" s="85"/>
      <c r="K80" s="104"/>
      <c r="L80" s="104"/>
      <c r="M80" s="104"/>
      <c r="N80" s="104"/>
      <c r="O80" s="43"/>
      <c r="P80" s="43"/>
    </row>
    <row r="81" spans="9:16" ht="19">
      <c r="I81" s="43"/>
      <c r="J81" s="85"/>
      <c r="K81" s="104"/>
      <c r="L81" s="104"/>
      <c r="M81" s="104"/>
      <c r="N81" s="104"/>
      <c r="O81" s="43"/>
      <c r="P81" s="43"/>
    </row>
    <row r="82" spans="9:16" ht="19">
      <c r="I82" s="43"/>
      <c r="J82" s="85"/>
      <c r="K82" s="104"/>
      <c r="L82" s="104"/>
      <c r="M82" s="104"/>
      <c r="N82" s="104"/>
      <c r="O82" s="43"/>
      <c r="P82" s="43"/>
    </row>
    <row r="83" spans="9:16" ht="19">
      <c r="I83" s="43"/>
      <c r="J83" s="85"/>
      <c r="K83" s="104"/>
      <c r="L83" s="104"/>
      <c r="M83" s="104"/>
      <c r="N83" s="104"/>
      <c r="O83" s="43"/>
      <c r="P83" s="43"/>
    </row>
    <row r="84" spans="9:16" ht="19">
      <c r="I84" s="43"/>
      <c r="J84" s="85"/>
      <c r="K84" s="104"/>
      <c r="L84" s="104"/>
      <c r="M84" s="104"/>
      <c r="N84" s="104"/>
      <c r="O84" s="43"/>
      <c r="P84" s="43"/>
    </row>
    <row r="85" spans="9:16" ht="19">
      <c r="I85" s="43"/>
      <c r="J85" s="85"/>
      <c r="K85" s="104"/>
      <c r="L85" s="104"/>
      <c r="M85" s="104"/>
      <c r="N85" s="104"/>
      <c r="O85" s="43"/>
      <c r="P85" s="43"/>
    </row>
    <row r="86" spans="9:16" ht="19">
      <c r="I86" s="43"/>
      <c r="J86" s="85"/>
      <c r="K86" s="104"/>
      <c r="L86" s="104"/>
      <c r="M86" s="104"/>
      <c r="N86" s="104"/>
      <c r="O86" s="43"/>
      <c r="P86" s="43"/>
    </row>
    <row r="87" spans="9:16" ht="19">
      <c r="I87" s="43"/>
      <c r="J87" s="85"/>
      <c r="K87" s="104"/>
      <c r="L87" s="104"/>
      <c r="M87" s="104"/>
      <c r="N87" s="104"/>
      <c r="O87" s="43"/>
      <c r="P87" s="43"/>
    </row>
    <row r="88" spans="9:16" ht="19">
      <c r="I88" s="43"/>
      <c r="J88" s="85"/>
      <c r="K88" s="104"/>
      <c r="L88" s="104"/>
      <c r="M88" s="104"/>
      <c r="N88" s="104"/>
      <c r="O88" s="43"/>
      <c r="P88" s="43"/>
    </row>
    <row r="89" spans="9:16" ht="19">
      <c r="I89" s="43"/>
      <c r="J89" s="85"/>
      <c r="K89" s="104"/>
      <c r="L89" s="104"/>
      <c r="M89" s="104"/>
      <c r="N89" s="104"/>
      <c r="O89" s="43"/>
      <c r="P89" s="43"/>
    </row>
    <row r="90" spans="9:16" ht="19">
      <c r="I90" s="43"/>
      <c r="J90" s="85"/>
      <c r="K90" s="104"/>
      <c r="L90" s="104"/>
      <c r="M90" s="104"/>
      <c r="N90" s="104"/>
      <c r="O90" s="43"/>
      <c r="P90" s="43"/>
    </row>
    <row r="91" spans="9:16" ht="19">
      <c r="I91" s="43"/>
      <c r="J91" s="85"/>
      <c r="K91" s="104"/>
      <c r="L91" s="104"/>
      <c r="M91" s="104"/>
      <c r="N91" s="104"/>
      <c r="O91" s="43"/>
      <c r="P91" s="43"/>
    </row>
    <row r="92" spans="9:16" ht="19">
      <c r="I92" s="43"/>
      <c r="J92" s="85"/>
      <c r="K92" s="104"/>
      <c r="L92" s="104"/>
      <c r="M92" s="104"/>
      <c r="N92" s="104"/>
      <c r="O92" s="43"/>
      <c r="P92" s="43"/>
    </row>
    <row r="93" spans="9:16" ht="19">
      <c r="I93" s="43"/>
      <c r="J93" s="85"/>
      <c r="K93" s="104"/>
      <c r="L93" s="104"/>
      <c r="M93" s="104"/>
      <c r="N93" s="104"/>
      <c r="O93" s="43"/>
      <c r="P93" s="43"/>
    </row>
    <row r="94" spans="9:16" ht="16">
      <c r="I94" s="43"/>
      <c r="J94" s="43"/>
      <c r="K94" s="43"/>
      <c r="L94" s="43"/>
      <c r="M94" s="43"/>
      <c r="N94" s="43"/>
      <c r="O94" s="43"/>
      <c r="P94" s="43"/>
    </row>
    <row r="95" spans="9:16" ht="16">
      <c r="I95" s="43"/>
      <c r="J95" s="43"/>
      <c r="K95" s="43"/>
      <c r="L95" s="43"/>
      <c r="M95" s="43"/>
      <c r="N95" s="43"/>
      <c r="O95" s="43"/>
      <c r="P95" s="43"/>
    </row>
    <row r="96" spans="9:16" ht="16">
      <c r="I96" s="43"/>
      <c r="J96" s="43"/>
      <c r="K96" s="43"/>
      <c r="L96" s="43"/>
      <c r="M96" s="43"/>
      <c r="N96" s="43"/>
      <c r="O96" s="43"/>
      <c r="P96" s="43"/>
    </row>
    <row r="97" spans="9:16" ht="16">
      <c r="I97" s="43"/>
      <c r="J97" s="43"/>
      <c r="K97" s="43"/>
      <c r="L97" s="43"/>
      <c r="M97" s="43"/>
      <c r="N97" s="43"/>
      <c r="O97" s="43"/>
      <c r="P97" s="43"/>
    </row>
    <row r="98" spans="9:16" ht="16">
      <c r="I98" s="43"/>
      <c r="J98" s="43"/>
      <c r="K98" s="43"/>
      <c r="L98" s="43"/>
      <c r="M98" s="43"/>
      <c r="N98" s="43"/>
      <c r="O98" s="43"/>
      <c r="P98" s="43"/>
    </row>
    <row r="99" spans="9:16" ht="16">
      <c r="I99" s="43"/>
      <c r="J99" s="43"/>
      <c r="K99" s="43"/>
      <c r="L99" s="43"/>
      <c r="M99" s="43"/>
      <c r="N99" s="43"/>
      <c r="O99" s="43"/>
      <c r="P99" s="43"/>
    </row>
    <row r="100" spans="9:16" ht="16">
      <c r="I100" s="43"/>
      <c r="J100" s="43"/>
      <c r="K100" s="43"/>
      <c r="L100" s="43"/>
      <c r="M100" s="43"/>
      <c r="N100" s="43"/>
      <c r="O100" s="43"/>
      <c r="P100" s="43"/>
    </row>
    <row r="101" spans="9:16" ht="16">
      <c r="I101" s="43"/>
      <c r="J101" s="43"/>
      <c r="K101" s="43"/>
      <c r="L101" s="43"/>
      <c r="M101" s="43"/>
      <c r="N101" s="43"/>
      <c r="O101" s="43"/>
      <c r="P101" s="43"/>
    </row>
    <row r="102" spans="9:16" ht="16">
      <c r="I102" s="43"/>
      <c r="J102" s="43"/>
      <c r="K102" s="43"/>
      <c r="L102" s="43"/>
      <c r="M102" s="43"/>
      <c r="N102" s="43"/>
      <c r="O102" s="43"/>
      <c r="P102" s="43"/>
    </row>
    <row r="103" spans="9:16" ht="16">
      <c r="I103" s="43"/>
      <c r="J103" s="43"/>
      <c r="K103" s="43"/>
      <c r="L103" s="43"/>
      <c r="M103" s="43"/>
      <c r="N103" s="43"/>
      <c r="O103" s="43"/>
      <c r="P103" s="43"/>
    </row>
    <row r="104" spans="9:16" ht="16">
      <c r="I104" s="43"/>
      <c r="J104" s="43"/>
      <c r="K104" s="43"/>
      <c r="L104" s="43"/>
      <c r="M104" s="43"/>
      <c r="N104" s="43"/>
      <c r="O104" s="43"/>
      <c r="P104" s="43"/>
    </row>
    <row r="105" spans="9:16" ht="16">
      <c r="I105" s="43"/>
      <c r="J105" s="43"/>
      <c r="K105" s="43"/>
      <c r="L105" s="43"/>
      <c r="M105" s="43"/>
      <c r="N105" s="43"/>
      <c r="O105" s="43"/>
      <c r="P105" s="43"/>
    </row>
    <row r="106" spans="9:16" ht="16">
      <c r="I106" s="43"/>
      <c r="J106" s="104"/>
      <c r="N106" s="43"/>
      <c r="O106" s="43"/>
      <c r="P106" s="43"/>
    </row>
    <row r="107" spans="9:16" ht="16">
      <c r="I107" s="43"/>
      <c r="J107" s="104"/>
      <c r="N107" s="43"/>
      <c r="O107" s="43"/>
      <c r="P107" s="43"/>
    </row>
    <row r="108" spans="9:16" ht="16">
      <c r="I108" s="43"/>
      <c r="J108" s="43"/>
      <c r="K108" s="43"/>
      <c r="L108" s="43"/>
      <c r="M108" s="43"/>
      <c r="N108" s="43"/>
      <c r="O108" s="43"/>
      <c r="P108" s="43"/>
    </row>
    <row r="109" spans="9:16" ht="16">
      <c r="I109" s="43"/>
      <c r="J109" s="43"/>
      <c r="K109" s="43"/>
      <c r="L109" s="43"/>
      <c r="M109" s="43"/>
      <c r="N109" s="43"/>
      <c r="O109" s="43"/>
      <c r="P109" s="43"/>
    </row>
    <row r="110" spans="9:16" ht="16">
      <c r="I110" s="43"/>
      <c r="J110" s="43"/>
      <c r="K110" s="43"/>
      <c r="L110" s="43"/>
      <c r="M110" s="43"/>
      <c r="N110" s="43"/>
      <c r="O110" s="43"/>
      <c r="P110" s="43"/>
    </row>
    <row r="111" spans="9:16" ht="16">
      <c r="I111" s="43"/>
      <c r="J111" s="43"/>
      <c r="K111" s="43"/>
      <c r="L111" s="43"/>
      <c r="M111" s="43"/>
      <c r="N111" s="43"/>
      <c r="O111" s="43"/>
      <c r="P111" s="43"/>
    </row>
    <row r="112" spans="9:16" ht="16">
      <c r="I112" s="43"/>
      <c r="J112" s="43"/>
      <c r="K112" s="43"/>
      <c r="L112" s="43"/>
      <c r="M112" s="43"/>
      <c r="N112" s="43"/>
      <c r="O112" s="43"/>
      <c r="P112" s="43"/>
    </row>
    <row r="113" spans="9:16" ht="16">
      <c r="I113" s="43"/>
      <c r="J113" s="43"/>
      <c r="K113" s="43"/>
      <c r="L113" s="43"/>
      <c r="M113" s="43"/>
      <c r="N113" s="43"/>
      <c r="O113" s="43"/>
      <c r="P113" s="43"/>
    </row>
    <row r="114" spans="9:16" ht="16">
      <c r="I114" s="43"/>
      <c r="J114" s="43"/>
      <c r="K114" s="43"/>
      <c r="L114" s="43"/>
      <c r="M114" s="43"/>
      <c r="N114" s="43"/>
      <c r="O114" s="43"/>
      <c r="P114" s="43"/>
    </row>
    <row r="115" spans="9:16" ht="16">
      <c r="I115" s="43"/>
      <c r="J115" s="43"/>
      <c r="K115" s="43"/>
      <c r="L115" s="43"/>
      <c r="M115" s="43"/>
      <c r="N115" s="43"/>
      <c r="O115" s="43"/>
      <c r="P115" s="43"/>
    </row>
    <row r="116" spans="9:16" ht="16">
      <c r="I116" s="43"/>
      <c r="J116" s="43"/>
      <c r="K116" s="43"/>
      <c r="L116" s="43"/>
      <c r="M116" s="43"/>
      <c r="N116" s="43"/>
      <c r="O116" s="43"/>
      <c r="P116" s="43"/>
    </row>
    <row r="117" spans="9:16" ht="16">
      <c r="I117" s="43"/>
      <c r="J117" s="43"/>
      <c r="K117" s="43"/>
      <c r="L117" s="43"/>
      <c r="M117" s="43"/>
      <c r="N117" s="43"/>
      <c r="O117" s="43"/>
      <c r="P117" s="43"/>
    </row>
    <row r="118" spans="9:16" ht="16">
      <c r="I118" s="43"/>
      <c r="J118" s="43"/>
      <c r="K118" s="43"/>
      <c r="L118" s="43"/>
      <c r="M118" s="43"/>
      <c r="N118" s="43"/>
      <c r="O118" s="43"/>
      <c r="P118" s="43"/>
    </row>
    <row r="119" spans="9:16" ht="16">
      <c r="I119" s="43"/>
      <c r="J119" s="43"/>
      <c r="K119" s="43"/>
      <c r="L119" s="43"/>
      <c r="M119" s="43"/>
      <c r="N119" s="43"/>
      <c r="O119" s="43"/>
      <c r="P119" s="43"/>
    </row>
    <row r="120" spans="9:16" ht="16">
      <c r="I120" s="43"/>
      <c r="J120" s="43"/>
      <c r="K120" s="43"/>
      <c r="L120" s="43"/>
      <c r="M120" s="43"/>
      <c r="N120" s="43"/>
      <c r="O120" s="43"/>
      <c r="P120" s="43"/>
    </row>
    <row r="121" spans="9:16" ht="16">
      <c r="I121" s="43"/>
      <c r="J121" s="43"/>
      <c r="K121" s="43"/>
      <c r="L121" s="43"/>
      <c r="M121" s="43"/>
      <c r="N121" s="43"/>
      <c r="O121" s="43"/>
      <c r="P121" s="43"/>
    </row>
    <row r="122" spans="9:16" ht="16">
      <c r="I122" s="43"/>
      <c r="J122" s="43"/>
      <c r="K122" s="43"/>
      <c r="L122" s="43"/>
      <c r="M122" s="43"/>
      <c r="N122" s="43"/>
      <c r="O122" s="43"/>
      <c r="P122" s="43"/>
    </row>
    <row r="123" spans="9:16" ht="16">
      <c r="I123" s="43"/>
      <c r="J123" s="43"/>
      <c r="K123" s="43"/>
      <c r="L123" s="43"/>
      <c r="M123" s="43"/>
      <c r="N123" s="43"/>
      <c r="O123" s="43"/>
      <c r="P123" s="43"/>
    </row>
    <row r="124" spans="9:16" ht="16">
      <c r="I124" s="43"/>
      <c r="J124" s="43"/>
      <c r="K124" s="43"/>
      <c r="L124" s="43"/>
      <c r="M124" s="43"/>
      <c r="N124" s="43"/>
      <c r="O124" s="43"/>
      <c r="P124" s="43"/>
    </row>
    <row r="125" spans="9:16" ht="16">
      <c r="I125" s="43"/>
      <c r="J125" s="43"/>
      <c r="K125" s="43"/>
      <c r="L125" s="43"/>
      <c r="M125" s="43"/>
      <c r="N125" s="43"/>
      <c r="O125" s="43"/>
      <c r="P125" s="43"/>
    </row>
    <row r="126" spans="9:16" ht="16">
      <c r="I126" s="43"/>
      <c r="J126" s="43"/>
      <c r="K126" s="43"/>
      <c r="L126" s="43"/>
      <c r="M126" s="43"/>
      <c r="N126" s="43"/>
      <c r="O126" s="43"/>
      <c r="P126" s="43"/>
    </row>
    <row r="127" spans="9:16" ht="16">
      <c r="I127" s="43"/>
      <c r="J127" s="43"/>
      <c r="K127" s="43"/>
      <c r="L127" s="43"/>
      <c r="M127" s="43"/>
      <c r="N127" s="43"/>
      <c r="O127" s="43"/>
      <c r="P127" s="43"/>
    </row>
    <row r="128" spans="9:16" ht="16">
      <c r="I128" s="43"/>
      <c r="J128" s="43"/>
      <c r="K128" s="43"/>
      <c r="L128" s="43"/>
      <c r="M128" s="43"/>
      <c r="N128" s="43"/>
      <c r="O128" s="43"/>
      <c r="P128" s="43"/>
    </row>
    <row r="129" spans="9:16" ht="16">
      <c r="I129" s="43"/>
      <c r="J129" s="43"/>
      <c r="K129" s="43"/>
      <c r="L129" s="43"/>
      <c r="M129" s="43"/>
      <c r="N129" s="43"/>
      <c r="O129" s="43"/>
      <c r="P129" s="43"/>
    </row>
    <row r="130" spans="9:16" ht="16">
      <c r="I130" s="43"/>
      <c r="J130" s="43"/>
      <c r="K130" s="43"/>
      <c r="L130" s="43"/>
      <c r="M130" s="43"/>
      <c r="N130" s="43"/>
      <c r="O130" s="43"/>
      <c r="P130" s="43"/>
    </row>
    <row r="131" spans="9:16" ht="16">
      <c r="I131" s="43"/>
      <c r="J131" s="43"/>
      <c r="K131" s="43"/>
      <c r="L131" s="43"/>
      <c r="M131" s="43"/>
      <c r="N131" s="43"/>
      <c r="O131" s="43"/>
      <c r="P131" s="43"/>
    </row>
    <row r="132" spans="9:16" ht="16">
      <c r="I132" s="43"/>
      <c r="J132" s="43"/>
      <c r="K132" s="43"/>
      <c r="L132" s="43"/>
      <c r="M132" s="43"/>
      <c r="N132" s="43"/>
      <c r="O132" s="43"/>
      <c r="P132" s="43"/>
    </row>
    <row r="133" spans="9:16" ht="16">
      <c r="I133" s="43"/>
      <c r="J133" s="43"/>
      <c r="K133" s="43"/>
      <c r="L133" s="43"/>
      <c r="M133" s="43"/>
      <c r="N133" s="43"/>
      <c r="O133" s="43"/>
      <c r="P133" s="43"/>
    </row>
    <row r="134" spans="9:16" ht="16">
      <c r="I134" s="43"/>
      <c r="J134" s="43"/>
      <c r="K134" s="43"/>
      <c r="L134" s="43"/>
      <c r="M134" s="43"/>
      <c r="N134" s="43"/>
      <c r="O134" s="43"/>
      <c r="P134" s="43"/>
    </row>
    <row r="135" spans="9:16" ht="16">
      <c r="I135" s="43"/>
      <c r="J135" s="43"/>
      <c r="K135" s="43"/>
      <c r="L135" s="43"/>
      <c r="M135" s="43"/>
      <c r="N135" s="43"/>
      <c r="O135" s="43"/>
      <c r="P135" s="43"/>
    </row>
    <row r="136" spans="9:16" ht="16">
      <c r="I136" s="43"/>
      <c r="J136" s="43"/>
      <c r="K136" s="43"/>
      <c r="L136" s="43"/>
      <c r="M136" s="43"/>
      <c r="N136" s="43"/>
      <c r="O136" s="43"/>
      <c r="P136" s="43"/>
    </row>
    <row r="137" spans="9:16" ht="16">
      <c r="I137" s="43"/>
      <c r="J137" s="43"/>
      <c r="K137" s="43"/>
      <c r="L137" s="43"/>
      <c r="M137" s="43"/>
      <c r="N137" s="43"/>
      <c r="O137" s="43"/>
      <c r="P137" s="43"/>
    </row>
    <row r="138" spans="9:16" ht="16">
      <c r="I138" s="43"/>
      <c r="J138" s="43"/>
      <c r="K138" s="43"/>
      <c r="L138" s="43"/>
      <c r="M138" s="43"/>
      <c r="N138" s="43"/>
      <c r="O138" s="43"/>
      <c r="P138" s="43"/>
    </row>
    <row r="139" spans="9:16" ht="16">
      <c r="I139" s="43"/>
      <c r="J139" s="43"/>
      <c r="K139" s="43"/>
      <c r="L139" s="43"/>
      <c r="M139" s="43"/>
      <c r="N139" s="43"/>
      <c r="O139" s="43"/>
      <c r="P139" s="43"/>
    </row>
    <row r="140" spans="9:16" ht="16">
      <c r="I140" s="43"/>
      <c r="J140" s="43"/>
      <c r="K140" s="43"/>
      <c r="L140" s="43"/>
      <c r="M140" s="43"/>
      <c r="N140" s="43"/>
      <c r="O140" s="43"/>
      <c r="P140" s="43"/>
    </row>
    <row r="141" spans="9:16" ht="16">
      <c r="I141" s="43"/>
      <c r="J141" s="43"/>
      <c r="K141" s="43"/>
      <c r="L141" s="43"/>
      <c r="M141" s="43"/>
      <c r="N141" s="43"/>
      <c r="O141" s="43"/>
      <c r="P141" s="43"/>
    </row>
    <row r="142" spans="9:16" ht="16">
      <c r="I142" s="43"/>
      <c r="J142" s="43"/>
      <c r="K142" s="43"/>
      <c r="L142" s="43"/>
      <c r="M142" s="43"/>
      <c r="N142" s="43"/>
      <c r="O142" s="43"/>
      <c r="P142" s="43"/>
    </row>
    <row r="143" spans="9:16" ht="16">
      <c r="I143" s="43"/>
      <c r="J143" s="43"/>
      <c r="K143" s="43"/>
      <c r="L143" s="43"/>
      <c r="M143" s="43"/>
      <c r="N143" s="43"/>
      <c r="O143" s="43"/>
      <c r="P143" s="43"/>
    </row>
    <row r="144" spans="9:16" ht="16">
      <c r="I144" s="43"/>
      <c r="J144" s="43"/>
      <c r="K144" s="43"/>
      <c r="L144" s="43"/>
      <c r="M144" s="43"/>
      <c r="N144" s="43"/>
      <c r="O144" s="43"/>
      <c r="P144" s="43"/>
    </row>
    <row r="145" spans="9:16" ht="16">
      <c r="I145" s="43"/>
      <c r="M145" s="43"/>
      <c r="N145" s="43"/>
      <c r="O145" s="43"/>
      <c r="P145" s="43"/>
    </row>
    <row r="146" spans="9:16" ht="16">
      <c r="I146" s="43"/>
      <c r="J146" s="104"/>
      <c r="K146" s="104"/>
      <c r="L146" s="104"/>
      <c r="M146" s="43"/>
      <c r="N146" s="43"/>
      <c r="O146" s="43"/>
      <c r="P146" s="43"/>
    </row>
    <row r="147" spans="9:16" ht="16">
      <c r="I147" s="43"/>
      <c r="J147" s="104"/>
      <c r="K147" s="104"/>
      <c r="L147" s="104"/>
      <c r="M147" s="43"/>
      <c r="N147" s="43"/>
      <c r="O147" s="43"/>
      <c r="P147" s="43"/>
    </row>
    <row r="148" spans="9:16" ht="16">
      <c r="I148" s="43"/>
      <c r="J148" s="104"/>
      <c r="K148" s="104"/>
      <c r="L148" s="104"/>
      <c r="M148" s="43"/>
      <c r="N148" s="43"/>
      <c r="O148" s="43"/>
      <c r="P148" s="43"/>
    </row>
    <row r="149" spans="9:16" ht="16">
      <c r="I149" s="43"/>
      <c r="J149" s="104"/>
      <c r="K149" s="104"/>
      <c r="M149" s="43"/>
      <c r="N149" s="43"/>
      <c r="O149" s="43"/>
      <c r="P149" s="43"/>
    </row>
    <row r="150" spans="9:16" ht="16">
      <c r="I150" s="43"/>
      <c r="J150" s="104"/>
      <c r="K150" s="104"/>
      <c r="M150" s="43"/>
      <c r="N150" s="43"/>
      <c r="O150" s="43"/>
      <c r="P150" s="43"/>
    </row>
    <row r="151" spans="9:16" ht="16">
      <c r="I151" s="43"/>
      <c r="J151" s="43"/>
      <c r="K151" s="43"/>
      <c r="L151" s="43"/>
      <c r="M151" s="43"/>
      <c r="N151" s="43"/>
      <c r="O151" s="43"/>
      <c r="P151" s="43"/>
    </row>
    <row r="152" spans="9:16" ht="16">
      <c r="I152" s="43"/>
      <c r="J152" s="43"/>
      <c r="K152" s="43"/>
      <c r="L152" s="43"/>
      <c r="M152" s="43"/>
      <c r="N152" s="43"/>
      <c r="O152" s="43"/>
      <c r="P152" s="43"/>
    </row>
    <row r="153" spans="9:16" ht="16">
      <c r="I153" s="43"/>
      <c r="J153" s="43"/>
      <c r="K153" s="43"/>
      <c r="L153" s="43"/>
      <c r="M153" s="43"/>
      <c r="N153" s="43"/>
      <c r="O153" s="43"/>
      <c r="P153" s="43"/>
    </row>
    <row r="154" spans="9:16" ht="16">
      <c r="I154" s="104"/>
      <c r="J154" s="43"/>
      <c r="K154" s="43"/>
      <c r="L154" s="43"/>
      <c r="M154" s="43"/>
      <c r="N154" s="43"/>
      <c r="O154" s="43"/>
      <c r="P154" s="43"/>
    </row>
    <row r="155" spans="9:16" ht="16">
      <c r="I155" s="104"/>
      <c r="J155" s="43"/>
      <c r="K155" s="43"/>
      <c r="L155" s="43"/>
      <c r="M155" s="43"/>
      <c r="N155" s="43"/>
      <c r="O155" s="43"/>
      <c r="P155" s="43"/>
    </row>
    <row r="156" spans="9:16" ht="16">
      <c r="I156" s="104"/>
      <c r="J156" s="43"/>
      <c r="K156" s="43"/>
      <c r="L156" s="43"/>
      <c r="M156" s="43"/>
      <c r="N156" s="43"/>
      <c r="O156" s="43"/>
      <c r="P156" s="43"/>
    </row>
    <row r="157" spans="9:16" ht="16">
      <c r="I157" s="104"/>
      <c r="J157" s="43"/>
      <c r="K157" s="43"/>
      <c r="L157" s="43"/>
      <c r="M157" s="43"/>
      <c r="N157" s="43"/>
      <c r="O157" s="43"/>
      <c r="P157" s="43"/>
    </row>
    <row r="158" spans="9:16" ht="16">
      <c r="I158" s="104"/>
      <c r="J158" s="43"/>
      <c r="K158" s="43"/>
      <c r="L158" s="43"/>
      <c r="M158" s="43"/>
      <c r="N158" s="43"/>
      <c r="O158" s="43"/>
      <c r="P158" s="43"/>
    </row>
    <row r="159" spans="9:16" ht="16">
      <c r="I159" s="104"/>
      <c r="J159" s="43"/>
      <c r="K159" s="43"/>
      <c r="L159" s="43"/>
      <c r="M159" s="43"/>
      <c r="N159" s="43"/>
      <c r="O159" s="43"/>
      <c r="P159" s="43"/>
    </row>
    <row r="160" spans="9:16" ht="16">
      <c r="I160" s="43"/>
      <c r="P160" s="43"/>
    </row>
    <row r="161" spans="9:16" ht="16">
      <c r="I161" s="43"/>
      <c r="P161" s="43"/>
    </row>
    <row r="162" spans="9:16" ht="16">
      <c r="I162" s="43"/>
      <c r="P162" s="43"/>
    </row>
  </sheetData>
  <dataConsolidate topLabels="1"/>
  <conditionalFormatting sqref="L2">
    <cfRule type="cellIs" dxfId="44" priority="1" operator="equal">
      <formula>"да"</formula>
    </cfRule>
    <cfRule type="cellIs" dxfId="43" priority="2" operator="equal">
      <formula>"нет"</formula>
    </cfRule>
  </conditionalFormatting>
  <dataValidations count="1">
    <dataValidation type="list" allowBlank="1" showInputMessage="1" showErrorMessage="1" sqref="L2" xr:uid="{00000000-0002-0000-1D00-000000000000}">
      <formula1>"ДА,НЕТ"</formula1>
    </dataValidation>
  </dataValidation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0" tint="-0.249977111117893"/>
  </sheetPr>
  <dimension ref="F1:N7"/>
  <sheetViews>
    <sheetView workbookViewId="0">
      <selection activeCell="J4" sqref="J4"/>
    </sheetView>
  </sheetViews>
  <sheetFormatPr baseColWidth="10" defaultColWidth="8.83203125" defaultRowHeight="15"/>
  <sheetData>
    <row r="1" spans="6:14" ht="37.5" customHeight="1">
      <c r="F1" s="43"/>
      <c r="G1" s="136"/>
      <c r="H1" s="136"/>
      <c r="I1" s="136"/>
      <c r="J1" s="136"/>
      <c r="K1" s="136"/>
      <c r="L1" s="136"/>
      <c r="M1" s="136"/>
      <c r="N1" s="136"/>
    </row>
    <row r="2" spans="6:14" ht="16">
      <c r="F2" s="43"/>
      <c r="G2" s="43"/>
      <c r="H2" s="43"/>
      <c r="I2" s="43"/>
      <c r="J2" s="43"/>
      <c r="K2" s="43"/>
      <c r="L2" s="43"/>
      <c r="M2" s="43"/>
      <c r="N2" s="43"/>
    </row>
    <row r="3" spans="6:14" ht="16">
      <c r="F3" s="43"/>
      <c r="G3" s="43"/>
      <c r="H3" s="43"/>
      <c r="I3" s="43"/>
      <c r="J3" s="43"/>
      <c r="K3" s="43"/>
      <c r="L3" s="43"/>
      <c r="M3" s="43"/>
      <c r="N3" s="43"/>
    </row>
    <row r="4" spans="6:14" ht="16">
      <c r="F4" s="43"/>
      <c r="G4" s="43"/>
      <c r="H4" s="43"/>
      <c r="I4" s="43"/>
      <c r="J4" s="43"/>
      <c r="K4" s="43"/>
      <c r="L4" s="43"/>
      <c r="M4" s="43"/>
      <c r="N4" s="43"/>
    </row>
    <row r="5" spans="6:14" ht="16">
      <c r="F5" s="43"/>
      <c r="G5" s="43"/>
      <c r="H5" s="43"/>
      <c r="I5" s="43"/>
      <c r="J5" s="43"/>
      <c r="K5" s="43"/>
      <c r="L5" s="43"/>
      <c r="M5" s="43"/>
      <c r="N5" s="43"/>
    </row>
    <row r="6" spans="6:14" ht="16">
      <c r="F6" s="43"/>
      <c r="G6" s="43"/>
      <c r="H6" s="43"/>
      <c r="I6" s="43"/>
      <c r="J6" s="43"/>
      <c r="K6" s="43"/>
      <c r="L6" s="43"/>
      <c r="M6" s="43"/>
      <c r="N6" s="43"/>
    </row>
    <row r="7" spans="6:14" ht="16">
      <c r="F7" s="43"/>
      <c r="G7" s="43"/>
      <c r="H7" s="43"/>
      <c r="I7" s="43"/>
      <c r="J7" s="43"/>
      <c r="K7" s="43"/>
      <c r="L7" s="43"/>
      <c r="M7" s="43"/>
      <c r="N7" s="43"/>
    </row>
  </sheetData>
  <dataConsolidate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C2:G4379"/>
  <sheetViews>
    <sheetView zoomScaleNormal="100" workbookViewId="0"/>
  </sheetViews>
  <sheetFormatPr baseColWidth="10" defaultColWidth="9.1640625" defaultRowHeight="16"/>
  <cols>
    <col min="1" max="1" width="5" style="43" customWidth="1"/>
    <col min="2" max="2" width="43.5" style="43" bestFit="1" customWidth="1"/>
    <col min="3" max="3" width="24.33203125" style="43" customWidth="1"/>
    <col min="4" max="5" width="21.1640625" style="43" bestFit="1" customWidth="1"/>
    <col min="6" max="6" width="16.5" style="43" bestFit="1" customWidth="1"/>
    <col min="7" max="7" width="16" style="43" bestFit="1" customWidth="1"/>
    <col min="8" max="16384" width="9.1640625" style="43"/>
  </cols>
  <sheetData>
    <row r="2" spans="3:3">
      <c r="C2" s="126"/>
    </row>
    <row r="3" spans="3:3">
      <c r="C3" s="126"/>
    </row>
    <row r="4" spans="3:3">
      <c r="C4" s="126"/>
    </row>
    <row r="5" spans="3:3">
      <c r="C5" s="126"/>
    </row>
    <row r="6" spans="3:3">
      <c r="C6" s="126"/>
    </row>
    <row r="7" spans="3:3">
      <c r="C7" s="126"/>
    </row>
    <row r="8" spans="3:3">
      <c r="C8" s="126"/>
    </row>
    <row r="9" spans="3:3">
      <c r="C9" s="126"/>
    </row>
    <row r="10" spans="3:3">
      <c r="C10" s="126"/>
    </row>
    <row r="11" spans="3:3">
      <c r="C11" s="126"/>
    </row>
    <row r="12" spans="3:3">
      <c r="C12" s="126"/>
    </row>
    <row r="13" spans="3:3">
      <c r="C13" s="126"/>
    </row>
    <row r="14" spans="3:3">
      <c r="C14" s="126"/>
    </row>
    <row r="15" spans="3:3">
      <c r="C15" s="126"/>
    </row>
    <row r="16" spans="3:3">
      <c r="C16" s="126"/>
    </row>
    <row r="17" spans="3:3">
      <c r="C17" s="126"/>
    </row>
    <row r="18" spans="3:3">
      <c r="C18" s="126"/>
    </row>
    <row r="19" spans="3:3">
      <c r="C19" s="126"/>
    </row>
    <row r="20" spans="3:3">
      <c r="C20" s="126"/>
    </row>
    <row r="21" spans="3:3">
      <c r="C21" s="126"/>
    </row>
    <row r="22" spans="3:3">
      <c r="C22" s="126"/>
    </row>
    <row r="23" spans="3:3">
      <c r="C23" s="126"/>
    </row>
    <row r="24" spans="3:3">
      <c r="C24" s="126"/>
    </row>
    <row r="25" spans="3:3">
      <c r="C25" s="126"/>
    </row>
    <row r="26" spans="3:3">
      <c r="C26" s="126"/>
    </row>
    <row r="27" spans="3:3">
      <c r="C27" s="126"/>
    </row>
    <row r="28" spans="3:3">
      <c r="C28" s="126"/>
    </row>
    <row r="29" spans="3:3">
      <c r="C29" s="126"/>
    </row>
    <row r="30" spans="3:3">
      <c r="C30" s="126"/>
    </row>
    <row r="31" spans="3:3">
      <c r="C31" s="126"/>
    </row>
    <row r="32" spans="3:3">
      <c r="C32" s="126"/>
    </row>
    <row r="33" spans="3:3">
      <c r="C33" s="126"/>
    </row>
    <row r="34" spans="3:3">
      <c r="C34" s="126"/>
    </row>
    <row r="35" spans="3:3">
      <c r="C35" s="126"/>
    </row>
    <row r="36" spans="3:3">
      <c r="C36" s="126"/>
    </row>
    <row r="37" spans="3:3">
      <c r="C37" s="126"/>
    </row>
    <row r="38" spans="3:3">
      <c r="C38" s="126"/>
    </row>
    <row r="39" spans="3:3">
      <c r="C39" s="126"/>
    </row>
    <row r="40" spans="3:3">
      <c r="C40" s="126"/>
    </row>
    <row r="41" spans="3:3">
      <c r="C41" s="126"/>
    </row>
    <row r="42" spans="3:3">
      <c r="C42" s="126"/>
    </row>
    <row r="43" spans="3:3">
      <c r="C43" s="126"/>
    </row>
    <row r="44" spans="3:3">
      <c r="C44" s="126"/>
    </row>
    <row r="45" spans="3:3">
      <c r="C45" s="126"/>
    </row>
    <row r="46" spans="3:3">
      <c r="C46" s="126"/>
    </row>
    <row r="47" spans="3:3">
      <c r="C47" s="126"/>
    </row>
    <row r="48" spans="3:3">
      <c r="C48" s="126"/>
    </row>
    <row r="49" spans="3:3">
      <c r="C49" s="126"/>
    </row>
    <row r="50" spans="3:3">
      <c r="C50" s="126"/>
    </row>
    <row r="51" spans="3:3">
      <c r="C51" s="126"/>
    </row>
    <row r="52" spans="3:3">
      <c r="C52" s="126"/>
    </row>
    <row r="53" spans="3:3">
      <c r="C53" s="126"/>
    </row>
    <row r="54" spans="3:3">
      <c r="C54" s="126"/>
    </row>
    <row r="55" spans="3:3">
      <c r="C55" s="126"/>
    </row>
    <row r="56" spans="3:3">
      <c r="C56" s="126"/>
    </row>
    <row r="57" spans="3:3">
      <c r="C57" s="126"/>
    </row>
    <row r="58" spans="3:3">
      <c r="C58" s="126"/>
    </row>
    <row r="59" spans="3:3">
      <c r="C59" s="126"/>
    </row>
    <row r="60" spans="3:3">
      <c r="C60" s="126"/>
    </row>
    <row r="61" spans="3:3">
      <c r="C61" s="126"/>
    </row>
    <row r="62" spans="3:3">
      <c r="C62" s="126"/>
    </row>
    <row r="63" spans="3:3">
      <c r="C63" s="126"/>
    </row>
    <row r="64" spans="3:3">
      <c r="C64" s="126"/>
    </row>
    <row r="65" spans="3:4">
      <c r="C65" s="126"/>
    </row>
    <row r="66" spans="3:4">
      <c r="C66" s="126"/>
    </row>
    <row r="67" spans="3:4">
      <c r="C67" s="126"/>
    </row>
    <row r="68" spans="3:4">
      <c r="C68" s="126"/>
    </row>
    <row r="69" spans="3:4">
      <c r="C69" s="126"/>
    </row>
    <row r="70" spans="3:4">
      <c r="C70" s="126"/>
    </row>
    <row r="71" spans="3:4">
      <c r="C71" s="126"/>
    </row>
    <row r="72" spans="3:4">
      <c r="C72" s="126"/>
    </row>
    <row r="73" spans="3:4">
      <c r="C73" s="126"/>
    </row>
    <row r="74" spans="3:4">
      <c r="C74" s="126"/>
    </row>
    <row r="75" spans="3:4">
      <c r="C75" s="126"/>
    </row>
    <row r="76" spans="3:4">
      <c r="C76" s="126"/>
      <c r="D76" s="127"/>
    </row>
    <row r="77" spans="3:4">
      <c r="C77" s="126"/>
      <c r="D77" s="127"/>
    </row>
    <row r="78" spans="3:4">
      <c r="C78" s="126"/>
      <c r="D78" s="127"/>
    </row>
    <row r="79" spans="3:4">
      <c r="C79" s="126"/>
      <c r="D79" s="127"/>
    </row>
    <row r="80" spans="3:4">
      <c r="C80" s="126"/>
      <c r="D80" s="127"/>
    </row>
    <row r="81" spans="3:4">
      <c r="C81" s="126"/>
      <c r="D81" s="127"/>
    </row>
    <row r="82" spans="3:4">
      <c r="C82" s="126"/>
      <c r="D82" s="127"/>
    </row>
    <row r="83" spans="3:4">
      <c r="C83" s="126"/>
      <c r="D83" s="127"/>
    </row>
    <row r="84" spans="3:4">
      <c r="C84" s="126"/>
      <c r="D84" s="127"/>
    </row>
    <row r="85" spans="3:4">
      <c r="C85" s="126"/>
      <c r="D85" s="127"/>
    </row>
    <row r="86" spans="3:4">
      <c r="C86" s="126"/>
      <c r="D86" s="127"/>
    </row>
    <row r="87" spans="3:4">
      <c r="C87" s="126"/>
      <c r="D87" s="127"/>
    </row>
    <row r="88" spans="3:4">
      <c r="C88" s="126"/>
      <c r="D88" s="127"/>
    </row>
    <row r="89" spans="3:4">
      <c r="C89" s="126"/>
      <c r="D89" s="127"/>
    </row>
    <row r="90" spans="3:4">
      <c r="C90" s="126"/>
      <c r="D90" s="127"/>
    </row>
    <row r="91" spans="3:4">
      <c r="C91" s="126"/>
      <c r="D91" s="127"/>
    </row>
    <row r="92" spans="3:4">
      <c r="C92" s="126"/>
      <c r="D92" s="127"/>
    </row>
    <row r="93" spans="3:4">
      <c r="C93" s="126"/>
      <c r="D93" s="127"/>
    </row>
    <row r="94" spans="3:4">
      <c r="C94" s="126"/>
      <c r="D94" s="127"/>
    </row>
    <row r="95" spans="3:4">
      <c r="C95" s="126"/>
      <c r="D95" s="127"/>
    </row>
    <row r="96" spans="3:4">
      <c r="C96" s="126"/>
      <c r="D96" s="127"/>
    </row>
    <row r="97" spans="3:4">
      <c r="C97" s="126"/>
      <c r="D97" s="127"/>
    </row>
    <row r="98" spans="3:4">
      <c r="C98" s="126"/>
      <c r="D98" s="127"/>
    </row>
    <row r="99" spans="3:4">
      <c r="C99" s="126"/>
      <c r="D99" s="127"/>
    </row>
    <row r="100" spans="3:4">
      <c r="C100" s="126"/>
      <c r="D100" s="127"/>
    </row>
    <row r="101" spans="3:4">
      <c r="C101" s="126"/>
      <c r="D101" s="127"/>
    </row>
    <row r="102" spans="3:4">
      <c r="C102" s="126"/>
      <c r="D102" s="127"/>
    </row>
    <row r="103" spans="3:4">
      <c r="C103" s="126"/>
      <c r="D103" s="127"/>
    </row>
    <row r="104" spans="3:4">
      <c r="C104" s="126"/>
      <c r="D104" s="127"/>
    </row>
    <row r="105" spans="3:4">
      <c r="C105" s="126"/>
      <c r="D105" s="127"/>
    </row>
    <row r="106" spans="3:4">
      <c r="C106" s="126"/>
      <c r="D106" s="127"/>
    </row>
    <row r="107" spans="3:4">
      <c r="C107" s="126"/>
      <c r="D107" s="127"/>
    </row>
    <row r="108" spans="3:4">
      <c r="C108" s="126"/>
      <c r="D108" s="127"/>
    </row>
    <row r="109" spans="3:4">
      <c r="C109" s="126"/>
      <c r="D109" s="127"/>
    </row>
    <row r="110" spans="3:4">
      <c r="C110" s="126"/>
      <c r="D110" s="127"/>
    </row>
    <row r="111" spans="3:4">
      <c r="C111" s="126"/>
      <c r="D111" s="127"/>
    </row>
    <row r="112" spans="3:4">
      <c r="C112" s="126"/>
      <c r="D112" s="127"/>
    </row>
    <row r="113" spans="3:4">
      <c r="C113" s="126"/>
      <c r="D113" s="127"/>
    </row>
    <row r="114" spans="3:4">
      <c r="C114" s="126"/>
      <c r="D114" s="127"/>
    </row>
    <row r="115" spans="3:4">
      <c r="C115" s="126"/>
      <c r="D115" s="127"/>
    </row>
    <row r="116" spans="3:4">
      <c r="C116" s="126"/>
      <c r="D116" s="127"/>
    </row>
    <row r="117" spans="3:4">
      <c r="C117" s="126"/>
      <c r="D117" s="127"/>
    </row>
    <row r="118" spans="3:4">
      <c r="C118" s="126"/>
      <c r="D118" s="127"/>
    </row>
    <row r="119" spans="3:4">
      <c r="C119" s="126"/>
      <c r="D119" s="127"/>
    </row>
    <row r="120" spans="3:4">
      <c r="C120" s="126"/>
      <c r="D120" s="127"/>
    </row>
    <row r="121" spans="3:4">
      <c r="C121" s="126"/>
      <c r="D121" s="127"/>
    </row>
    <row r="122" spans="3:4">
      <c r="C122" s="126"/>
      <c r="D122" s="127"/>
    </row>
    <row r="123" spans="3:4">
      <c r="C123" s="126"/>
      <c r="D123" s="127"/>
    </row>
    <row r="124" spans="3:4">
      <c r="C124" s="126"/>
      <c r="D124" s="127"/>
    </row>
    <row r="125" spans="3:4">
      <c r="C125" s="126"/>
      <c r="D125" s="127"/>
    </row>
    <row r="126" spans="3:4">
      <c r="C126" s="126"/>
      <c r="D126" s="127"/>
    </row>
    <row r="127" spans="3:4">
      <c r="C127" s="126"/>
      <c r="D127" s="127"/>
    </row>
    <row r="128" spans="3:4">
      <c r="C128" s="126"/>
      <c r="D128" s="127"/>
    </row>
    <row r="129" spans="3:4">
      <c r="C129" s="126"/>
      <c r="D129" s="127"/>
    </row>
    <row r="130" spans="3:4">
      <c r="C130" s="126"/>
      <c r="D130" s="127"/>
    </row>
    <row r="131" spans="3:4">
      <c r="C131" s="126"/>
      <c r="D131" s="127"/>
    </row>
    <row r="132" spans="3:4">
      <c r="C132" s="126"/>
      <c r="D132" s="127"/>
    </row>
    <row r="133" spans="3:4">
      <c r="C133" s="126"/>
      <c r="D133" s="127"/>
    </row>
    <row r="134" spans="3:4">
      <c r="C134" s="126"/>
      <c r="D134" s="127"/>
    </row>
    <row r="135" spans="3:4">
      <c r="C135" s="126"/>
      <c r="D135" s="127"/>
    </row>
    <row r="136" spans="3:4">
      <c r="C136" s="126"/>
      <c r="D136" s="127"/>
    </row>
    <row r="137" spans="3:4">
      <c r="C137" s="126"/>
      <c r="D137" s="127"/>
    </row>
    <row r="138" spans="3:4">
      <c r="C138" s="126"/>
      <c r="D138" s="127"/>
    </row>
    <row r="139" spans="3:4">
      <c r="C139" s="126"/>
      <c r="D139" s="127"/>
    </row>
    <row r="140" spans="3:4">
      <c r="C140" s="126"/>
      <c r="D140" s="127"/>
    </row>
    <row r="141" spans="3:4">
      <c r="C141" s="126"/>
      <c r="D141" s="127"/>
    </row>
    <row r="142" spans="3:4">
      <c r="C142" s="126"/>
      <c r="D142" s="127"/>
    </row>
    <row r="143" spans="3:4">
      <c r="C143" s="126"/>
      <c r="D143" s="127"/>
    </row>
    <row r="144" spans="3:4">
      <c r="C144" s="126"/>
      <c r="D144" s="127"/>
    </row>
    <row r="145" spans="3:4">
      <c r="C145" s="126"/>
      <c r="D145" s="127"/>
    </row>
    <row r="146" spans="3:4">
      <c r="C146" s="126"/>
      <c r="D146" s="127"/>
    </row>
    <row r="147" spans="3:4">
      <c r="C147" s="126"/>
      <c r="D147" s="127"/>
    </row>
    <row r="148" spans="3:4">
      <c r="C148" s="126"/>
      <c r="D148" s="127"/>
    </row>
    <row r="149" spans="3:4">
      <c r="C149" s="126"/>
      <c r="D149" s="127"/>
    </row>
    <row r="150" spans="3:4">
      <c r="C150" s="126"/>
      <c r="D150" s="127"/>
    </row>
    <row r="151" spans="3:4">
      <c r="C151" s="126"/>
      <c r="D151" s="127"/>
    </row>
    <row r="152" spans="3:4">
      <c r="C152" s="126"/>
      <c r="D152" s="127"/>
    </row>
    <row r="153" spans="3:4">
      <c r="C153" s="126"/>
      <c r="D153" s="127"/>
    </row>
    <row r="154" spans="3:4">
      <c r="C154" s="126"/>
      <c r="D154" s="127"/>
    </row>
    <row r="155" spans="3:4">
      <c r="C155" s="126"/>
      <c r="D155" s="127"/>
    </row>
    <row r="156" spans="3:4">
      <c r="C156" s="126"/>
      <c r="D156" s="127"/>
    </row>
    <row r="157" spans="3:4">
      <c r="C157" s="126"/>
      <c r="D157" s="127"/>
    </row>
    <row r="158" spans="3:4">
      <c r="C158" s="126"/>
      <c r="D158" s="127"/>
    </row>
    <row r="159" spans="3:4">
      <c r="C159" s="126"/>
      <c r="D159" s="127"/>
    </row>
    <row r="160" spans="3:4">
      <c r="C160" s="126"/>
      <c r="D160" s="127"/>
    </row>
    <row r="161" spans="3:4">
      <c r="C161" s="126"/>
      <c r="D161" s="127"/>
    </row>
    <row r="162" spans="3:4">
      <c r="C162" s="126"/>
      <c r="D162" s="127"/>
    </row>
    <row r="163" spans="3:4">
      <c r="C163" s="126"/>
      <c r="D163" s="127"/>
    </row>
    <row r="164" spans="3:4">
      <c r="C164" s="126"/>
      <c r="D164" s="127"/>
    </row>
    <row r="165" spans="3:4">
      <c r="C165" s="126"/>
      <c r="D165" s="127"/>
    </row>
    <row r="166" spans="3:4">
      <c r="C166" s="126"/>
      <c r="D166" s="127"/>
    </row>
    <row r="167" spans="3:4">
      <c r="C167" s="126"/>
      <c r="D167" s="127"/>
    </row>
    <row r="168" spans="3:4">
      <c r="C168" s="126"/>
      <c r="D168" s="127"/>
    </row>
    <row r="169" spans="3:4">
      <c r="C169" s="126"/>
      <c r="D169" s="127"/>
    </row>
    <row r="170" spans="3:4">
      <c r="C170" s="126"/>
      <c r="D170" s="127"/>
    </row>
    <row r="171" spans="3:4">
      <c r="C171" s="126"/>
      <c r="D171" s="127"/>
    </row>
    <row r="172" spans="3:4">
      <c r="C172" s="126"/>
      <c r="D172" s="127"/>
    </row>
    <row r="173" spans="3:4">
      <c r="C173" s="126"/>
      <c r="D173" s="127"/>
    </row>
    <row r="174" spans="3:4">
      <c r="C174" s="126"/>
      <c r="D174" s="127"/>
    </row>
    <row r="175" spans="3:4">
      <c r="C175" s="126"/>
      <c r="D175" s="127"/>
    </row>
    <row r="176" spans="3:4">
      <c r="C176" s="126"/>
      <c r="D176" s="127"/>
    </row>
    <row r="177" spans="3:4">
      <c r="C177" s="126"/>
      <c r="D177" s="127"/>
    </row>
    <row r="178" spans="3:4">
      <c r="C178" s="126"/>
      <c r="D178" s="127"/>
    </row>
    <row r="179" spans="3:4">
      <c r="C179" s="126"/>
      <c r="D179" s="127"/>
    </row>
    <row r="180" spans="3:4">
      <c r="C180" s="126"/>
      <c r="D180" s="127"/>
    </row>
    <row r="181" spans="3:4">
      <c r="C181" s="126"/>
      <c r="D181" s="127"/>
    </row>
    <row r="182" spans="3:4">
      <c r="C182" s="126"/>
      <c r="D182" s="127"/>
    </row>
    <row r="183" spans="3:4">
      <c r="C183" s="126"/>
      <c r="D183" s="127"/>
    </row>
    <row r="184" spans="3:4">
      <c r="C184" s="126"/>
      <c r="D184" s="127"/>
    </row>
    <row r="185" spans="3:4">
      <c r="C185" s="126"/>
      <c r="D185" s="127"/>
    </row>
    <row r="186" spans="3:4">
      <c r="C186" s="126"/>
      <c r="D186" s="127"/>
    </row>
    <row r="187" spans="3:4">
      <c r="C187" s="126"/>
      <c r="D187" s="127"/>
    </row>
    <row r="188" spans="3:4">
      <c r="C188" s="126"/>
      <c r="D188" s="127"/>
    </row>
    <row r="189" spans="3:4">
      <c r="C189" s="126"/>
      <c r="D189" s="127"/>
    </row>
    <row r="190" spans="3:4">
      <c r="C190" s="126"/>
      <c r="D190" s="127"/>
    </row>
    <row r="191" spans="3:4">
      <c r="C191" s="126"/>
      <c r="D191" s="127"/>
    </row>
    <row r="192" spans="3:4">
      <c r="C192" s="126"/>
      <c r="D192" s="127"/>
    </row>
    <row r="193" spans="3:4">
      <c r="C193" s="126"/>
      <c r="D193" s="127"/>
    </row>
    <row r="194" spans="3:4">
      <c r="C194" s="126"/>
      <c r="D194" s="127"/>
    </row>
    <row r="195" spans="3:4">
      <c r="C195" s="126"/>
      <c r="D195" s="127"/>
    </row>
    <row r="196" spans="3:4">
      <c r="C196" s="126"/>
      <c r="D196" s="127"/>
    </row>
    <row r="197" spans="3:4">
      <c r="C197" s="126"/>
      <c r="D197" s="127"/>
    </row>
    <row r="198" spans="3:4">
      <c r="C198" s="126"/>
      <c r="D198" s="127"/>
    </row>
    <row r="199" spans="3:4">
      <c r="C199" s="126"/>
      <c r="D199" s="127"/>
    </row>
    <row r="200" spans="3:4">
      <c r="C200" s="126"/>
      <c r="D200" s="127"/>
    </row>
    <row r="201" spans="3:4">
      <c r="C201" s="126"/>
      <c r="D201" s="127"/>
    </row>
    <row r="202" spans="3:4">
      <c r="C202" s="126"/>
      <c r="D202" s="127"/>
    </row>
    <row r="203" spans="3:4">
      <c r="C203" s="126"/>
      <c r="D203" s="127"/>
    </row>
    <row r="204" spans="3:4">
      <c r="C204" s="126"/>
      <c r="D204" s="127"/>
    </row>
    <row r="205" spans="3:4">
      <c r="C205" s="126"/>
      <c r="D205" s="127"/>
    </row>
    <row r="206" spans="3:4">
      <c r="C206" s="126"/>
      <c r="D206" s="127"/>
    </row>
    <row r="207" spans="3:4">
      <c r="C207" s="126"/>
      <c r="D207" s="127"/>
    </row>
    <row r="208" spans="3:4">
      <c r="C208" s="126"/>
      <c r="D208" s="127"/>
    </row>
    <row r="209" spans="3:4">
      <c r="C209" s="126"/>
      <c r="D209" s="127"/>
    </row>
    <row r="210" spans="3:4">
      <c r="C210" s="126"/>
      <c r="D210" s="127"/>
    </row>
    <row r="211" spans="3:4">
      <c r="C211" s="126"/>
      <c r="D211" s="127"/>
    </row>
    <row r="212" spans="3:4">
      <c r="C212" s="126"/>
      <c r="D212" s="127"/>
    </row>
    <row r="213" spans="3:4">
      <c r="C213" s="126"/>
      <c r="D213" s="127"/>
    </row>
    <row r="214" spans="3:4">
      <c r="C214" s="126"/>
      <c r="D214" s="127"/>
    </row>
    <row r="215" spans="3:4">
      <c r="C215" s="126"/>
      <c r="D215" s="127"/>
    </row>
    <row r="216" spans="3:4">
      <c r="C216" s="126"/>
      <c r="D216" s="127"/>
    </row>
    <row r="217" spans="3:4">
      <c r="C217" s="126"/>
      <c r="D217" s="127"/>
    </row>
    <row r="218" spans="3:4">
      <c r="C218" s="126"/>
      <c r="D218" s="127"/>
    </row>
    <row r="219" spans="3:4">
      <c r="C219" s="126"/>
      <c r="D219" s="127"/>
    </row>
    <row r="220" spans="3:4">
      <c r="C220" s="126"/>
      <c r="D220" s="127"/>
    </row>
    <row r="221" spans="3:4">
      <c r="C221" s="126"/>
      <c r="D221" s="127"/>
    </row>
    <row r="222" spans="3:4">
      <c r="C222" s="126"/>
      <c r="D222" s="127"/>
    </row>
    <row r="223" spans="3:4">
      <c r="C223" s="126"/>
      <c r="D223" s="127"/>
    </row>
    <row r="224" spans="3:4">
      <c r="C224" s="126"/>
      <c r="D224" s="127"/>
    </row>
    <row r="225" spans="3:4">
      <c r="C225" s="126"/>
      <c r="D225" s="127"/>
    </row>
    <row r="226" spans="3:4">
      <c r="C226" s="126"/>
      <c r="D226" s="127"/>
    </row>
    <row r="227" spans="3:4">
      <c r="C227" s="126"/>
      <c r="D227" s="127"/>
    </row>
    <row r="228" spans="3:4">
      <c r="C228" s="126"/>
      <c r="D228" s="127"/>
    </row>
    <row r="229" spans="3:4">
      <c r="C229" s="126"/>
      <c r="D229" s="127"/>
    </row>
    <row r="230" spans="3:4">
      <c r="C230" s="126"/>
      <c r="D230" s="127"/>
    </row>
    <row r="231" spans="3:4">
      <c r="C231" s="126"/>
      <c r="D231" s="127"/>
    </row>
    <row r="232" spans="3:4">
      <c r="C232" s="126"/>
      <c r="D232" s="127"/>
    </row>
    <row r="233" spans="3:4">
      <c r="C233" s="126"/>
      <c r="D233" s="127"/>
    </row>
    <row r="234" spans="3:4">
      <c r="C234" s="126"/>
      <c r="D234" s="127"/>
    </row>
    <row r="235" spans="3:4">
      <c r="C235" s="126"/>
      <c r="D235" s="127"/>
    </row>
    <row r="236" spans="3:4">
      <c r="C236" s="126"/>
      <c r="D236" s="127"/>
    </row>
    <row r="237" spans="3:4">
      <c r="C237" s="126"/>
      <c r="D237" s="127"/>
    </row>
    <row r="238" spans="3:4">
      <c r="C238" s="126"/>
      <c r="D238" s="127"/>
    </row>
    <row r="239" spans="3:4">
      <c r="C239" s="126"/>
      <c r="D239" s="127"/>
    </row>
    <row r="240" spans="3:4">
      <c r="C240" s="126"/>
      <c r="D240" s="127"/>
    </row>
    <row r="241" spans="3:4">
      <c r="C241" s="126"/>
      <c r="D241" s="127"/>
    </row>
    <row r="242" spans="3:4">
      <c r="C242" s="126"/>
      <c r="D242" s="127"/>
    </row>
    <row r="243" spans="3:4">
      <c r="C243" s="126"/>
      <c r="D243" s="127"/>
    </row>
    <row r="244" spans="3:4">
      <c r="C244" s="126"/>
      <c r="D244" s="127"/>
    </row>
    <row r="245" spans="3:4">
      <c r="C245" s="126"/>
      <c r="D245" s="127"/>
    </row>
    <row r="246" spans="3:4">
      <c r="C246" s="126"/>
      <c r="D246" s="127"/>
    </row>
    <row r="247" spans="3:4">
      <c r="C247" s="126"/>
      <c r="D247" s="127"/>
    </row>
    <row r="248" spans="3:4">
      <c r="C248" s="126"/>
      <c r="D248" s="127"/>
    </row>
    <row r="249" spans="3:4">
      <c r="C249" s="126"/>
      <c r="D249" s="127"/>
    </row>
    <row r="250" spans="3:4">
      <c r="C250" s="126"/>
      <c r="D250" s="127"/>
    </row>
    <row r="251" spans="3:4">
      <c r="C251" s="126"/>
      <c r="D251" s="127"/>
    </row>
    <row r="252" spans="3:4">
      <c r="C252" s="126"/>
      <c r="D252" s="127"/>
    </row>
    <row r="253" spans="3:4">
      <c r="C253" s="126"/>
      <c r="D253" s="127"/>
    </row>
    <row r="254" spans="3:4">
      <c r="C254" s="126"/>
      <c r="D254" s="127"/>
    </row>
    <row r="255" spans="3:4">
      <c r="C255" s="126"/>
      <c r="D255" s="127"/>
    </row>
    <row r="256" spans="3:4">
      <c r="C256" s="126"/>
      <c r="D256" s="127"/>
    </row>
    <row r="257" spans="3:4">
      <c r="C257" s="126"/>
      <c r="D257" s="127"/>
    </row>
    <row r="258" spans="3:4">
      <c r="C258" s="126"/>
      <c r="D258" s="127"/>
    </row>
    <row r="259" spans="3:4">
      <c r="C259" s="126"/>
      <c r="D259" s="127"/>
    </row>
    <row r="260" spans="3:4">
      <c r="C260" s="126"/>
      <c r="D260" s="127"/>
    </row>
    <row r="261" spans="3:4">
      <c r="C261" s="126"/>
      <c r="D261" s="127"/>
    </row>
    <row r="262" spans="3:4">
      <c r="C262" s="126"/>
      <c r="D262" s="127"/>
    </row>
    <row r="263" spans="3:4">
      <c r="C263" s="126"/>
      <c r="D263" s="127"/>
    </row>
    <row r="264" spans="3:4">
      <c r="C264" s="126"/>
      <c r="D264" s="127"/>
    </row>
    <row r="265" spans="3:4">
      <c r="C265" s="126"/>
      <c r="D265" s="127"/>
    </row>
    <row r="266" spans="3:4">
      <c r="C266" s="126"/>
      <c r="D266" s="127"/>
    </row>
    <row r="267" spans="3:4">
      <c r="C267" s="126"/>
      <c r="D267" s="127"/>
    </row>
    <row r="268" spans="3:4">
      <c r="C268" s="126"/>
      <c r="D268" s="127"/>
    </row>
    <row r="269" spans="3:4">
      <c r="C269" s="126"/>
      <c r="D269" s="127"/>
    </row>
    <row r="270" spans="3:4">
      <c r="C270" s="126"/>
      <c r="D270" s="127"/>
    </row>
    <row r="271" spans="3:4">
      <c r="C271" s="126"/>
      <c r="D271" s="127"/>
    </row>
    <row r="272" spans="3:4">
      <c r="C272" s="126"/>
      <c r="D272" s="127"/>
    </row>
    <row r="273" spans="3:4">
      <c r="C273" s="126"/>
      <c r="D273" s="127"/>
    </row>
    <row r="274" spans="3:4">
      <c r="C274" s="126"/>
      <c r="D274" s="127"/>
    </row>
    <row r="275" spans="3:4">
      <c r="C275" s="126"/>
      <c r="D275" s="127"/>
    </row>
    <row r="276" spans="3:4">
      <c r="C276" s="126"/>
      <c r="D276" s="127"/>
    </row>
    <row r="277" spans="3:4">
      <c r="C277" s="126"/>
      <c r="D277" s="127"/>
    </row>
    <row r="278" spans="3:4">
      <c r="C278" s="126"/>
      <c r="D278" s="127"/>
    </row>
    <row r="279" spans="3:4">
      <c r="C279" s="126"/>
      <c r="D279" s="127"/>
    </row>
    <row r="280" spans="3:4">
      <c r="C280" s="126"/>
      <c r="D280" s="127"/>
    </row>
    <row r="281" spans="3:4">
      <c r="C281" s="126"/>
      <c r="D281" s="127"/>
    </row>
    <row r="282" spans="3:4">
      <c r="C282" s="126"/>
      <c r="D282" s="127"/>
    </row>
    <row r="283" spans="3:4">
      <c r="C283" s="126"/>
      <c r="D283" s="127"/>
    </row>
    <row r="284" spans="3:4">
      <c r="C284" s="126"/>
      <c r="D284" s="127"/>
    </row>
    <row r="285" spans="3:4">
      <c r="C285" s="126"/>
      <c r="D285" s="127"/>
    </row>
    <row r="286" spans="3:4">
      <c r="C286" s="126"/>
      <c r="D286" s="127"/>
    </row>
    <row r="287" spans="3:4">
      <c r="C287" s="126"/>
      <c r="D287" s="127"/>
    </row>
    <row r="288" spans="3:4">
      <c r="C288" s="126"/>
      <c r="D288" s="127"/>
    </row>
    <row r="289" spans="3:4">
      <c r="C289" s="126"/>
      <c r="D289" s="127"/>
    </row>
    <row r="290" spans="3:4">
      <c r="C290" s="126"/>
      <c r="D290" s="127"/>
    </row>
    <row r="291" spans="3:4">
      <c r="C291" s="126"/>
      <c r="D291" s="127"/>
    </row>
    <row r="292" spans="3:4">
      <c r="C292" s="126"/>
      <c r="D292" s="127"/>
    </row>
    <row r="293" spans="3:4">
      <c r="C293" s="126"/>
      <c r="D293" s="127"/>
    </row>
    <row r="294" spans="3:4">
      <c r="C294" s="126"/>
      <c r="D294" s="127"/>
    </row>
    <row r="295" spans="3:4">
      <c r="C295" s="126"/>
      <c r="D295" s="127"/>
    </row>
    <row r="296" spans="3:4">
      <c r="C296" s="126"/>
      <c r="D296" s="127"/>
    </row>
    <row r="297" spans="3:4">
      <c r="C297" s="126"/>
      <c r="D297" s="127"/>
    </row>
    <row r="298" spans="3:4">
      <c r="C298" s="126"/>
      <c r="D298" s="127"/>
    </row>
    <row r="299" spans="3:4">
      <c r="C299" s="126"/>
      <c r="D299" s="127"/>
    </row>
    <row r="300" spans="3:4">
      <c r="C300" s="126"/>
      <c r="D300" s="127"/>
    </row>
    <row r="301" spans="3:4">
      <c r="C301" s="126"/>
      <c r="D301" s="127"/>
    </row>
    <row r="302" spans="3:4">
      <c r="C302" s="126"/>
      <c r="D302" s="127"/>
    </row>
    <row r="303" spans="3:4">
      <c r="C303" s="126"/>
      <c r="D303" s="127"/>
    </row>
    <row r="304" spans="3:4">
      <c r="C304" s="126"/>
      <c r="D304" s="127"/>
    </row>
    <row r="305" spans="3:4">
      <c r="C305" s="126"/>
      <c r="D305" s="127"/>
    </row>
    <row r="306" spans="3:4">
      <c r="C306" s="126"/>
      <c r="D306" s="127"/>
    </row>
    <row r="307" spans="3:4">
      <c r="C307" s="126"/>
      <c r="D307" s="127"/>
    </row>
    <row r="308" spans="3:4">
      <c r="C308" s="126"/>
      <c r="D308" s="127"/>
    </row>
    <row r="309" spans="3:4">
      <c r="C309" s="126"/>
      <c r="D309" s="127"/>
    </row>
    <row r="310" spans="3:4">
      <c r="C310" s="126"/>
      <c r="D310" s="127"/>
    </row>
    <row r="311" spans="3:4">
      <c r="C311" s="126"/>
      <c r="D311" s="127"/>
    </row>
    <row r="312" spans="3:4">
      <c r="C312" s="126"/>
      <c r="D312" s="127"/>
    </row>
    <row r="313" spans="3:4">
      <c r="C313" s="126"/>
      <c r="D313" s="127"/>
    </row>
    <row r="314" spans="3:4">
      <c r="C314" s="126"/>
      <c r="D314" s="127"/>
    </row>
    <row r="315" spans="3:4">
      <c r="C315" s="126"/>
      <c r="D315" s="127"/>
    </row>
    <row r="316" spans="3:4">
      <c r="C316" s="126"/>
      <c r="D316" s="127"/>
    </row>
    <row r="317" spans="3:4">
      <c r="C317" s="126"/>
      <c r="D317" s="127"/>
    </row>
    <row r="318" spans="3:4">
      <c r="C318" s="126"/>
      <c r="D318" s="127"/>
    </row>
    <row r="319" spans="3:4">
      <c r="C319" s="126"/>
      <c r="D319" s="127"/>
    </row>
    <row r="320" spans="3:4">
      <c r="C320" s="126"/>
      <c r="D320" s="127"/>
    </row>
    <row r="321" spans="3:4">
      <c r="C321" s="126"/>
      <c r="D321" s="127"/>
    </row>
    <row r="322" spans="3:4">
      <c r="C322" s="126"/>
      <c r="D322" s="127"/>
    </row>
    <row r="323" spans="3:4">
      <c r="C323" s="126"/>
      <c r="D323" s="127"/>
    </row>
    <row r="324" spans="3:4">
      <c r="C324" s="126"/>
      <c r="D324" s="127"/>
    </row>
    <row r="325" spans="3:4">
      <c r="C325" s="126"/>
      <c r="D325" s="127"/>
    </row>
    <row r="326" spans="3:4">
      <c r="C326" s="126"/>
      <c r="D326" s="127"/>
    </row>
    <row r="327" spans="3:4">
      <c r="C327" s="126"/>
      <c r="D327" s="127"/>
    </row>
    <row r="328" spans="3:4">
      <c r="C328" s="126"/>
      <c r="D328" s="127"/>
    </row>
    <row r="329" spans="3:4">
      <c r="C329" s="126"/>
      <c r="D329" s="127"/>
    </row>
    <row r="330" spans="3:4">
      <c r="C330" s="126"/>
      <c r="D330" s="127"/>
    </row>
    <row r="331" spans="3:4">
      <c r="C331" s="126"/>
      <c r="D331" s="127"/>
    </row>
    <row r="332" spans="3:4">
      <c r="C332" s="126"/>
      <c r="D332" s="127"/>
    </row>
    <row r="333" spans="3:4">
      <c r="C333" s="126"/>
      <c r="D333" s="127"/>
    </row>
    <row r="334" spans="3:4">
      <c r="C334" s="126"/>
      <c r="D334" s="127"/>
    </row>
    <row r="335" spans="3:4">
      <c r="C335" s="126"/>
      <c r="D335" s="127"/>
    </row>
    <row r="336" spans="3:4">
      <c r="C336" s="126"/>
      <c r="D336" s="127"/>
    </row>
    <row r="337" spans="3:4">
      <c r="C337" s="126"/>
      <c r="D337" s="127"/>
    </row>
    <row r="338" spans="3:4">
      <c r="C338" s="126"/>
      <c r="D338" s="127"/>
    </row>
    <row r="339" spans="3:4">
      <c r="C339" s="126"/>
      <c r="D339" s="127"/>
    </row>
    <row r="340" spans="3:4">
      <c r="C340" s="126"/>
      <c r="D340" s="127"/>
    </row>
    <row r="341" spans="3:4">
      <c r="C341" s="126"/>
      <c r="D341" s="127"/>
    </row>
    <row r="342" spans="3:4">
      <c r="C342" s="126"/>
      <c r="D342" s="127"/>
    </row>
    <row r="343" spans="3:4">
      <c r="C343" s="126"/>
      <c r="D343" s="127"/>
    </row>
    <row r="344" spans="3:4">
      <c r="C344" s="126"/>
      <c r="D344" s="127"/>
    </row>
    <row r="345" spans="3:4">
      <c r="C345" s="126"/>
      <c r="D345" s="127"/>
    </row>
    <row r="346" spans="3:4">
      <c r="C346" s="126"/>
      <c r="D346" s="127"/>
    </row>
    <row r="347" spans="3:4">
      <c r="C347" s="126"/>
      <c r="D347" s="127"/>
    </row>
    <row r="348" spans="3:4">
      <c r="C348" s="126"/>
      <c r="D348" s="127"/>
    </row>
    <row r="349" spans="3:4">
      <c r="C349" s="126"/>
      <c r="D349" s="127"/>
    </row>
    <row r="350" spans="3:4">
      <c r="C350" s="126"/>
      <c r="D350" s="127"/>
    </row>
    <row r="351" spans="3:4">
      <c r="C351" s="126"/>
      <c r="D351" s="127"/>
    </row>
    <row r="352" spans="3:4">
      <c r="C352" s="126"/>
      <c r="D352" s="127"/>
    </row>
    <row r="353" spans="3:4">
      <c r="C353" s="126"/>
      <c r="D353" s="127"/>
    </row>
    <row r="354" spans="3:4">
      <c r="C354" s="126"/>
      <c r="D354" s="127"/>
    </row>
    <row r="355" spans="3:4">
      <c r="C355" s="126"/>
      <c r="D355" s="127"/>
    </row>
    <row r="356" spans="3:4">
      <c r="C356" s="126"/>
      <c r="D356" s="127"/>
    </row>
    <row r="357" spans="3:4">
      <c r="C357" s="126"/>
      <c r="D357" s="127"/>
    </row>
    <row r="358" spans="3:4">
      <c r="C358" s="126"/>
      <c r="D358" s="127"/>
    </row>
    <row r="359" spans="3:4">
      <c r="C359" s="126"/>
      <c r="D359" s="127"/>
    </row>
    <row r="360" spans="3:4">
      <c r="C360" s="126"/>
      <c r="D360" s="127"/>
    </row>
    <row r="361" spans="3:4">
      <c r="C361" s="126"/>
      <c r="D361" s="127"/>
    </row>
    <row r="362" spans="3:4">
      <c r="C362" s="126"/>
      <c r="D362" s="127"/>
    </row>
    <row r="363" spans="3:4">
      <c r="C363" s="126"/>
      <c r="D363" s="127"/>
    </row>
    <row r="364" spans="3:4">
      <c r="C364" s="126"/>
      <c r="D364" s="127"/>
    </row>
    <row r="365" spans="3:4">
      <c r="C365" s="126"/>
      <c r="D365" s="127"/>
    </row>
    <row r="366" spans="3:4">
      <c r="C366" s="126"/>
      <c r="D366" s="127"/>
    </row>
    <row r="367" spans="3:4">
      <c r="C367" s="126"/>
      <c r="D367" s="127"/>
    </row>
    <row r="368" spans="3:4">
      <c r="C368" s="126"/>
      <c r="D368" s="127"/>
    </row>
    <row r="369" spans="3:4">
      <c r="C369" s="126"/>
      <c r="D369" s="127"/>
    </row>
    <row r="370" spans="3:4">
      <c r="C370" s="126"/>
      <c r="D370" s="127"/>
    </row>
    <row r="371" spans="3:4">
      <c r="C371" s="126"/>
      <c r="D371" s="127"/>
    </row>
    <row r="372" spans="3:4">
      <c r="C372" s="126"/>
      <c r="D372" s="127"/>
    </row>
    <row r="373" spans="3:4">
      <c r="C373" s="126"/>
      <c r="D373" s="127"/>
    </row>
    <row r="374" spans="3:4">
      <c r="C374" s="126"/>
      <c r="D374" s="127"/>
    </row>
    <row r="375" spans="3:4">
      <c r="C375" s="126"/>
      <c r="D375" s="127"/>
    </row>
    <row r="376" spans="3:4">
      <c r="C376" s="126"/>
      <c r="D376" s="127"/>
    </row>
    <row r="377" spans="3:4">
      <c r="C377" s="126"/>
      <c r="D377" s="127"/>
    </row>
    <row r="378" spans="3:4">
      <c r="C378" s="126"/>
      <c r="D378" s="127"/>
    </row>
    <row r="379" spans="3:4">
      <c r="C379" s="126"/>
      <c r="D379" s="127"/>
    </row>
    <row r="380" spans="3:4">
      <c r="C380" s="126"/>
      <c r="D380" s="127"/>
    </row>
    <row r="381" spans="3:4">
      <c r="C381" s="126"/>
      <c r="D381" s="127"/>
    </row>
    <row r="382" spans="3:4">
      <c r="C382" s="126"/>
      <c r="D382" s="127"/>
    </row>
    <row r="383" spans="3:4">
      <c r="C383" s="126"/>
      <c r="D383" s="127"/>
    </row>
    <row r="384" spans="3:4">
      <c r="C384" s="126"/>
      <c r="D384" s="127"/>
    </row>
    <row r="385" spans="3:4">
      <c r="C385" s="126"/>
      <c r="D385" s="127"/>
    </row>
    <row r="386" spans="3:4">
      <c r="C386" s="126"/>
      <c r="D386" s="127"/>
    </row>
    <row r="387" spans="3:4">
      <c r="C387" s="126"/>
      <c r="D387" s="127"/>
    </row>
    <row r="388" spans="3:4">
      <c r="C388" s="126"/>
      <c r="D388" s="127"/>
    </row>
    <row r="389" spans="3:4">
      <c r="C389" s="126"/>
      <c r="D389" s="127"/>
    </row>
    <row r="390" spans="3:4">
      <c r="C390" s="126"/>
      <c r="D390" s="127"/>
    </row>
    <row r="391" spans="3:4">
      <c r="C391" s="126"/>
      <c r="D391" s="127"/>
    </row>
    <row r="392" spans="3:4">
      <c r="C392" s="126"/>
      <c r="D392" s="127"/>
    </row>
    <row r="393" spans="3:4">
      <c r="C393" s="126"/>
      <c r="D393" s="127"/>
    </row>
    <row r="394" spans="3:4">
      <c r="C394" s="126"/>
      <c r="D394" s="127"/>
    </row>
    <row r="395" spans="3:4">
      <c r="C395" s="126"/>
      <c r="D395" s="127"/>
    </row>
    <row r="396" spans="3:4">
      <c r="C396" s="126"/>
      <c r="D396" s="127"/>
    </row>
    <row r="397" spans="3:4">
      <c r="C397" s="126"/>
      <c r="D397" s="127"/>
    </row>
    <row r="398" spans="3:4">
      <c r="C398" s="126"/>
      <c r="D398" s="127"/>
    </row>
    <row r="399" spans="3:4">
      <c r="C399" s="126"/>
      <c r="D399" s="127"/>
    </row>
    <row r="400" spans="3:4">
      <c r="C400" s="126"/>
      <c r="D400" s="127"/>
    </row>
    <row r="401" spans="3:4">
      <c r="C401" s="126"/>
      <c r="D401" s="127"/>
    </row>
    <row r="402" spans="3:4">
      <c r="C402" s="126"/>
      <c r="D402" s="127"/>
    </row>
    <row r="403" spans="3:4">
      <c r="C403" s="126"/>
      <c r="D403" s="127"/>
    </row>
    <row r="404" spans="3:4">
      <c r="C404" s="126"/>
      <c r="D404" s="127"/>
    </row>
    <row r="405" spans="3:4">
      <c r="C405" s="126"/>
      <c r="D405" s="127"/>
    </row>
    <row r="406" spans="3:4">
      <c r="C406" s="126"/>
      <c r="D406" s="127"/>
    </row>
    <row r="407" spans="3:4">
      <c r="C407" s="126"/>
      <c r="D407" s="127"/>
    </row>
    <row r="408" spans="3:4">
      <c r="C408" s="126"/>
      <c r="D408" s="127"/>
    </row>
    <row r="409" spans="3:4">
      <c r="C409" s="126"/>
      <c r="D409" s="127"/>
    </row>
    <row r="410" spans="3:4">
      <c r="C410" s="126"/>
      <c r="D410" s="127"/>
    </row>
    <row r="411" spans="3:4">
      <c r="C411" s="126"/>
      <c r="D411" s="127"/>
    </row>
    <row r="412" spans="3:4">
      <c r="C412" s="126"/>
      <c r="D412" s="127"/>
    </row>
    <row r="413" spans="3:4">
      <c r="C413" s="126"/>
      <c r="D413" s="127"/>
    </row>
    <row r="414" spans="3:4">
      <c r="C414" s="126"/>
      <c r="D414" s="127"/>
    </row>
    <row r="415" spans="3:4">
      <c r="C415" s="126"/>
      <c r="D415" s="127"/>
    </row>
    <row r="416" spans="3:4">
      <c r="C416" s="126"/>
      <c r="D416" s="127"/>
    </row>
    <row r="417" spans="3:4">
      <c r="C417" s="126"/>
      <c r="D417" s="127"/>
    </row>
    <row r="418" spans="3:4">
      <c r="C418" s="126"/>
      <c r="D418" s="127"/>
    </row>
    <row r="419" spans="3:4">
      <c r="C419" s="126"/>
      <c r="D419" s="127"/>
    </row>
    <row r="420" spans="3:4">
      <c r="C420" s="126"/>
      <c r="D420" s="127"/>
    </row>
    <row r="421" spans="3:4">
      <c r="C421" s="126"/>
      <c r="D421" s="127"/>
    </row>
    <row r="422" spans="3:4">
      <c r="C422" s="126"/>
      <c r="D422" s="127"/>
    </row>
    <row r="423" spans="3:4">
      <c r="C423" s="126"/>
      <c r="D423" s="127"/>
    </row>
    <row r="424" spans="3:4">
      <c r="C424" s="126"/>
      <c r="D424" s="127"/>
    </row>
    <row r="425" spans="3:4">
      <c r="C425" s="126"/>
      <c r="D425" s="127"/>
    </row>
    <row r="426" spans="3:4">
      <c r="C426" s="126"/>
      <c r="D426" s="127"/>
    </row>
    <row r="427" spans="3:4">
      <c r="C427" s="126"/>
      <c r="D427" s="127"/>
    </row>
    <row r="428" spans="3:4">
      <c r="C428" s="126"/>
      <c r="D428" s="127"/>
    </row>
    <row r="429" spans="3:4">
      <c r="C429" s="126"/>
      <c r="D429" s="127"/>
    </row>
    <row r="430" spans="3:4">
      <c r="C430" s="126"/>
      <c r="D430" s="127"/>
    </row>
    <row r="431" spans="3:4">
      <c r="C431" s="126"/>
      <c r="D431" s="127"/>
    </row>
    <row r="432" spans="3:4">
      <c r="C432" s="126"/>
      <c r="D432" s="127"/>
    </row>
    <row r="433" spans="3:4">
      <c r="C433" s="126"/>
      <c r="D433" s="127"/>
    </row>
    <row r="434" spans="3:4">
      <c r="C434" s="126"/>
      <c r="D434" s="127"/>
    </row>
    <row r="435" spans="3:4">
      <c r="C435" s="126"/>
      <c r="D435" s="127"/>
    </row>
    <row r="436" spans="3:4">
      <c r="C436" s="126"/>
      <c r="D436" s="127"/>
    </row>
    <row r="437" spans="3:4">
      <c r="C437" s="126"/>
      <c r="D437" s="127"/>
    </row>
    <row r="438" spans="3:4">
      <c r="C438" s="126"/>
      <c r="D438" s="127"/>
    </row>
    <row r="439" spans="3:4">
      <c r="C439" s="126"/>
      <c r="D439" s="127"/>
    </row>
    <row r="440" spans="3:4">
      <c r="C440" s="126"/>
      <c r="D440" s="127"/>
    </row>
    <row r="441" spans="3:4">
      <c r="C441" s="126"/>
      <c r="D441" s="127"/>
    </row>
    <row r="442" spans="3:4">
      <c r="C442" s="126"/>
      <c r="D442" s="127"/>
    </row>
    <row r="443" spans="3:4">
      <c r="C443" s="126"/>
      <c r="D443" s="127"/>
    </row>
    <row r="444" spans="3:4">
      <c r="C444" s="126"/>
      <c r="D444" s="127"/>
    </row>
    <row r="445" spans="3:4">
      <c r="C445" s="126"/>
      <c r="D445" s="127"/>
    </row>
    <row r="446" spans="3:4">
      <c r="C446" s="126"/>
      <c r="D446" s="127"/>
    </row>
    <row r="447" spans="3:4">
      <c r="C447" s="126"/>
      <c r="D447" s="127"/>
    </row>
    <row r="448" spans="3:4">
      <c r="C448" s="126"/>
      <c r="D448" s="127"/>
    </row>
    <row r="449" spans="3:4">
      <c r="C449" s="126"/>
      <c r="D449" s="127"/>
    </row>
    <row r="450" spans="3:4">
      <c r="C450" s="126"/>
      <c r="D450" s="127"/>
    </row>
    <row r="451" spans="3:4">
      <c r="C451" s="126"/>
      <c r="D451" s="127"/>
    </row>
    <row r="452" spans="3:4">
      <c r="C452" s="126"/>
      <c r="D452" s="127"/>
    </row>
    <row r="453" spans="3:4">
      <c r="C453" s="126"/>
      <c r="D453" s="127"/>
    </row>
    <row r="454" spans="3:4">
      <c r="C454" s="126"/>
      <c r="D454" s="127"/>
    </row>
    <row r="455" spans="3:4">
      <c r="C455" s="126"/>
      <c r="D455" s="127"/>
    </row>
    <row r="456" spans="3:4">
      <c r="C456" s="126"/>
      <c r="D456" s="127"/>
    </row>
    <row r="457" spans="3:4">
      <c r="C457" s="126"/>
      <c r="D457" s="127"/>
    </row>
    <row r="458" spans="3:4">
      <c r="C458" s="126"/>
      <c r="D458" s="127"/>
    </row>
    <row r="459" spans="3:4">
      <c r="C459" s="126"/>
      <c r="D459" s="127"/>
    </row>
    <row r="460" spans="3:4">
      <c r="C460" s="126"/>
      <c r="D460" s="127"/>
    </row>
    <row r="461" spans="3:4">
      <c r="C461" s="126"/>
      <c r="D461" s="127"/>
    </row>
    <row r="462" spans="3:4">
      <c r="C462" s="126"/>
      <c r="D462" s="127"/>
    </row>
    <row r="463" spans="3:4">
      <c r="C463" s="126"/>
      <c r="D463" s="127"/>
    </row>
    <row r="464" spans="3:4">
      <c r="C464" s="126"/>
      <c r="D464" s="127"/>
    </row>
    <row r="465" spans="3:4">
      <c r="C465" s="126"/>
      <c r="D465" s="127"/>
    </row>
    <row r="466" spans="3:4">
      <c r="C466" s="126"/>
      <c r="D466" s="127"/>
    </row>
    <row r="467" spans="3:4">
      <c r="C467" s="126"/>
      <c r="D467" s="127"/>
    </row>
    <row r="468" spans="3:4">
      <c r="C468" s="126"/>
      <c r="D468" s="127"/>
    </row>
    <row r="469" spans="3:4">
      <c r="C469" s="126"/>
      <c r="D469" s="127"/>
    </row>
    <row r="470" spans="3:4">
      <c r="C470" s="126"/>
      <c r="D470" s="127"/>
    </row>
    <row r="471" spans="3:4">
      <c r="C471" s="126"/>
      <c r="D471" s="127"/>
    </row>
    <row r="472" spans="3:4">
      <c r="C472" s="126"/>
      <c r="D472" s="127"/>
    </row>
    <row r="473" spans="3:4">
      <c r="C473" s="126"/>
      <c r="D473" s="127"/>
    </row>
    <row r="474" spans="3:4">
      <c r="C474" s="126"/>
      <c r="D474" s="127"/>
    </row>
    <row r="475" spans="3:4">
      <c r="C475" s="126"/>
      <c r="D475" s="127"/>
    </row>
    <row r="476" spans="3:4">
      <c r="C476" s="126"/>
      <c r="D476" s="127"/>
    </row>
    <row r="477" spans="3:4">
      <c r="C477" s="126"/>
      <c r="D477" s="127"/>
    </row>
    <row r="478" spans="3:4">
      <c r="C478" s="126"/>
      <c r="D478" s="127"/>
    </row>
    <row r="479" spans="3:4">
      <c r="C479" s="126"/>
      <c r="D479" s="127"/>
    </row>
    <row r="480" spans="3:4">
      <c r="C480" s="126"/>
      <c r="D480" s="127"/>
    </row>
    <row r="481" spans="3:4">
      <c r="C481" s="126"/>
      <c r="D481" s="127"/>
    </row>
    <row r="482" spans="3:4">
      <c r="C482" s="126"/>
      <c r="D482" s="127"/>
    </row>
    <row r="483" spans="3:4">
      <c r="C483" s="126"/>
      <c r="D483" s="127"/>
    </row>
    <row r="484" spans="3:4">
      <c r="C484" s="126"/>
      <c r="D484" s="127"/>
    </row>
    <row r="485" spans="3:4">
      <c r="C485" s="126"/>
      <c r="D485" s="127"/>
    </row>
    <row r="486" spans="3:4">
      <c r="C486" s="126"/>
      <c r="D486" s="127"/>
    </row>
    <row r="487" spans="3:4">
      <c r="C487" s="126"/>
      <c r="D487" s="127"/>
    </row>
    <row r="488" spans="3:4">
      <c r="C488" s="126"/>
      <c r="D488" s="127"/>
    </row>
    <row r="489" spans="3:4">
      <c r="C489" s="126"/>
      <c r="D489" s="127"/>
    </row>
    <row r="490" spans="3:4">
      <c r="C490" s="126"/>
      <c r="D490" s="127"/>
    </row>
    <row r="491" spans="3:4">
      <c r="C491" s="126"/>
      <c r="D491" s="127"/>
    </row>
    <row r="492" spans="3:4">
      <c r="C492" s="126"/>
      <c r="D492" s="127"/>
    </row>
    <row r="493" spans="3:4">
      <c r="C493" s="126"/>
      <c r="D493" s="127"/>
    </row>
    <row r="494" spans="3:4">
      <c r="C494" s="126"/>
      <c r="D494" s="127"/>
    </row>
    <row r="495" spans="3:4">
      <c r="C495" s="126"/>
      <c r="D495" s="127"/>
    </row>
    <row r="496" spans="3:4">
      <c r="C496" s="126"/>
      <c r="D496" s="127"/>
    </row>
    <row r="497" spans="3:4">
      <c r="C497" s="126"/>
      <c r="D497" s="127"/>
    </row>
    <row r="498" spans="3:4">
      <c r="C498" s="126"/>
      <c r="D498" s="127"/>
    </row>
    <row r="499" spans="3:4">
      <c r="C499" s="126"/>
      <c r="D499" s="127"/>
    </row>
    <row r="500" spans="3:4">
      <c r="C500" s="126"/>
      <c r="D500" s="127"/>
    </row>
    <row r="501" spans="3:4">
      <c r="C501" s="126"/>
      <c r="D501" s="127"/>
    </row>
    <row r="502" spans="3:4">
      <c r="C502" s="126"/>
      <c r="D502" s="127"/>
    </row>
    <row r="503" spans="3:4">
      <c r="C503" s="126"/>
      <c r="D503" s="127"/>
    </row>
    <row r="504" spans="3:4">
      <c r="C504" s="126"/>
      <c r="D504" s="127"/>
    </row>
    <row r="505" spans="3:4">
      <c r="C505" s="126"/>
      <c r="D505" s="127"/>
    </row>
    <row r="506" spans="3:4">
      <c r="C506" s="126"/>
      <c r="D506" s="127"/>
    </row>
    <row r="507" spans="3:4">
      <c r="C507" s="126"/>
      <c r="D507" s="127"/>
    </row>
    <row r="508" spans="3:4">
      <c r="C508" s="126"/>
      <c r="D508" s="127"/>
    </row>
    <row r="509" spans="3:4">
      <c r="C509" s="126"/>
      <c r="D509" s="127"/>
    </row>
    <row r="510" spans="3:4">
      <c r="C510" s="126"/>
      <c r="D510" s="127"/>
    </row>
    <row r="511" spans="3:4">
      <c r="C511" s="126"/>
      <c r="D511" s="127"/>
    </row>
    <row r="512" spans="3:4">
      <c r="C512" s="126"/>
      <c r="D512" s="127"/>
    </row>
    <row r="513" spans="3:4">
      <c r="C513" s="126"/>
      <c r="D513" s="127"/>
    </row>
    <row r="514" spans="3:4">
      <c r="C514" s="126"/>
      <c r="D514" s="127"/>
    </row>
    <row r="515" spans="3:4">
      <c r="C515" s="126"/>
      <c r="D515" s="127"/>
    </row>
    <row r="516" spans="3:4">
      <c r="C516" s="126"/>
      <c r="D516" s="127"/>
    </row>
    <row r="517" spans="3:4">
      <c r="C517" s="126"/>
      <c r="D517" s="127"/>
    </row>
    <row r="518" spans="3:4">
      <c r="C518" s="126"/>
      <c r="D518" s="127"/>
    </row>
    <row r="519" spans="3:4">
      <c r="C519" s="126"/>
      <c r="D519" s="127"/>
    </row>
    <row r="520" spans="3:4">
      <c r="C520" s="126"/>
      <c r="D520" s="127"/>
    </row>
    <row r="521" spans="3:4">
      <c r="C521" s="126"/>
      <c r="D521" s="127"/>
    </row>
    <row r="522" spans="3:4">
      <c r="C522" s="126"/>
      <c r="D522" s="127"/>
    </row>
    <row r="523" spans="3:4">
      <c r="C523" s="126"/>
      <c r="D523" s="127"/>
    </row>
    <row r="524" spans="3:4">
      <c r="C524" s="126"/>
      <c r="D524" s="127"/>
    </row>
    <row r="525" spans="3:4">
      <c r="C525" s="126"/>
      <c r="D525" s="127"/>
    </row>
    <row r="526" spans="3:4">
      <c r="C526" s="126"/>
      <c r="D526" s="127"/>
    </row>
    <row r="527" spans="3:4">
      <c r="C527" s="126"/>
      <c r="D527" s="127"/>
    </row>
    <row r="528" spans="3:4">
      <c r="C528" s="126"/>
      <c r="D528" s="127"/>
    </row>
    <row r="529" spans="3:4">
      <c r="C529" s="126"/>
      <c r="D529" s="127"/>
    </row>
    <row r="530" spans="3:4">
      <c r="C530" s="126"/>
      <c r="D530" s="127"/>
    </row>
    <row r="531" spans="3:4">
      <c r="C531" s="126"/>
      <c r="D531" s="127"/>
    </row>
    <row r="532" spans="3:4">
      <c r="C532" s="126"/>
      <c r="D532" s="127"/>
    </row>
    <row r="533" spans="3:4">
      <c r="C533" s="126"/>
      <c r="D533" s="127"/>
    </row>
    <row r="534" spans="3:4">
      <c r="C534" s="126"/>
      <c r="D534" s="127"/>
    </row>
    <row r="535" spans="3:4">
      <c r="C535" s="126"/>
      <c r="D535" s="127"/>
    </row>
    <row r="536" spans="3:4">
      <c r="C536" s="126"/>
      <c r="D536" s="127"/>
    </row>
    <row r="537" spans="3:4">
      <c r="C537" s="126"/>
      <c r="D537" s="127"/>
    </row>
    <row r="538" spans="3:4">
      <c r="C538" s="126"/>
      <c r="D538" s="127"/>
    </row>
    <row r="539" spans="3:4">
      <c r="C539" s="126"/>
      <c r="D539" s="127"/>
    </row>
    <row r="540" spans="3:4">
      <c r="C540" s="126"/>
      <c r="D540" s="127"/>
    </row>
    <row r="541" spans="3:4">
      <c r="C541" s="126"/>
      <c r="D541" s="127"/>
    </row>
    <row r="542" spans="3:4">
      <c r="C542" s="126"/>
      <c r="D542" s="127"/>
    </row>
    <row r="543" spans="3:4">
      <c r="C543" s="126"/>
      <c r="D543" s="127"/>
    </row>
    <row r="544" spans="3:4">
      <c r="C544" s="126"/>
      <c r="D544" s="127"/>
    </row>
    <row r="545" spans="3:4">
      <c r="C545" s="126"/>
      <c r="D545" s="127"/>
    </row>
    <row r="546" spans="3:4">
      <c r="C546" s="126"/>
      <c r="D546" s="127"/>
    </row>
    <row r="547" spans="3:4">
      <c r="C547" s="126"/>
      <c r="D547" s="127"/>
    </row>
    <row r="548" spans="3:4">
      <c r="C548" s="126"/>
      <c r="D548" s="127"/>
    </row>
    <row r="549" spans="3:4">
      <c r="C549" s="126"/>
      <c r="D549" s="127"/>
    </row>
    <row r="550" spans="3:4">
      <c r="C550" s="126"/>
      <c r="D550" s="127"/>
    </row>
    <row r="551" spans="3:4">
      <c r="C551" s="126"/>
      <c r="D551" s="127"/>
    </row>
    <row r="552" spans="3:4">
      <c r="C552" s="126"/>
      <c r="D552" s="127"/>
    </row>
    <row r="553" spans="3:4">
      <c r="C553" s="126"/>
      <c r="D553" s="127"/>
    </row>
    <row r="554" spans="3:4">
      <c r="C554" s="126"/>
      <c r="D554" s="127"/>
    </row>
    <row r="555" spans="3:4">
      <c r="C555" s="126"/>
      <c r="D555" s="127"/>
    </row>
    <row r="556" spans="3:4">
      <c r="C556" s="126"/>
      <c r="D556" s="127"/>
    </row>
    <row r="557" spans="3:4">
      <c r="C557" s="126"/>
      <c r="D557" s="127"/>
    </row>
    <row r="558" spans="3:4">
      <c r="C558" s="126"/>
      <c r="D558" s="127"/>
    </row>
    <row r="559" spans="3:4">
      <c r="C559" s="126"/>
      <c r="D559" s="127"/>
    </row>
    <row r="560" spans="3:4">
      <c r="C560" s="126"/>
      <c r="D560" s="127"/>
    </row>
    <row r="561" spans="3:4">
      <c r="C561" s="126"/>
      <c r="D561" s="127"/>
    </row>
    <row r="562" spans="3:4">
      <c r="C562" s="126"/>
      <c r="D562" s="127"/>
    </row>
    <row r="563" spans="3:4">
      <c r="C563" s="126"/>
      <c r="D563" s="127"/>
    </row>
    <row r="564" spans="3:4">
      <c r="C564" s="126"/>
      <c r="D564" s="127"/>
    </row>
    <row r="565" spans="3:4">
      <c r="C565" s="126"/>
      <c r="D565" s="127"/>
    </row>
    <row r="566" spans="3:4">
      <c r="C566" s="126"/>
      <c r="D566" s="127"/>
    </row>
    <row r="567" spans="3:4">
      <c r="C567" s="126"/>
      <c r="D567" s="127"/>
    </row>
    <row r="568" spans="3:4">
      <c r="C568" s="126"/>
      <c r="D568" s="127"/>
    </row>
    <row r="569" spans="3:4">
      <c r="C569" s="126"/>
      <c r="D569" s="127"/>
    </row>
    <row r="570" spans="3:4">
      <c r="C570" s="126"/>
      <c r="D570" s="127"/>
    </row>
    <row r="571" spans="3:4">
      <c r="C571" s="126"/>
      <c r="D571" s="127"/>
    </row>
    <row r="572" spans="3:4">
      <c r="C572" s="126"/>
      <c r="D572" s="127"/>
    </row>
    <row r="573" spans="3:4">
      <c r="C573" s="126"/>
      <c r="D573" s="127"/>
    </row>
    <row r="574" spans="3:4">
      <c r="C574" s="126"/>
      <c r="D574" s="127"/>
    </row>
    <row r="575" spans="3:4">
      <c r="C575" s="126"/>
      <c r="D575" s="127"/>
    </row>
    <row r="576" spans="3:4">
      <c r="C576" s="126"/>
      <c r="D576" s="127"/>
    </row>
    <row r="577" spans="3:4">
      <c r="C577" s="126"/>
      <c r="D577" s="127"/>
    </row>
    <row r="578" spans="3:4">
      <c r="C578" s="126"/>
      <c r="D578" s="127"/>
    </row>
    <row r="579" spans="3:4">
      <c r="C579" s="126"/>
      <c r="D579" s="127"/>
    </row>
    <row r="580" spans="3:4">
      <c r="C580" s="126"/>
      <c r="D580" s="127"/>
    </row>
    <row r="581" spans="3:4">
      <c r="C581" s="126"/>
      <c r="D581" s="127"/>
    </row>
    <row r="582" spans="3:4">
      <c r="C582" s="126"/>
      <c r="D582" s="127"/>
    </row>
    <row r="583" spans="3:4">
      <c r="C583" s="126"/>
      <c r="D583" s="127"/>
    </row>
    <row r="584" spans="3:4">
      <c r="C584" s="126"/>
      <c r="D584" s="127"/>
    </row>
    <row r="585" spans="3:4">
      <c r="C585" s="126"/>
      <c r="D585" s="127"/>
    </row>
    <row r="586" spans="3:4">
      <c r="C586" s="126"/>
      <c r="D586" s="127"/>
    </row>
    <row r="587" spans="3:4">
      <c r="C587" s="126"/>
      <c r="D587" s="127"/>
    </row>
    <row r="588" spans="3:4">
      <c r="C588" s="126"/>
      <c r="D588" s="127"/>
    </row>
    <row r="589" spans="3:4">
      <c r="C589" s="126"/>
      <c r="D589" s="127"/>
    </row>
    <row r="590" spans="3:4">
      <c r="C590" s="126"/>
      <c r="D590" s="127"/>
    </row>
    <row r="591" spans="3:4">
      <c r="C591" s="126"/>
      <c r="D591" s="127"/>
    </row>
    <row r="592" spans="3:4">
      <c r="C592" s="126"/>
      <c r="D592" s="127"/>
    </row>
    <row r="593" spans="3:4">
      <c r="C593" s="126"/>
      <c r="D593" s="127"/>
    </row>
    <row r="594" spans="3:4">
      <c r="C594" s="126"/>
      <c r="D594" s="127"/>
    </row>
    <row r="595" spans="3:4">
      <c r="C595" s="126"/>
      <c r="D595" s="127"/>
    </row>
    <row r="596" spans="3:4">
      <c r="C596" s="126"/>
      <c r="D596" s="127"/>
    </row>
    <row r="597" spans="3:4">
      <c r="C597" s="126"/>
      <c r="D597" s="127"/>
    </row>
    <row r="598" spans="3:4">
      <c r="C598" s="126"/>
      <c r="D598" s="127"/>
    </row>
    <row r="599" spans="3:4">
      <c r="C599" s="126"/>
      <c r="D599" s="127"/>
    </row>
    <row r="600" spans="3:4">
      <c r="C600" s="126"/>
      <c r="D600" s="127"/>
    </row>
    <row r="601" spans="3:4">
      <c r="C601" s="126"/>
      <c r="D601" s="127"/>
    </row>
    <row r="602" spans="3:4">
      <c r="C602" s="126"/>
      <c r="D602" s="127"/>
    </row>
    <row r="603" spans="3:4">
      <c r="C603" s="126"/>
      <c r="D603" s="127"/>
    </row>
    <row r="604" spans="3:4">
      <c r="C604" s="126"/>
      <c r="D604" s="127"/>
    </row>
    <row r="605" spans="3:4">
      <c r="C605" s="126"/>
      <c r="D605" s="127"/>
    </row>
    <row r="606" spans="3:4">
      <c r="C606" s="126"/>
      <c r="D606" s="127"/>
    </row>
    <row r="607" spans="3:4">
      <c r="C607" s="126"/>
      <c r="D607" s="127"/>
    </row>
    <row r="608" spans="3:4">
      <c r="C608" s="126"/>
      <c r="D608" s="127"/>
    </row>
    <row r="609" spans="3:4">
      <c r="C609" s="126"/>
      <c r="D609" s="127"/>
    </row>
    <row r="610" spans="3:4">
      <c r="C610" s="126"/>
      <c r="D610" s="127"/>
    </row>
    <row r="611" spans="3:4">
      <c r="C611" s="126"/>
      <c r="D611" s="127"/>
    </row>
    <row r="612" spans="3:4">
      <c r="C612" s="126"/>
      <c r="D612" s="127"/>
    </row>
    <row r="613" spans="3:4">
      <c r="C613" s="126"/>
      <c r="D613" s="127"/>
    </row>
    <row r="614" spans="3:4">
      <c r="C614" s="126"/>
      <c r="D614" s="127"/>
    </row>
    <row r="615" spans="3:4">
      <c r="C615" s="126"/>
      <c r="D615" s="127"/>
    </row>
    <row r="616" spans="3:4">
      <c r="C616" s="126"/>
      <c r="D616" s="127"/>
    </row>
    <row r="617" spans="3:4">
      <c r="C617" s="126"/>
      <c r="D617" s="127"/>
    </row>
    <row r="618" spans="3:4">
      <c r="C618" s="126"/>
      <c r="D618" s="127"/>
    </row>
    <row r="619" spans="3:4">
      <c r="C619" s="126"/>
      <c r="D619" s="127"/>
    </row>
    <row r="620" spans="3:4">
      <c r="C620" s="126"/>
      <c r="D620" s="127"/>
    </row>
    <row r="621" spans="3:4">
      <c r="C621" s="126"/>
      <c r="D621" s="127"/>
    </row>
    <row r="622" spans="3:4">
      <c r="C622" s="126"/>
      <c r="D622" s="127"/>
    </row>
    <row r="623" spans="3:4">
      <c r="C623" s="126"/>
      <c r="D623" s="127"/>
    </row>
    <row r="624" spans="3:4">
      <c r="C624" s="126"/>
      <c r="D624" s="127"/>
    </row>
    <row r="625" spans="3:4">
      <c r="C625" s="126"/>
      <c r="D625" s="127"/>
    </row>
    <row r="626" spans="3:4">
      <c r="C626" s="126"/>
      <c r="D626" s="127"/>
    </row>
    <row r="627" spans="3:4">
      <c r="C627" s="126"/>
      <c r="D627" s="127"/>
    </row>
    <row r="628" spans="3:4">
      <c r="C628" s="126"/>
      <c r="D628" s="127"/>
    </row>
    <row r="629" spans="3:4">
      <c r="C629" s="126"/>
      <c r="D629" s="127"/>
    </row>
    <row r="630" spans="3:4">
      <c r="C630" s="126"/>
      <c r="D630" s="127"/>
    </row>
    <row r="631" spans="3:4">
      <c r="C631" s="126"/>
      <c r="D631" s="127"/>
    </row>
    <row r="632" spans="3:4">
      <c r="C632" s="126"/>
      <c r="D632" s="127"/>
    </row>
    <row r="633" spans="3:4">
      <c r="C633" s="126"/>
      <c r="D633" s="127"/>
    </row>
    <row r="634" spans="3:4">
      <c r="C634" s="126"/>
      <c r="D634" s="127"/>
    </row>
    <row r="635" spans="3:4">
      <c r="C635" s="126"/>
      <c r="D635" s="127"/>
    </row>
    <row r="636" spans="3:4">
      <c r="C636" s="126"/>
      <c r="D636" s="127"/>
    </row>
    <row r="637" spans="3:4">
      <c r="C637" s="126"/>
      <c r="D637" s="127"/>
    </row>
    <row r="638" spans="3:4">
      <c r="C638" s="126"/>
      <c r="D638" s="127"/>
    </row>
    <row r="639" spans="3:4">
      <c r="C639" s="126"/>
      <c r="D639" s="127"/>
    </row>
    <row r="640" spans="3:4">
      <c r="C640" s="126"/>
      <c r="D640" s="127"/>
    </row>
    <row r="641" spans="3:4">
      <c r="C641" s="126"/>
      <c r="D641" s="127"/>
    </row>
    <row r="642" spans="3:4">
      <c r="C642" s="126"/>
      <c r="D642" s="127"/>
    </row>
    <row r="643" spans="3:4">
      <c r="C643" s="126"/>
      <c r="D643" s="127"/>
    </row>
    <row r="644" spans="3:4">
      <c r="C644" s="126"/>
      <c r="D644" s="127"/>
    </row>
    <row r="645" spans="3:4">
      <c r="C645" s="126"/>
      <c r="D645" s="127"/>
    </row>
    <row r="646" spans="3:4">
      <c r="C646" s="126"/>
      <c r="D646" s="127"/>
    </row>
    <row r="647" spans="3:4">
      <c r="C647" s="126"/>
      <c r="D647" s="127"/>
    </row>
    <row r="648" spans="3:4">
      <c r="C648" s="126"/>
      <c r="D648" s="127"/>
    </row>
    <row r="649" spans="3:4">
      <c r="C649" s="126"/>
      <c r="D649" s="127"/>
    </row>
    <row r="650" spans="3:4">
      <c r="C650" s="126"/>
      <c r="D650" s="127"/>
    </row>
    <row r="651" spans="3:4">
      <c r="C651" s="126"/>
      <c r="D651" s="127"/>
    </row>
    <row r="652" spans="3:4">
      <c r="C652" s="126"/>
      <c r="D652" s="127"/>
    </row>
    <row r="653" spans="3:4">
      <c r="C653" s="126"/>
      <c r="D653" s="127"/>
    </row>
    <row r="654" spans="3:4">
      <c r="C654" s="126"/>
      <c r="D654" s="127"/>
    </row>
    <row r="655" spans="3:4">
      <c r="C655" s="126"/>
      <c r="D655" s="127"/>
    </row>
    <row r="656" spans="3:4">
      <c r="C656" s="126"/>
      <c r="D656" s="127"/>
    </row>
    <row r="657" spans="3:4">
      <c r="C657" s="126"/>
      <c r="D657" s="127"/>
    </row>
    <row r="658" spans="3:4">
      <c r="C658" s="126"/>
      <c r="D658" s="127"/>
    </row>
    <row r="659" spans="3:4">
      <c r="C659" s="126"/>
      <c r="D659" s="127"/>
    </row>
    <row r="660" spans="3:4">
      <c r="C660" s="126"/>
      <c r="D660" s="127"/>
    </row>
    <row r="661" spans="3:4">
      <c r="C661" s="126"/>
      <c r="D661" s="127"/>
    </row>
    <row r="662" spans="3:4">
      <c r="C662" s="126"/>
      <c r="D662" s="127"/>
    </row>
    <row r="663" spans="3:4">
      <c r="C663" s="126"/>
      <c r="D663" s="127"/>
    </row>
    <row r="664" spans="3:4">
      <c r="C664" s="126"/>
      <c r="D664" s="127"/>
    </row>
    <row r="665" spans="3:4">
      <c r="C665" s="126"/>
      <c r="D665" s="127"/>
    </row>
    <row r="666" spans="3:4">
      <c r="C666" s="126"/>
      <c r="D666" s="127"/>
    </row>
    <row r="667" spans="3:4">
      <c r="C667" s="126"/>
      <c r="D667" s="127"/>
    </row>
    <row r="668" spans="3:4">
      <c r="C668" s="126"/>
      <c r="D668" s="127"/>
    </row>
    <row r="669" spans="3:4">
      <c r="C669" s="126"/>
      <c r="D669" s="127"/>
    </row>
    <row r="670" spans="3:4">
      <c r="C670" s="126"/>
      <c r="D670" s="127"/>
    </row>
    <row r="671" spans="3:4">
      <c r="C671" s="126"/>
      <c r="D671" s="127"/>
    </row>
    <row r="672" spans="3:4">
      <c r="C672" s="126"/>
      <c r="D672" s="127"/>
    </row>
    <row r="673" spans="3:4">
      <c r="C673" s="126"/>
      <c r="D673" s="127"/>
    </row>
    <row r="674" spans="3:4">
      <c r="C674" s="126"/>
      <c r="D674" s="127"/>
    </row>
    <row r="675" spans="3:4">
      <c r="C675" s="126"/>
      <c r="D675" s="127"/>
    </row>
    <row r="676" spans="3:4">
      <c r="C676" s="126"/>
      <c r="D676" s="127"/>
    </row>
    <row r="677" spans="3:4">
      <c r="C677" s="126"/>
      <c r="D677" s="127"/>
    </row>
    <row r="678" spans="3:4">
      <c r="C678" s="126"/>
      <c r="D678" s="127"/>
    </row>
    <row r="679" spans="3:4">
      <c r="C679" s="126"/>
      <c r="D679" s="127"/>
    </row>
    <row r="680" spans="3:4">
      <c r="C680" s="126"/>
      <c r="D680" s="127"/>
    </row>
    <row r="681" spans="3:4">
      <c r="C681" s="126"/>
      <c r="D681" s="127"/>
    </row>
    <row r="682" spans="3:4">
      <c r="C682" s="126"/>
      <c r="D682" s="127"/>
    </row>
    <row r="683" spans="3:4">
      <c r="C683" s="126"/>
      <c r="D683" s="127"/>
    </row>
    <row r="684" spans="3:4">
      <c r="C684" s="126"/>
      <c r="D684" s="127"/>
    </row>
    <row r="685" spans="3:4">
      <c r="C685" s="126"/>
      <c r="D685" s="127"/>
    </row>
    <row r="686" spans="3:4">
      <c r="C686" s="126"/>
      <c r="D686" s="127"/>
    </row>
    <row r="687" spans="3:4">
      <c r="C687" s="126"/>
      <c r="D687" s="127"/>
    </row>
    <row r="688" spans="3:4">
      <c r="C688" s="126"/>
      <c r="D688" s="127"/>
    </row>
    <row r="689" spans="3:4">
      <c r="C689" s="126"/>
      <c r="D689" s="127"/>
    </row>
    <row r="690" spans="3:4">
      <c r="C690" s="126"/>
      <c r="D690" s="127"/>
    </row>
    <row r="691" spans="3:4">
      <c r="C691" s="126"/>
      <c r="D691" s="127"/>
    </row>
    <row r="692" spans="3:4">
      <c r="C692" s="126"/>
      <c r="D692" s="127"/>
    </row>
    <row r="693" spans="3:4">
      <c r="C693" s="126"/>
      <c r="D693" s="127"/>
    </row>
    <row r="694" spans="3:4">
      <c r="C694" s="126"/>
      <c r="D694" s="127"/>
    </row>
    <row r="695" spans="3:4">
      <c r="C695" s="126"/>
      <c r="D695" s="127"/>
    </row>
    <row r="696" spans="3:4">
      <c r="C696" s="126"/>
      <c r="D696" s="127"/>
    </row>
    <row r="697" spans="3:4">
      <c r="C697" s="126"/>
      <c r="D697" s="127"/>
    </row>
    <row r="698" spans="3:4">
      <c r="C698" s="126"/>
      <c r="D698" s="127"/>
    </row>
    <row r="699" spans="3:4">
      <c r="C699" s="126"/>
      <c r="D699" s="127"/>
    </row>
    <row r="700" spans="3:4">
      <c r="C700" s="126"/>
      <c r="D700" s="127"/>
    </row>
    <row r="701" spans="3:4">
      <c r="C701" s="126"/>
      <c r="D701" s="127"/>
    </row>
    <row r="702" spans="3:4">
      <c r="C702" s="126"/>
      <c r="D702" s="127"/>
    </row>
    <row r="703" spans="3:4">
      <c r="C703" s="126"/>
      <c r="D703" s="127"/>
    </row>
    <row r="704" spans="3:4">
      <c r="C704" s="126"/>
      <c r="D704" s="127"/>
    </row>
    <row r="705" spans="3:4">
      <c r="C705" s="126"/>
      <c r="D705" s="127"/>
    </row>
    <row r="706" spans="3:4">
      <c r="C706" s="126"/>
      <c r="D706" s="127"/>
    </row>
    <row r="707" spans="3:4">
      <c r="C707" s="126"/>
      <c r="D707" s="127"/>
    </row>
    <row r="708" spans="3:4">
      <c r="C708" s="126"/>
      <c r="D708" s="127"/>
    </row>
    <row r="709" spans="3:4">
      <c r="C709" s="126"/>
      <c r="D709" s="127"/>
    </row>
    <row r="710" spans="3:4">
      <c r="C710" s="126"/>
      <c r="D710" s="127"/>
    </row>
    <row r="711" spans="3:4">
      <c r="C711" s="126"/>
      <c r="D711" s="127"/>
    </row>
    <row r="712" spans="3:4">
      <c r="C712" s="126"/>
      <c r="D712" s="127"/>
    </row>
    <row r="713" spans="3:4">
      <c r="C713" s="126"/>
      <c r="D713" s="127"/>
    </row>
    <row r="714" spans="3:4">
      <c r="C714" s="126"/>
      <c r="D714" s="127"/>
    </row>
    <row r="715" spans="3:4">
      <c r="C715" s="126"/>
      <c r="D715" s="127"/>
    </row>
    <row r="716" spans="3:4">
      <c r="C716" s="126"/>
      <c r="D716" s="127"/>
    </row>
    <row r="717" spans="3:4">
      <c r="C717" s="126"/>
      <c r="D717" s="127"/>
    </row>
    <row r="718" spans="3:4">
      <c r="C718" s="126"/>
      <c r="D718" s="127"/>
    </row>
    <row r="719" spans="3:4">
      <c r="C719" s="126"/>
      <c r="D719" s="127"/>
    </row>
    <row r="720" spans="3:4">
      <c r="C720" s="126"/>
      <c r="D720" s="127"/>
    </row>
    <row r="721" spans="3:4">
      <c r="C721" s="126"/>
      <c r="D721" s="127"/>
    </row>
    <row r="722" spans="3:4">
      <c r="C722" s="126"/>
      <c r="D722" s="127"/>
    </row>
    <row r="723" spans="3:4">
      <c r="C723" s="126"/>
      <c r="D723" s="127"/>
    </row>
    <row r="724" spans="3:4">
      <c r="C724" s="126"/>
      <c r="D724" s="127"/>
    </row>
    <row r="725" spans="3:4">
      <c r="C725" s="126"/>
      <c r="D725" s="127"/>
    </row>
    <row r="726" spans="3:4">
      <c r="C726" s="126"/>
      <c r="D726" s="127"/>
    </row>
    <row r="727" spans="3:4">
      <c r="C727" s="126"/>
      <c r="D727" s="127"/>
    </row>
    <row r="728" spans="3:4">
      <c r="C728" s="126"/>
      <c r="D728" s="127"/>
    </row>
    <row r="729" spans="3:4">
      <c r="C729" s="126"/>
      <c r="D729" s="127"/>
    </row>
    <row r="730" spans="3:4">
      <c r="C730" s="126"/>
      <c r="D730" s="127"/>
    </row>
    <row r="731" spans="3:4">
      <c r="C731" s="126"/>
      <c r="D731" s="127"/>
    </row>
    <row r="732" spans="3:4">
      <c r="C732" s="126"/>
      <c r="D732" s="127"/>
    </row>
    <row r="733" spans="3:4">
      <c r="C733" s="126"/>
      <c r="D733" s="127"/>
    </row>
    <row r="734" spans="3:4">
      <c r="C734" s="126"/>
      <c r="D734" s="127"/>
    </row>
    <row r="735" spans="3:4">
      <c r="C735" s="126"/>
      <c r="D735" s="127"/>
    </row>
    <row r="736" spans="3:4">
      <c r="C736" s="126"/>
      <c r="D736" s="127"/>
    </row>
    <row r="737" spans="3:4">
      <c r="C737" s="126"/>
      <c r="D737" s="127"/>
    </row>
    <row r="738" spans="3:4">
      <c r="C738" s="126"/>
      <c r="D738" s="127"/>
    </row>
    <row r="739" spans="3:4">
      <c r="C739" s="126"/>
      <c r="D739" s="127"/>
    </row>
    <row r="740" spans="3:4">
      <c r="C740" s="126"/>
      <c r="D740" s="127"/>
    </row>
    <row r="741" spans="3:4">
      <c r="C741" s="126"/>
      <c r="D741" s="127"/>
    </row>
    <row r="742" spans="3:4">
      <c r="C742" s="126"/>
      <c r="D742" s="127"/>
    </row>
    <row r="743" spans="3:4">
      <c r="C743" s="126"/>
      <c r="D743" s="127"/>
    </row>
    <row r="744" spans="3:4">
      <c r="C744" s="126"/>
      <c r="D744" s="127"/>
    </row>
    <row r="745" spans="3:4">
      <c r="C745" s="126"/>
      <c r="D745" s="127"/>
    </row>
    <row r="746" spans="3:4">
      <c r="C746" s="126"/>
      <c r="D746" s="127"/>
    </row>
    <row r="747" spans="3:4">
      <c r="C747" s="126"/>
      <c r="D747" s="127"/>
    </row>
    <row r="748" spans="3:4">
      <c r="C748" s="126"/>
      <c r="D748" s="127"/>
    </row>
    <row r="749" spans="3:4">
      <c r="C749" s="126"/>
      <c r="D749" s="127"/>
    </row>
    <row r="750" spans="3:4">
      <c r="C750" s="126"/>
      <c r="D750" s="127"/>
    </row>
    <row r="751" spans="3:4">
      <c r="C751" s="126"/>
      <c r="D751" s="127"/>
    </row>
    <row r="752" spans="3:4">
      <c r="C752" s="126"/>
      <c r="D752" s="127"/>
    </row>
    <row r="753" spans="3:4">
      <c r="C753" s="126"/>
      <c r="D753" s="127"/>
    </row>
    <row r="754" spans="3:4">
      <c r="C754" s="126"/>
      <c r="D754" s="127"/>
    </row>
    <row r="755" spans="3:4">
      <c r="C755" s="126"/>
      <c r="D755" s="127"/>
    </row>
    <row r="756" spans="3:4">
      <c r="C756" s="126"/>
      <c r="D756" s="127"/>
    </row>
    <row r="757" spans="3:4">
      <c r="C757" s="126"/>
      <c r="D757" s="127"/>
    </row>
    <row r="758" spans="3:4">
      <c r="C758" s="126"/>
      <c r="D758" s="127"/>
    </row>
    <row r="759" spans="3:4">
      <c r="C759" s="126"/>
      <c r="D759" s="127"/>
    </row>
    <row r="760" spans="3:4">
      <c r="C760" s="126"/>
      <c r="D760" s="127"/>
    </row>
    <row r="761" spans="3:4">
      <c r="C761" s="126"/>
      <c r="D761" s="127"/>
    </row>
    <row r="762" spans="3:4">
      <c r="C762" s="126"/>
      <c r="D762" s="127"/>
    </row>
    <row r="763" spans="3:4">
      <c r="C763" s="126"/>
      <c r="D763" s="127"/>
    </row>
    <row r="764" spans="3:4">
      <c r="C764" s="126"/>
      <c r="D764" s="127"/>
    </row>
    <row r="765" spans="3:4">
      <c r="C765" s="126"/>
      <c r="D765" s="127"/>
    </row>
    <row r="766" spans="3:4">
      <c r="C766" s="126"/>
      <c r="D766" s="127"/>
    </row>
    <row r="767" spans="3:4">
      <c r="C767" s="126"/>
      <c r="D767" s="127"/>
    </row>
    <row r="768" spans="3:4">
      <c r="C768" s="126"/>
      <c r="D768" s="127"/>
    </row>
    <row r="769" spans="3:4">
      <c r="C769" s="126"/>
      <c r="D769" s="127"/>
    </row>
    <row r="770" spans="3:4">
      <c r="C770" s="126"/>
      <c r="D770" s="127"/>
    </row>
    <row r="771" spans="3:4">
      <c r="C771" s="126"/>
      <c r="D771" s="127"/>
    </row>
    <row r="772" spans="3:4">
      <c r="C772" s="126"/>
      <c r="D772" s="127"/>
    </row>
    <row r="773" spans="3:4">
      <c r="C773" s="126"/>
      <c r="D773" s="127"/>
    </row>
    <row r="774" spans="3:4">
      <c r="C774" s="126"/>
      <c r="D774" s="127"/>
    </row>
    <row r="775" spans="3:4">
      <c r="C775" s="126"/>
      <c r="D775" s="127"/>
    </row>
    <row r="776" spans="3:4">
      <c r="C776" s="126"/>
      <c r="D776" s="127"/>
    </row>
    <row r="777" spans="3:4">
      <c r="C777" s="126"/>
      <c r="D777" s="127"/>
    </row>
    <row r="778" spans="3:4">
      <c r="C778" s="126"/>
      <c r="D778" s="127"/>
    </row>
    <row r="779" spans="3:4">
      <c r="C779" s="126"/>
      <c r="D779" s="127"/>
    </row>
    <row r="780" spans="3:4">
      <c r="C780" s="126"/>
      <c r="D780" s="127"/>
    </row>
    <row r="781" spans="3:4">
      <c r="C781" s="126"/>
      <c r="D781" s="127"/>
    </row>
    <row r="782" spans="3:4">
      <c r="C782" s="126"/>
      <c r="D782" s="127"/>
    </row>
    <row r="783" spans="3:4">
      <c r="C783" s="126"/>
      <c r="D783" s="127"/>
    </row>
    <row r="784" spans="3:4">
      <c r="C784" s="126"/>
      <c r="D784" s="127"/>
    </row>
    <row r="785" spans="3:4">
      <c r="C785" s="126"/>
      <c r="D785" s="127"/>
    </row>
    <row r="786" spans="3:4">
      <c r="C786" s="126"/>
      <c r="D786" s="127"/>
    </row>
    <row r="787" spans="3:4">
      <c r="C787" s="126"/>
      <c r="D787" s="127"/>
    </row>
    <row r="788" spans="3:4">
      <c r="C788" s="126"/>
      <c r="D788" s="127"/>
    </row>
    <row r="789" spans="3:4">
      <c r="C789" s="126"/>
      <c r="D789" s="127"/>
    </row>
    <row r="790" spans="3:4">
      <c r="C790" s="126"/>
      <c r="D790" s="127"/>
    </row>
    <row r="791" spans="3:4">
      <c r="C791" s="126"/>
      <c r="D791" s="127"/>
    </row>
    <row r="792" spans="3:4">
      <c r="C792" s="126"/>
      <c r="D792" s="127"/>
    </row>
    <row r="793" spans="3:4">
      <c r="C793" s="126"/>
      <c r="D793" s="127"/>
    </row>
    <row r="794" spans="3:4">
      <c r="C794" s="126"/>
      <c r="D794" s="127"/>
    </row>
    <row r="795" spans="3:4">
      <c r="C795" s="126"/>
      <c r="D795" s="127"/>
    </row>
    <row r="796" spans="3:4">
      <c r="C796" s="126"/>
      <c r="D796" s="127"/>
    </row>
    <row r="797" spans="3:4">
      <c r="C797" s="126"/>
      <c r="D797" s="127"/>
    </row>
    <row r="798" spans="3:4">
      <c r="C798" s="126"/>
      <c r="D798" s="127"/>
    </row>
    <row r="799" spans="3:4">
      <c r="C799" s="126"/>
      <c r="D799" s="127"/>
    </row>
    <row r="800" spans="3:4">
      <c r="C800" s="126"/>
      <c r="D800" s="127"/>
    </row>
    <row r="801" spans="3:4">
      <c r="C801" s="126"/>
      <c r="D801" s="127"/>
    </row>
    <row r="802" spans="3:4">
      <c r="C802" s="126"/>
      <c r="D802" s="127"/>
    </row>
    <row r="803" spans="3:4">
      <c r="C803" s="126"/>
      <c r="D803" s="127"/>
    </row>
    <row r="804" spans="3:4">
      <c r="C804" s="126"/>
      <c r="D804" s="127"/>
    </row>
    <row r="805" spans="3:4">
      <c r="C805" s="126"/>
      <c r="D805" s="127"/>
    </row>
    <row r="806" spans="3:4">
      <c r="C806" s="126"/>
      <c r="D806" s="127"/>
    </row>
    <row r="807" spans="3:4">
      <c r="C807" s="126"/>
      <c r="D807" s="127"/>
    </row>
    <row r="808" spans="3:4">
      <c r="C808" s="126"/>
      <c r="D808" s="127"/>
    </row>
    <row r="809" spans="3:4">
      <c r="C809" s="126"/>
      <c r="D809" s="127"/>
    </row>
    <row r="810" spans="3:4">
      <c r="C810" s="126"/>
      <c r="D810" s="127"/>
    </row>
    <row r="811" spans="3:4">
      <c r="C811" s="126"/>
      <c r="D811" s="127"/>
    </row>
    <row r="812" spans="3:4">
      <c r="C812" s="126"/>
      <c r="D812" s="127"/>
    </row>
    <row r="813" spans="3:4">
      <c r="C813" s="126"/>
      <c r="D813" s="127"/>
    </row>
    <row r="814" spans="3:4">
      <c r="C814" s="126"/>
      <c r="D814" s="127"/>
    </row>
    <row r="815" spans="3:4">
      <c r="C815" s="126"/>
      <c r="D815" s="127"/>
    </row>
    <row r="816" spans="3:4">
      <c r="C816" s="126"/>
      <c r="D816" s="127"/>
    </row>
    <row r="817" spans="3:4">
      <c r="C817" s="126"/>
      <c r="D817" s="127"/>
    </row>
    <row r="818" spans="3:4">
      <c r="C818" s="126"/>
      <c r="D818" s="127"/>
    </row>
    <row r="819" spans="3:4">
      <c r="C819" s="126"/>
      <c r="D819" s="127"/>
    </row>
    <row r="820" spans="3:4">
      <c r="C820" s="126"/>
      <c r="D820" s="127"/>
    </row>
    <row r="821" spans="3:4">
      <c r="C821" s="126"/>
      <c r="D821" s="127"/>
    </row>
    <row r="822" spans="3:4">
      <c r="C822" s="126"/>
      <c r="D822" s="127"/>
    </row>
    <row r="823" spans="3:4">
      <c r="C823" s="126"/>
      <c r="D823" s="127"/>
    </row>
    <row r="824" spans="3:4">
      <c r="C824" s="126"/>
      <c r="D824" s="127"/>
    </row>
    <row r="825" spans="3:4">
      <c r="C825" s="126"/>
      <c r="D825" s="127"/>
    </row>
    <row r="826" spans="3:4">
      <c r="C826" s="126"/>
      <c r="D826" s="127"/>
    </row>
    <row r="827" spans="3:4">
      <c r="C827" s="126"/>
      <c r="D827" s="127"/>
    </row>
    <row r="828" spans="3:4">
      <c r="C828" s="126"/>
      <c r="D828" s="127"/>
    </row>
    <row r="829" spans="3:4">
      <c r="C829" s="126"/>
      <c r="D829" s="127"/>
    </row>
    <row r="830" spans="3:4">
      <c r="C830" s="126"/>
      <c r="D830" s="127"/>
    </row>
    <row r="831" spans="3:4">
      <c r="C831" s="126"/>
      <c r="D831" s="127"/>
    </row>
    <row r="832" spans="3:4">
      <c r="C832" s="126"/>
      <c r="D832" s="127"/>
    </row>
    <row r="833" spans="3:4">
      <c r="C833" s="126"/>
      <c r="D833" s="127"/>
    </row>
    <row r="834" spans="3:4">
      <c r="C834" s="126"/>
      <c r="D834" s="127"/>
    </row>
    <row r="835" spans="3:4">
      <c r="C835" s="126"/>
      <c r="D835" s="127"/>
    </row>
    <row r="836" spans="3:4">
      <c r="C836" s="126"/>
      <c r="D836" s="127"/>
    </row>
    <row r="837" spans="3:4">
      <c r="C837" s="126"/>
      <c r="D837" s="127"/>
    </row>
    <row r="838" spans="3:4">
      <c r="C838" s="126"/>
      <c r="D838" s="127"/>
    </row>
    <row r="839" spans="3:4">
      <c r="C839" s="126"/>
      <c r="D839" s="127"/>
    </row>
    <row r="840" spans="3:4">
      <c r="C840" s="126"/>
      <c r="D840" s="127"/>
    </row>
    <row r="841" spans="3:4">
      <c r="C841" s="126"/>
      <c r="D841" s="127"/>
    </row>
    <row r="842" spans="3:4">
      <c r="C842" s="126"/>
      <c r="D842" s="127"/>
    </row>
    <row r="843" spans="3:4">
      <c r="C843" s="126"/>
      <c r="D843" s="127"/>
    </row>
    <row r="844" spans="3:4">
      <c r="C844" s="126"/>
      <c r="D844" s="127"/>
    </row>
    <row r="845" spans="3:4">
      <c r="C845" s="126"/>
      <c r="D845" s="127"/>
    </row>
    <row r="846" spans="3:4">
      <c r="C846" s="126"/>
      <c r="D846" s="127"/>
    </row>
    <row r="847" spans="3:4">
      <c r="C847" s="126"/>
      <c r="D847" s="127"/>
    </row>
    <row r="848" spans="3:4">
      <c r="C848" s="126"/>
      <c r="D848" s="127"/>
    </row>
    <row r="849" spans="3:4">
      <c r="C849" s="126"/>
      <c r="D849" s="127"/>
    </row>
    <row r="850" spans="3:4">
      <c r="C850" s="126"/>
      <c r="D850" s="127"/>
    </row>
    <row r="851" spans="3:4">
      <c r="C851" s="126"/>
      <c r="D851" s="127"/>
    </row>
    <row r="852" spans="3:4">
      <c r="C852" s="126"/>
      <c r="D852" s="127"/>
    </row>
    <row r="853" spans="3:4">
      <c r="C853" s="126"/>
      <c r="D853" s="127"/>
    </row>
    <row r="854" spans="3:4">
      <c r="C854" s="126"/>
      <c r="D854" s="127"/>
    </row>
    <row r="855" spans="3:4">
      <c r="C855" s="126"/>
      <c r="D855" s="127"/>
    </row>
    <row r="856" spans="3:4">
      <c r="C856" s="126"/>
      <c r="D856" s="127"/>
    </row>
    <row r="857" spans="3:4">
      <c r="C857" s="126"/>
      <c r="D857" s="127"/>
    </row>
    <row r="858" spans="3:4">
      <c r="C858" s="126"/>
      <c r="D858" s="127"/>
    </row>
    <row r="859" spans="3:4">
      <c r="C859" s="126"/>
      <c r="D859" s="127"/>
    </row>
    <row r="860" spans="3:4">
      <c r="C860" s="126"/>
      <c r="D860" s="127"/>
    </row>
    <row r="861" spans="3:4">
      <c r="C861" s="126"/>
      <c r="D861" s="127"/>
    </row>
    <row r="862" spans="3:4">
      <c r="C862" s="126"/>
      <c r="D862" s="127"/>
    </row>
    <row r="863" spans="3:4">
      <c r="C863" s="126"/>
      <c r="D863" s="127"/>
    </row>
    <row r="864" spans="3:4">
      <c r="C864" s="126"/>
      <c r="D864" s="127"/>
    </row>
    <row r="865" spans="3:4">
      <c r="C865" s="126"/>
      <c r="D865" s="127"/>
    </row>
    <row r="866" spans="3:4">
      <c r="C866" s="126"/>
      <c r="D866" s="127"/>
    </row>
    <row r="867" spans="3:4">
      <c r="C867" s="126"/>
      <c r="D867" s="127"/>
    </row>
    <row r="868" spans="3:4">
      <c r="C868" s="126"/>
      <c r="D868" s="127"/>
    </row>
    <row r="869" spans="3:4">
      <c r="C869" s="126"/>
      <c r="D869" s="127"/>
    </row>
    <row r="870" spans="3:4">
      <c r="C870" s="126"/>
      <c r="D870" s="127"/>
    </row>
    <row r="871" spans="3:4">
      <c r="C871" s="126"/>
      <c r="D871" s="127"/>
    </row>
    <row r="872" spans="3:4">
      <c r="C872" s="126"/>
      <c r="D872" s="127"/>
    </row>
    <row r="873" spans="3:4">
      <c r="C873" s="126"/>
      <c r="D873" s="127"/>
    </row>
    <row r="874" spans="3:4">
      <c r="C874" s="126"/>
      <c r="D874" s="127"/>
    </row>
    <row r="875" spans="3:4">
      <c r="C875" s="126"/>
      <c r="D875" s="127"/>
    </row>
    <row r="876" spans="3:4">
      <c r="C876" s="126"/>
      <c r="D876" s="127"/>
    </row>
    <row r="877" spans="3:4">
      <c r="C877" s="126"/>
      <c r="D877" s="127"/>
    </row>
    <row r="878" spans="3:4">
      <c r="C878" s="126"/>
      <c r="D878" s="127"/>
    </row>
    <row r="879" spans="3:4">
      <c r="C879" s="126"/>
      <c r="D879" s="127"/>
    </row>
    <row r="880" spans="3:4">
      <c r="C880" s="126"/>
      <c r="D880" s="127"/>
    </row>
    <row r="881" spans="3:4">
      <c r="C881" s="126"/>
      <c r="D881" s="127"/>
    </row>
    <row r="882" spans="3:4">
      <c r="C882" s="126"/>
      <c r="D882" s="127"/>
    </row>
    <row r="883" spans="3:4">
      <c r="C883" s="126"/>
      <c r="D883" s="127"/>
    </row>
    <row r="884" spans="3:4">
      <c r="C884" s="126"/>
      <c r="D884" s="127"/>
    </row>
    <row r="885" spans="3:4">
      <c r="C885" s="126"/>
      <c r="D885" s="127"/>
    </row>
    <row r="886" spans="3:4">
      <c r="C886" s="126"/>
      <c r="D886" s="127"/>
    </row>
    <row r="887" spans="3:4">
      <c r="C887" s="126"/>
      <c r="D887" s="127"/>
    </row>
    <row r="888" spans="3:4">
      <c r="C888" s="126"/>
      <c r="D888" s="127"/>
    </row>
    <row r="889" spans="3:4">
      <c r="C889" s="126"/>
      <c r="D889" s="127"/>
    </row>
    <row r="890" spans="3:4">
      <c r="C890" s="126"/>
      <c r="D890" s="127"/>
    </row>
    <row r="891" spans="3:4">
      <c r="C891" s="126"/>
      <c r="D891" s="127"/>
    </row>
    <row r="892" spans="3:4">
      <c r="C892" s="126"/>
      <c r="D892" s="127"/>
    </row>
    <row r="893" spans="3:4">
      <c r="C893" s="126"/>
      <c r="D893" s="127"/>
    </row>
    <row r="894" spans="3:4">
      <c r="C894" s="126"/>
      <c r="D894" s="127"/>
    </row>
    <row r="895" spans="3:4">
      <c r="C895" s="126"/>
      <c r="D895" s="127"/>
    </row>
    <row r="896" spans="3:4">
      <c r="C896" s="126"/>
      <c r="D896" s="127"/>
    </row>
    <row r="897" spans="3:4">
      <c r="C897" s="126"/>
      <c r="D897" s="127"/>
    </row>
    <row r="898" spans="3:4">
      <c r="C898" s="126"/>
      <c r="D898" s="127"/>
    </row>
    <row r="899" spans="3:4">
      <c r="C899" s="126"/>
      <c r="D899" s="127"/>
    </row>
    <row r="900" spans="3:4">
      <c r="C900" s="126"/>
      <c r="D900" s="127"/>
    </row>
    <row r="901" spans="3:4">
      <c r="C901" s="126"/>
      <c r="D901" s="127"/>
    </row>
    <row r="902" spans="3:4">
      <c r="C902" s="126"/>
      <c r="D902" s="127"/>
    </row>
    <row r="903" spans="3:4">
      <c r="C903" s="126"/>
      <c r="D903" s="127"/>
    </row>
    <row r="904" spans="3:4">
      <c r="C904" s="126"/>
      <c r="D904" s="127"/>
    </row>
    <row r="905" spans="3:4">
      <c r="C905" s="126"/>
      <c r="D905" s="127"/>
    </row>
    <row r="906" spans="3:4">
      <c r="C906" s="126"/>
      <c r="D906" s="127"/>
    </row>
    <row r="907" spans="3:4">
      <c r="C907" s="126"/>
      <c r="D907" s="127"/>
    </row>
    <row r="908" spans="3:4">
      <c r="C908" s="126"/>
      <c r="D908" s="127"/>
    </row>
    <row r="909" spans="3:4">
      <c r="C909" s="126"/>
      <c r="D909" s="127"/>
    </row>
    <row r="910" spans="3:4">
      <c r="C910" s="126"/>
      <c r="D910" s="127"/>
    </row>
    <row r="911" spans="3:4">
      <c r="C911" s="126"/>
      <c r="D911" s="127"/>
    </row>
    <row r="912" spans="3:4">
      <c r="C912" s="126"/>
      <c r="D912" s="127"/>
    </row>
    <row r="913" spans="3:4">
      <c r="C913" s="126"/>
      <c r="D913" s="127"/>
    </row>
    <row r="914" spans="3:4">
      <c r="C914" s="126"/>
      <c r="D914" s="127"/>
    </row>
    <row r="915" spans="3:4">
      <c r="C915" s="126"/>
      <c r="D915" s="127"/>
    </row>
    <row r="916" spans="3:4">
      <c r="C916" s="126"/>
      <c r="D916" s="127"/>
    </row>
    <row r="917" spans="3:4">
      <c r="C917" s="126"/>
      <c r="D917" s="127"/>
    </row>
    <row r="918" spans="3:4">
      <c r="C918" s="126"/>
      <c r="D918" s="127"/>
    </row>
    <row r="919" spans="3:4">
      <c r="C919" s="126"/>
      <c r="D919" s="127"/>
    </row>
    <row r="920" spans="3:4">
      <c r="C920" s="126"/>
      <c r="D920" s="127"/>
    </row>
    <row r="921" spans="3:4">
      <c r="C921" s="126"/>
      <c r="D921" s="127"/>
    </row>
    <row r="922" spans="3:4">
      <c r="C922" s="126"/>
      <c r="D922" s="127"/>
    </row>
    <row r="923" spans="3:4">
      <c r="C923" s="126"/>
      <c r="D923" s="127"/>
    </row>
    <row r="924" spans="3:4">
      <c r="C924" s="126"/>
      <c r="D924" s="127"/>
    </row>
    <row r="925" spans="3:4">
      <c r="C925" s="126"/>
      <c r="D925" s="127"/>
    </row>
    <row r="926" spans="3:4">
      <c r="C926" s="126"/>
      <c r="D926" s="127"/>
    </row>
    <row r="927" spans="3:4">
      <c r="C927" s="126"/>
      <c r="D927" s="127"/>
    </row>
    <row r="928" spans="3:4">
      <c r="C928" s="126"/>
      <c r="D928" s="127"/>
    </row>
    <row r="929" spans="3:4">
      <c r="C929" s="126"/>
      <c r="D929" s="127"/>
    </row>
    <row r="930" spans="3:4">
      <c r="C930" s="126"/>
      <c r="D930" s="127"/>
    </row>
    <row r="931" spans="3:4">
      <c r="C931" s="126"/>
      <c r="D931" s="127"/>
    </row>
    <row r="932" spans="3:4">
      <c r="C932" s="126"/>
      <c r="D932" s="127"/>
    </row>
    <row r="933" spans="3:4">
      <c r="C933" s="126"/>
      <c r="D933" s="127"/>
    </row>
    <row r="934" spans="3:4">
      <c r="C934" s="126"/>
      <c r="D934" s="127"/>
    </row>
    <row r="935" spans="3:4">
      <c r="C935" s="126"/>
      <c r="D935" s="127"/>
    </row>
    <row r="936" spans="3:4">
      <c r="C936" s="126"/>
      <c r="D936" s="127"/>
    </row>
    <row r="937" spans="3:4">
      <c r="C937" s="126"/>
      <c r="D937" s="127"/>
    </row>
    <row r="938" spans="3:4">
      <c r="C938" s="126"/>
      <c r="D938" s="127"/>
    </row>
    <row r="939" spans="3:4">
      <c r="C939" s="126"/>
      <c r="D939" s="127"/>
    </row>
    <row r="940" spans="3:4">
      <c r="C940" s="126"/>
      <c r="D940" s="127"/>
    </row>
    <row r="941" spans="3:4">
      <c r="C941" s="126"/>
      <c r="D941" s="127"/>
    </row>
    <row r="942" spans="3:4">
      <c r="C942" s="126"/>
      <c r="D942" s="127"/>
    </row>
    <row r="943" spans="3:4">
      <c r="C943" s="126"/>
      <c r="D943" s="127"/>
    </row>
    <row r="944" spans="3:4">
      <c r="C944" s="126"/>
      <c r="D944" s="127"/>
    </row>
    <row r="945" spans="3:4">
      <c r="C945" s="126"/>
      <c r="D945" s="127"/>
    </row>
    <row r="946" spans="3:4">
      <c r="C946" s="126"/>
      <c r="D946" s="127"/>
    </row>
    <row r="947" spans="3:4">
      <c r="C947" s="126"/>
      <c r="D947" s="127"/>
    </row>
    <row r="948" spans="3:4">
      <c r="C948" s="126"/>
      <c r="D948" s="127"/>
    </row>
    <row r="949" spans="3:4">
      <c r="C949" s="126"/>
      <c r="D949" s="127"/>
    </row>
    <row r="950" spans="3:4">
      <c r="C950" s="126"/>
      <c r="D950" s="127"/>
    </row>
    <row r="951" spans="3:4">
      <c r="C951" s="126"/>
      <c r="D951" s="127"/>
    </row>
    <row r="952" spans="3:4">
      <c r="C952" s="126"/>
      <c r="D952" s="127"/>
    </row>
    <row r="953" spans="3:4">
      <c r="C953" s="126"/>
      <c r="D953" s="127"/>
    </row>
    <row r="954" spans="3:4">
      <c r="C954" s="126"/>
      <c r="D954" s="127"/>
    </row>
    <row r="955" spans="3:4">
      <c r="C955" s="126"/>
      <c r="D955" s="127"/>
    </row>
    <row r="956" spans="3:4">
      <c r="C956" s="126"/>
      <c r="D956" s="127"/>
    </row>
    <row r="957" spans="3:4">
      <c r="C957" s="126"/>
      <c r="D957" s="127"/>
    </row>
    <row r="958" spans="3:4">
      <c r="C958" s="126"/>
      <c r="D958" s="127"/>
    </row>
    <row r="959" spans="3:4">
      <c r="C959" s="126"/>
      <c r="D959" s="127"/>
    </row>
    <row r="960" spans="3:4">
      <c r="C960" s="126"/>
      <c r="D960" s="127"/>
    </row>
    <row r="961" spans="3:4">
      <c r="C961" s="126"/>
      <c r="D961" s="127"/>
    </row>
    <row r="962" spans="3:4">
      <c r="C962" s="126"/>
      <c r="D962" s="127"/>
    </row>
    <row r="963" spans="3:4">
      <c r="C963" s="126"/>
      <c r="D963" s="127"/>
    </row>
    <row r="964" spans="3:4">
      <c r="C964" s="126"/>
      <c r="D964" s="127"/>
    </row>
    <row r="965" spans="3:4">
      <c r="C965" s="126"/>
      <c r="D965" s="127"/>
    </row>
    <row r="966" spans="3:4">
      <c r="C966" s="126"/>
      <c r="D966" s="127"/>
    </row>
    <row r="967" spans="3:4">
      <c r="C967" s="126"/>
      <c r="D967" s="127"/>
    </row>
    <row r="968" spans="3:4">
      <c r="C968" s="126"/>
      <c r="D968" s="127"/>
    </row>
    <row r="969" spans="3:4">
      <c r="C969" s="126"/>
      <c r="D969" s="127"/>
    </row>
    <row r="970" spans="3:4">
      <c r="C970" s="126"/>
      <c r="D970" s="127"/>
    </row>
    <row r="971" spans="3:4">
      <c r="C971" s="126"/>
      <c r="D971" s="127"/>
    </row>
    <row r="972" spans="3:4">
      <c r="C972" s="126"/>
      <c r="D972" s="127"/>
    </row>
    <row r="973" spans="3:4">
      <c r="C973" s="126"/>
      <c r="D973" s="127"/>
    </row>
    <row r="974" spans="3:4">
      <c r="C974" s="126"/>
      <c r="D974" s="127"/>
    </row>
    <row r="975" spans="3:4">
      <c r="C975" s="126"/>
      <c r="D975" s="127"/>
    </row>
    <row r="976" spans="3:4">
      <c r="C976" s="126"/>
      <c r="D976" s="127"/>
    </row>
    <row r="977" spans="3:4">
      <c r="C977" s="126"/>
      <c r="D977" s="127"/>
    </row>
    <row r="978" spans="3:4">
      <c r="C978" s="126"/>
      <c r="D978" s="127"/>
    </row>
    <row r="979" spans="3:4">
      <c r="C979" s="126"/>
      <c r="D979" s="127"/>
    </row>
    <row r="980" spans="3:4">
      <c r="C980" s="126"/>
      <c r="D980" s="127"/>
    </row>
    <row r="981" spans="3:4">
      <c r="C981" s="126"/>
      <c r="D981" s="127"/>
    </row>
    <row r="982" spans="3:4">
      <c r="C982" s="126"/>
      <c r="D982" s="127"/>
    </row>
    <row r="983" spans="3:4">
      <c r="C983" s="126"/>
      <c r="D983" s="127"/>
    </row>
    <row r="984" spans="3:4">
      <c r="C984" s="126"/>
      <c r="D984" s="127"/>
    </row>
    <row r="985" spans="3:4">
      <c r="C985" s="126"/>
      <c r="D985" s="127"/>
    </row>
    <row r="986" spans="3:4">
      <c r="C986" s="126"/>
      <c r="D986" s="127"/>
    </row>
    <row r="987" spans="3:4">
      <c r="C987" s="126"/>
      <c r="D987" s="127"/>
    </row>
    <row r="988" spans="3:4">
      <c r="C988" s="126"/>
      <c r="D988" s="127"/>
    </row>
    <row r="989" spans="3:4">
      <c r="C989" s="126"/>
      <c r="D989" s="127"/>
    </row>
    <row r="990" spans="3:4">
      <c r="C990" s="126"/>
      <c r="D990" s="127"/>
    </row>
    <row r="991" spans="3:4">
      <c r="C991" s="126"/>
      <c r="D991" s="127"/>
    </row>
    <row r="992" spans="3:4">
      <c r="C992" s="126"/>
      <c r="D992" s="127"/>
    </row>
    <row r="993" spans="3:4">
      <c r="C993" s="126"/>
      <c r="D993" s="127"/>
    </row>
    <row r="994" spans="3:4">
      <c r="C994" s="126"/>
      <c r="D994" s="127"/>
    </row>
    <row r="995" spans="3:4">
      <c r="C995" s="126"/>
      <c r="D995" s="127"/>
    </row>
    <row r="996" spans="3:4">
      <c r="C996" s="126"/>
      <c r="D996" s="127"/>
    </row>
    <row r="997" spans="3:4">
      <c r="C997" s="126"/>
      <c r="D997" s="127"/>
    </row>
    <row r="998" spans="3:4">
      <c r="C998" s="126"/>
      <c r="D998" s="127"/>
    </row>
    <row r="999" spans="3:4">
      <c r="C999" s="126"/>
      <c r="D999" s="127"/>
    </row>
    <row r="1000" spans="3:4">
      <c r="C1000" s="126"/>
      <c r="D1000" s="127"/>
    </row>
    <row r="1001" spans="3:4">
      <c r="C1001" s="126"/>
      <c r="D1001" s="127"/>
    </row>
    <row r="1002" spans="3:4">
      <c r="C1002" s="126"/>
      <c r="D1002" s="127"/>
    </row>
    <row r="1003" spans="3:4">
      <c r="C1003" s="126"/>
      <c r="D1003" s="127"/>
    </row>
    <row r="1004" spans="3:4">
      <c r="C1004" s="126"/>
      <c r="D1004" s="127"/>
    </row>
    <row r="1005" spans="3:4">
      <c r="C1005" s="126"/>
      <c r="D1005" s="127"/>
    </row>
    <row r="1006" spans="3:4">
      <c r="C1006" s="126"/>
      <c r="D1006" s="127"/>
    </row>
    <row r="1007" spans="3:4">
      <c r="C1007" s="126"/>
      <c r="D1007" s="127"/>
    </row>
    <row r="1008" spans="3:4">
      <c r="C1008" s="126"/>
      <c r="D1008" s="127"/>
    </row>
    <row r="1009" spans="3:4">
      <c r="C1009" s="126"/>
      <c r="D1009" s="127"/>
    </row>
    <row r="1010" spans="3:4">
      <c r="C1010" s="126"/>
      <c r="D1010" s="127"/>
    </row>
    <row r="1011" spans="3:4">
      <c r="C1011" s="126"/>
      <c r="D1011" s="127"/>
    </row>
    <row r="1012" spans="3:4">
      <c r="C1012" s="126"/>
      <c r="D1012" s="127"/>
    </row>
    <row r="1013" spans="3:4">
      <c r="C1013" s="126"/>
      <c r="D1013" s="127"/>
    </row>
    <row r="1014" spans="3:4">
      <c r="C1014" s="126"/>
      <c r="D1014" s="127"/>
    </row>
    <row r="1015" spans="3:4">
      <c r="C1015" s="126"/>
      <c r="D1015" s="127"/>
    </row>
    <row r="1016" spans="3:4">
      <c r="C1016" s="126"/>
      <c r="D1016" s="127"/>
    </row>
    <row r="1017" spans="3:4">
      <c r="C1017" s="126"/>
      <c r="D1017" s="127"/>
    </row>
    <row r="1018" spans="3:4">
      <c r="C1018" s="126"/>
      <c r="D1018" s="127"/>
    </row>
    <row r="1019" spans="3:4">
      <c r="C1019" s="126"/>
      <c r="D1019" s="127"/>
    </row>
    <row r="1020" spans="3:4">
      <c r="C1020" s="126"/>
      <c r="D1020" s="127"/>
    </row>
    <row r="1021" spans="3:4">
      <c r="C1021" s="126"/>
      <c r="D1021" s="127"/>
    </row>
    <row r="1022" spans="3:4">
      <c r="C1022" s="126"/>
      <c r="D1022" s="127"/>
    </row>
    <row r="1023" spans="3:4">
      <c r="C1023" s="126"/>
      <c r="D1023" s="127"/>
    </row>
    <row r="1024" spans="3:4">
      <c r="C1024" s="126"/>
      <c r="D1024" s="127"/>
    </row>
    <row r="1025" spans="3:4">
      <c r="C1025" s="126"/>
      <c r="D1025" s="127"/>
    </row>
    <row r="1026" spans="3:4">
      <c r="C1026" s="126"/>
      <c r="D1026" s="127"/>
    </row>
    <row r="1027" spans="3:4">
      <c r="C1027" s="126"/>
      <c r="D1027" s="127"/>
    </row>
    <row r="1028" spans="3:4">
      <c r="C1028" s="126"/>
      <c r="D1028" s="127"/>
    </row>
    <row r="1029" spans="3:4">
      <c r="C1029" s="126"/>
      <c r="D1029" s="127"/>
    </row>
    <row r="1030" spans="3:4">
      <c r="C1030" s="126"/>
      <c r="D1030" s="127"/>
    </row>
    <row r="1031" spans="3:4">
      <c r="C1031" s="126"/>
      <c r="D1031" s="127"/>
    </row>
    <row r="1032" spans="3:4">
      <c r="C1032" s="126"/>
      <c r="D1032" s="127"/>
    </row>
    <row r="1033" spans="3:4">
      <c r="C1033" s="126"/>
      <c r="D1033" s="127"/>
    </row>
    <row r="1034" spans="3:4">
      <c r="C1034" s="126"/>
      <c r="D1034" s="127"/>
    </row>
    <row r="1035" spans="3:4">
      <c r="C1035" s="126"/>
      <c r="D1035" s="127"/>
    </row>
    <row r="1036" spans="3:4">
      <c r="C1036" s="126"/>
      <c r="D1036" s="127"/>
    </row>
    <row r="1037" spans="3:4">
      <c r="C1037" s="126"/>
      <c r="D1037" s="127"/>
    </row>
    <row r="1038" spans="3:4">
      <c r="C1038" s="126"/>
      <c r="D1038" s="127"/>
    </row>
    <row r="1039" spans="3:4">
      <c r="C1039" s="126"/>
      <c r="D1039" s="127"/>
    </row>
    <row r="1040" spans="3:4">
      <c r="C1040" s="126"/>
      <c r="D1040" s="127"/>
    </row>
    <row r="1041" spans="3:4">
      <c r="C1041" s="126"/>
      <c r="D1041" s="127"/>
    </row>
    <row r="1042" spans="3:4">
      <c r="C1042" s="126"/>
      <c r="D1042" s="127"/>
    </row>
    <row r="1043" spans="3:4">
      <c r="C1043" s="126"/>
      <c r="D1043" s="127"/>
    </row>
    <row r="1044" spans="3:4">
      <c r="C1044" s="126"/>
      <c r="D1044" s="127"/>
    </row>
    <row r="1045" spans="3:4">
      <c r="C1045" s="126"/>
      <c r="D1045" s="127"/>
    </row>
    <row r="1046" spans="3:4">
      <c r="C1046" s="126"/>
      <c r="D1046" s="127"/>
    </row>
    <row r="1047" spans="3:4">
      <c r="C1047" s="126"/>
      <c r="D1047" s="127"/>
    </row>
    <row r="1048" spans="3:4">
      <c r="C1048" s="126"/>
      <c r="D1048" s="127"/>
    </row>
    <row r="1049" spans="3:4">
      <c r="C1049" s="126"/>
      <c r="D1049" s="127"/>
    </row>
    <row r="1050" spans="3:4">
      <c r="C1050" s="126"/>
      <c r="D1050" s="127"/>
    </row>
    <row r="1051" spans="3:4">
      <c r="C1051" s="126"/>
      <c r="D1051" s="127"/>
    </row>
    <row r="1052" spans="3:4">
      <c r="C1052" s="126"/>
      <c r="D1052" s="127"/>
    </row>
    <row r="1053" spans="3:4">
      <c r="C1053" s="126"/>
      <c r="D1053" s="127"/>
    </row>
    <row r="1054" spans="3:4">
      <c r="C1054" s="126"/>
      <c r="D1054" s="127"/>
    </row>
    <row r="1055" spans="3:4">
      <c r="C1055" s="126"/>
      <c r="D1055" s="127"/>
    </row>
    <row r="1056" spans="3:4">
      <c r="C1056" s="126"/>
      <c r="D1056" s="127"/>
    </row>
    <row r="1057" spans="3:4">
      <c r="C1057" s="126"/>
      <c r="D1057" s="127"/>
    </row>
    <row r="1058" spans="3:4">
      <c r="C1058" s="126"/>
      <c r="D1058" s="127"/>
    </row>
    <row r="1059" spans="3:4">
      <c r="C1059" s="126"/>
      <c r="D1059" s="127"/>
    </row>
    <row r="1060" spans="3:4">
      <c r="C1060" s="126"/>
      <c r="D1060" s="127"/>
    </row>
    <row r="1061" spans="3:4">
      <c r="C1061" s="126"/>
      <c r="D1061" s="127"/>
    </row>
    <row r="1062" spans="3:4">
      <c r="C1062" s="126"/>
      <c r="D1062" s="127"/>
    </row>
    <row r="1063" spans="3:4">
      <c r="C1063" s="126"/>
      <c r="D1063" s="127"/>
    </row>
    <row r="1064" spans="3:4">
      <c r="C1064" s="126"/>
      <c r="D1064" s="127"/>
    </row>
    <row r="1065" spans="3:4">
      <c r="C1065" s="126"/>
      <c r="D1065" s="127"/>
    </row>
    <row r="1066" spans="3:4">
      <c r="C1066" s="126"/>
      <c r="D1066" s="127"/>
    </row>
    <row r="1067" spans="3:4">
      <c r="C1067" s="126"/>
      <c r="D1067" s="127"/>
    </row>
    <row r="1068" spans="3:4">
      <c r="C1068" s="126"/>
      <c r="D1068" s="127"/>
    </row>
    <row r="1069" spans="3:4">
      <c r="C1069" s="126"/>
      <c r="D1069" s="127"/>
    </row>
    <row r="1070" spans="3:4">
      <c r="C1070" s="126"/>
      <c r="D1070" s="127"/>
    </row>
    <row r="1071" spans="3:4">
      <c r="C1071" s="126"/>
      <c r="D1071" s="127"/>
    </row>
    <row r="1072" spans="3:4">
      <c r="C1072" s="126"/>
      <c r="D1072" s="127"/>
    </row>
    <row r="1073" spans="3:4">
      <c r="C1073" s="126"/>
      <c r="D1073" s="127"/>
    </row>
    <row r="1074" spans="3:4">
      <c r="C1074" s="126"/>
      <c r="D1074" s="127"/>
    </row>
    <row r="1075" spans="3:4">
      <c r="C1075" s="126"/>
      <c r="D1075" s="127"/>
    </row>
    <row r="1076" spans="3:4">
      <c r="C1076" s="126"/>
      <c r="D1076" s="127"/>
    </row>
    <row r="1077" spans="3:4">
      <c r="C1077" s="126"/>
      <c r="D1077" s="127"/>
    </row>
    <row r="1078" spans="3:4">
      <c r="C1078" s="126"/>
      <c r="D1078" s="127"/>
    </row>
    <row r="1079" spans="3:4">
      <c r="C1079" s="126"/>
      <c r="D1079" s="127"/>
    </row>
    <row r="1080" spans="3:4">
      <c r="C1080" s="126"/>
      <c r="D1080" s="127"/>
    </row>
    <row r="1081" spans="3:4">
      <c r="C1081" s="126"/>
      <c r="D1081" s="127"/>
    </row>
    <row r="1082" spans="3:4">
      <c r="C1082" s="126"/>
      <c r="D1082" s="127"/>
    </row>
    <row r="1083" spans="3:4">
      <c r="C1083" s="126"/>
      <c r="D1083" s="127"/>
    </row>
    <row r="1084" spans="3:4">
      <c r="C1084" s="126"/>
      <c r="D1084" s="127"/>
    </row>
    <row r="1085" spans="3:4">
      <c r="C1085" s="126"/>
      <c r="D1085" s="127"/>
    </row>
    <row r="1086" spans="3:4">
      <c r="C1086" s="126"/>
      <c r="D1086" s="127"/>
    </row>
    <row r="1087" spans="3:4">
      <c r="C1087" s="126"/>
      <c r="D1087" s="127"/>
    </row>
    <row r="1088" spans="3:4">
      <c r="C1088" s="126"/>
      <c r="D1088" s="127"/>
    </row>
    <row r="1089" spans="3:4">
      <c r="C1089" s="126"/>
      <c r="D1089" s="127"/>
    </row>
    <row r="1090" spans="3:4">
      <c r="C1090" s="126"/>
      <c r="D1090" s="127"/>
    </row>
    <row r="1091" spans="3:4">
      <c r="C1091" s="126"/>
      <c r="D1091" s="127"/>
    </row>
    <row r="1092" spans="3:4">
      <c r="C1092" s="126"/>
      <c r="D1092" s="127"/>
    </row>
    <row r="1093" spans="3:4">
      <c r="C1093" s="126"/>
      <c r="D1093" s="127"/>
    </row>
    <row r="1094" spans="3:4">
      <c r="C1094" s="126"/>
      <c r="D1094" s="127"/>
    </row>
    <row r="1095" spans="3:4">
      <c r="C1095" s="126"/>
      <c r="D1095" s="127"/>
    </row>
    <row r="1096" spans="3:4">
      <c r="C1096" s="126"/>
      <c r="D1096" s="127"/>
    </row>
    <row r="1097" spans="3:4">
      <c r="C1097" s="126"/>
      <c r="D1097" s="127"/>
    </row>
    <row r="1098" spans="3:4">
      <c r="C1098" s="126"/>
      <c r="D1098" s="127"/>
    </row>
    <row r="1099" spans="3:4">
      <c r="C1099" s="126"/>
      <c r="D1099" s="127"/>
    </row>
    <row r="1100" spans="3:4">
      <c r="C1100" s="126"/>
      <c r="D1100" s="127"/>
    </row>
    <row r="1101" spans="3:4">
      <c r="C1101" s="126"/>
      <c r="D1101" s="127"/>
    </row>
    <row r="1102" spans="3:4">
      <c r="C1102" s="126"/>
      <c r="D1102" s="127"/>
    </row>
    <row r="1103" spans="3:4">
      <c r="C1103" s="126"/>
      <c r="D1103" s="127"/>
    </row>
    <row r="1104" spans="3:4">
      <c r="C1104" s="126"/>
      <c r="D1104" s="127"/>
    </row>
    <row r="1105" spans="3:4">
      <c r="C1105" s="126"/>
      <c r="D1105" s="127"/>
    </row>
    <row r="1106" spans="3:4">
      <c r="C1106" s="126"/>
      <c r="D1106" s="127"/>
    </row>
    <row r="1107" spans="3:4">
      <c r="C1107" s="126"/>
      <c r="D1107" s="127"/>
    </row>
    <row r="1108" spans="3:4">
      <c r="C1108" s="126"/>
      <c r="D1108" s="127"/>
    </row>
    <row r="1109" spans="3:4">
      <c r="C1109" s="126"/>
      <c r="D1109" s="127"/>
    </row>
    <row r="1110" spans="3:4">
      <c r="C1110" s="126"/>
      <c r="D1110" s="127"/>
    </row>
    <row r="1111" spans="3:4">
      <c r="C1111" s="126"/>
      <c r="D1111" s="127"/>
    </row>
    <row r="1112" spans="3:4">
      <c r="C1112" s="126"/>
      <c r="D1112" s="127"/>
    </row>
    <row r="1113" spans="3:4">
      <c r="C1113" s="126"/>
      <c r="D1113" s="127"/>
    </row>
    <row r="1114" spans="3:4">
      <c r="C1114" s="126"/>
      <c r="D1114" s="127"/>
    </row>
    <row r="1115" spans="3:4">
      <c r="C1115" s="126"/>
      <c r="D1115" s="127"/>
    </row>
    <row r="1116" spans="3:4">
      <c r="C1116" s="126"/>
      <c r="D1116" s="127"/>
    </row>
    <row r="1117" spans="3:4">
      <c r="C1117" s="126"/>
      <c r="D1117" s="127"/>
    </row>
    <row r="1118" spans="3:4">
      <c r="C1118" s="126"/>
      <c r="D1118" s="127"/>
    </row>
    <row r="1119" spans="3:4">
      <c r="C1119" s="126"/>
      <c r="D1119" s="127"/>
    </row>
    <row r="1120" spans="3:4">
      <c r="C1120" s="126"/>
      <c r="D1120" s="127"/>
    </row>
    <row r="1121" spans="3:4">
      <c r="C1121" s="126"/>
      <c r="D1121" s="127"/>
    </row>
    <row r="1122" spans="3:4">
      <c r="C1122" s="126"/>
      <c r="D1122" s="127"/>
    </row>
    <row r="1123" spans="3:4">
      <c r="C1123" s="126"/>
      <c r="D1123" s="127"/>
    </row>
    <row r="1124" spans="3:4">
      <c r="C1124" s="126"/>
      <c r="D1124" s="127"/>
    </row>
    <row r="1125" spans="3:4">
      <c r="C1125" s="126"/>
      <c r="D1125" s="127"/>
    </row>
    <row r="1126" spans="3:4">
      <c r="C1126" s="126"/>
      <c r="D1126" s="127"/>
    </row>
    <row r="1127" spans="3:4">
      <c r="C1127" s="126"/>
      <c r="D1127" s="127"/>
    </row>
    <row r="1128" spans="3:4">
      <c r="C1128" s="126"/>
      <c r="D1128" s="127"/>
    </row>
    <row r="1129" spans="3:4">
      <c r="C1129" s="126"/>
      <c r="D1129" s="127"/>
    </row>
    <row r="1130" spans="3:4">
      <c r="C1130" s="126"/>
      <c r="D1130" s="127"/>
    </row>
    <row r="1131" spans="3:4">
      <c r="C1131" s="126"/>
      <c r="D1131" s="127"/>
    </row>
    <row r="1132" spans="3:4">
      <c r="C1132" s="126"/>
      <c r="D1132" s="127"/>
    </row>
    <row r="1133" spans="3:4">
      <c r="C1133" s="126"/>
      <c r="D1133" s="127"/>
    </row>
    <row r="1134" spans="3:4">
      <c r="C1134" s="126"/>
      <c r="D1134" s="127"/>
    </row>
    <row r="1135" spans="3:4">
      <c r="C1135" s="126"/>
      <c r="D1135" s="127"/>
    </row>
    <row r="1136" spans="3:4">
      <c r="C1136" s="126"/>
      <c r="D1136" s="127"/>
    </row>
    <row r="1137" spans="3:4">
      <c r="C1137" s="126"/>
      <c r="D1137" s="127"/>
    </row>
    <row r="1138" spans="3:4">
      <c r="C1138" s="126"/>
      <c r="D1138" s="127"/>
    </row>
    <row r="1139" spans="3:4">
      <c r="C1139" s="126"/>
      <c r="D1139" s="127"/>
    </row>
    <row r="1140" spans="3:4">
      <c r="C1140" s="126"/>
      <c r="D1140" s="127"/>
    </row>
    <row r="1141" spans="3:4">
      <c r="C1141" s="126"/>
      <c r="D1141" s="127"/>
    </row>
    <row r="1142" spans="3:4">
      <c r="C1142" s="126"/>
      <c r="D1142" s="127"/>
    </row>
    <row r="1143" spans="3:4">
      <c r="C1143" s="126"/>
      <c r="D1143" s="127"/>
    </row>
    <row r="1144" spans="3:4">
      <c r="C1144" s="126"/>
      <c r="D1144" s="127"/>
    </row>
    <row r="1145" spans="3:4">
      <c r="C1145" s="126"/>
      <c r="D1145" s="127"/>
    </row>
    <row r="1146" spans="3:4">
      <c r="C1146" s="126"/>
      <c r="D1146" s="127"/>
    </row>
    <row r="1147" spans="3:4">
      <c r="C1147" s="126"/>
      <c r="D1147" s="127"/>
    </row>
    <row r="1148" spans="3:4">
      <c r="C1148" s="126"/>
      <c r="D1148" s="127"/>
    </row>
    <row r="1149" spans="3:4">
      <c r="C1149" s="126"/>
      <c r="D1149" s="127"/>
    </row>
    <row r="1150" spans="3:4">
      <c r="C1150" s="126"/>
      <c r="D1150" s="127"/>
    </row>
    <row r="1151" spans="3:4">
      <c r="C1151" s="126"/>
      <c r="D1151" s="127"/>
    </row>
    <row r="1152" spans="3:4">
      <c r="C1152" s="126"/>
      <c r="D1152" s="127"/>
    </row>
    <row r="1153" spans="3:4">
      <c r="C1153" s="126"/>
      <c r="D1153" s="127"/>
    </row>
    <row r="1154" spans="3:4">
      <c r="C1154" s="126"/>
      <c r="D1154" s="127"/>
    </row>
    <row r="1155" spans="3:4">
      <c r="C1155" s="126"/>
      <c r="D1155" s="127"/>
    </row>
    <row r="1156" spans="3:4">
      <c r="C1156" s="126"/>
      <c r="D1156" s="127"/>
    </row>
    <row r="1157" spans="3:4">
      <c r="C1157" s="126"/>
      <c r="D1157" s="127"/>
    </row>
    <row r="1158" spans="3:4">
      <c r="C1158" s="126"/>
      <c r="D1158" s="127"/>
    </row>
    <row r="1159" spans="3:4">
      <c r="C1159" s="126"/>
      <c r="D1159" s="127"/>
    </row>
    <row r="1160" spans="3:4">
      <c r="C1160" s="126"/>
      <c r="D1160" s="127"/>
    </row>
    <row r="1161" spans="3:4">
      <c r="C1161" s="126"/>
      <c r="D1161" s="127"/>
    </row>
    <row r="1162" spans="3:4">
      <c r="C1162" s="126"/>
      <c r="D1162" s="127"/>
    </row>
    <row r="1163" spans="3:4">
      <c r="C1163" s="126"/>
      <c r="D1163" s="127"/>
    </row>
    <row r="1164" spans="3:4">
      <c r="C1164" s="126"/>
      <c r="D1164" s="127"/>
    </row>
    <row r="1165" spans="3:4">
      <c r="C1165" s="126"/>
      <c r="D1165" s="127"/>
    </row>
    <row r="1166" spans="3:4">
      <c r="C1166" s="126"/>
      <c r="D1166" s="127"/>
    </row>
    <row r="1167" spans="3:4">
      <c r="C1167" s="126"/>
      <c r="D1167" s="127"/>
    </row>
    <row r="1168" spans="3:4">
      <c r="C1168" s="126"/>
      <c r="D1168" s="127"/>
    </row>
    <row r="1169" spans="3:4">
      <c r="C1169" s="126"/>
      <c r="D1169" s="127"/>
    </row>
    <row r="1170" spans="3:4">
      <c r="C1170" s="126"/>
      <c r="D1170" s="127"/>
    </row>
    <row r="1171" spans="3:4">
      <c r="C1171" s="126"/>
      <c r="D1171" s="127"/>
    </row>
    <row r="1172" spans="3:4">
      <c r="C1172" s="126"/>
      <c r="D1172" s="127"/>
    </row>
    <row r="1173" spans="3:4">
      <c r="C1173" s="126"/>
      <c r="D1173" s="127"/>
    </row>
    <row r="1174" spans="3:4">
      <c r="C1174" s="126"/>
      <c r="D1174" s="127"/>
    </row>
    <row r="1175" spans="3:4">
      <c r="C1175" s="126"/>
      <c r="D1175" s="127"/>
    </row>
    <row r="1176" spans="3:4">
      <c r="C1176" s="126"/>
      <c r="D1176" s="127"/>
    </row>
    <row r="1177" spans="3:4">
      <c r="C1177" s="126"/>
      <c r="D1177" s="127"/>
    </row>
    <row r="1178" spans="3:4">
      <c r="C1178" s="126"/>
      <c r="D1178" s="127"/>
    </row>
    <row r="1179" spans="3:4">
      <c r="C1179" s="126"/>
      <c r="D1179" s="127"/>
    </row>
    <row r="1180" spans="3:4">
      <c r="C1180" s="126"/>
      <c r="D1180" s="127"/>
    </row>
    <row r="1181" spans="3:4">
      <c r="C1181" s="126"/>
      <c r="D1181" s="127"/>
    </row>
    <row r="1182" spans="3:4">
      <c r="C1182" s="126"/>
      <c r="D1182" s="127"/>
    </row>
    <row r="1183" spans="3:4">
      <c r="C1183" s="126"/>
      <c r="D1183" s="127"/>
    </row>
    <row r="1184" spans="3:4">
      <c r="C1184" s="126"/>
      <c r="D1184" s="127"/>
    </row>
    <row r="1185" spans="3:4">
      <c r="C1185" s="126"/>
      <c r="D1185" s="127"/>
    </row>
    <row r="1186" spans="3:4">
      <c r="C1186" s="126"/>
      <c r="D1186" s="127"/>
    </row>
    <row r="1187" spans="3:4">
      <c r="C1187" s="126"/>
      <c r="D1187" s="127"/>
    </row>
    <row r="1188" spans="3:4">
      <c r="C1188" s="126"/>
      <c r="D1188" s="127"/>
    </row>
    <row r="1189" spans="3:4">
      <c r="C1189" s="126"/>
      <c r="D1189" s="127"/>
    </row>
    <row r="1190" spans="3:4">
      <c r="C1190" s="126"/>
      <c r="D1190" s="127"/>
    </row>
    <row r="1191" spans="3:4">
      <c r="C1191" s="126"/>
      <c r="D1191" s="127"/>
    </row>
    <row r="1192" spans="3:4">
      <c r="C1192" s="126"/>
      <c r="D1192" s="127"/>
    </row>
    <row r="1193" spans="3:4">
      <c r="C1193" s="126"/>
      <c r="D1193" s="127"/>
    </row>
    <row r="1194" spans="3:4">
      <c r="C1194" s="126"/>
      <c r="D1194" s="127"/>
    </row>
    <row r="1195" spans="3:4">
      <c r="C1195" s="126"/>
      <c r="D1195" s="127"/>
    </row>
    <row r="1196" spans="3:4">
      <c r="C1196" s="126"/>
      <c r="D1196" s="127"/>
    </row>
    <row r="1197" spans="3:4">
      <c r="C1197" s="126"/>
      <c r="D1197" s="127"/>
    </row>
    <row r="1198" spans="3:4">
      <c r="C1198" s="126"/>
      <c r="D1198" s="127"/>
    </row>
    <row r="1199" spans="3:4">
      <c r="C1199" s="126"/>
      <c r="D1199" s="127"/>
    </row>
    <row r="1200" spans="3:4">
      <c r="C1200" s="126"/>
      <c r="D1200" s="127"/>
    </row>
    <row r="1201" spans="3:4">
      <c r="C1201" s="126"/>
      <c r="D1201" s="127"/>
    </row>
    <row r="1202" spans="3:4">
      <c r="C1202" s="126"/>
      <c r="D1202" s="127"/>
    </row>
    <row r="1203" spans="3:4">
      <c r="C1203" s="126"/>
      <c r="D1203" s="127"/>
    </row>
    <row r="1204" spans="3:4">
      <c r="C1204" s="126"/>
      <c r="D1204" s="127"/>
    </row>
    <row r="1205" spans="3:4">
      <c r="C1205" s="126"/>
      <c r="D1205" s="127"/>
    </row>
    <row r="1206" spans="3:4">
      <c r="C1206" s="126"/>
      <c r="D1206" s="127"/>
    </row>
    <row r="1207" spans="3:4">
      <c r="C1207" s="126"/>
      <c r="D1207" s="127"/>
    </row>
    <row r="1208" spans="3:4">
      <c r="C1208" s="126"/>
      <c r="D1208" s="127"/>
    </row>
    <row r="1209" spans="3:4">
      <c r="C1209" s="126"/>
      <c r="D1209" s="127"/>
    </row>
    <row r="1210" spans="3:4">
      <c r="C1210" s="126"/>
      <c r="D1210" s="127"/>
    </row>
    <row r="1211" spans="3:4">
      <c r="C1211" s="126"/>
      <c r="D1211" s="127"/>
    </row>
    <row r="1212" spans="3:4">
      <c r="C1212" s="126"/>
      <c r="D1212" s="127"/>
    </row>
    <row r="1213" spans="3:4">
      <c r="C1213" s="126"/>
      <c r="D1213" s="127"/>
    </row>
    <row r="1214" spans="3:4">
      <c r="C1214" s="126"/>
      <c r="D1214" s="127"/>
    </row>
    <row r="1215" spans="3:4">
      <c r="C1215" s="126"/>
      <c r="D1215" s="127"/>
    </row>
    <row r="1216" spans="3:4">
      <c r="C1216" s="126"/>
      <c r="D1216" s="127"/>
    </row>
    <row r="1217" spans="3:4">
      <c r="C1217" s="126"/>
      <c r="D1217" s="127"/>
    </row>
    <row r="1218" spans="3:4">
      <c r="C1218" s="126"/>
      <c r="D1218" s="127"/>
    </row>
    <row r="1219" spans="3:4">
      <c r="C1219" s="126"/>
      <c r="D1219" s="127"/>
    </row>
    <row r="1220" spans="3:4">
      <c r="C1220" s="126"/>
      <c r="D1220" s="127"/>
    </row>
    <row r="1221" spans="3:4">
      <c r="C1221" s="126"/>
      <c r="D1221" s="127"/>
    </row>
    <row r="1222" spans="3:4">
      <c r="C1222" s="126"/>
      <c r="D1222" s="127"/>
    </row>
    <row r="1223" spans="3:4">
      <c r="C1223" s="126"/>
      <c r="D1223" s="127"/>
    </row>
    <row r="1224" spans="3:4">
      <c r="C1224" s="126"/>
      <c r="D1224" s="127"/>
    </row>
    <row r="1225" spans="3:4">
      <c r="C1225" s="126"/>
      <c r="D1225" s="127"/>
    </row>
    <row r="1226" spans="3:4">
      <c r="C1226" s="126"/>
      <c r="D1226" s="127"/>
    </row>
    <row r="1227" spans="3:4">
      <c r="C1227" s="126"/>
      <c r="D1227" s="127"/>
    </row>
    <row r="1228" spans="3:4">
      <c r="C1228" s="126"/>
      <c r="D1228" s="127"/>
    </row>
    <row r="1229" spans="3:4">
      <c r="C1229" s="126"/>
      <c r="D1229" s="127"/>
    </row>
    <row r="1230" spans="3:4">
      <c r="C1230" s="126"/>
      <c r="D1230" s="127"/>
    </row>
    <row r="1231" spans="3:4">
      <c r="C1231" s="126"/>
      <c r="D1231" s="127"/>
    </row>
    <row r="1232" spans="3:4">
      <c r="C1232" s="126"/>
      <c r="D1232" s="127"/>
    </row>
    <row r="1233" spans="3:4">
      <c r="C1233" s="126"/>
      <c r="D1233" s="127"/>
    </row>
    <row r="1234" spans="3:4">
      <c r="C1234" s="126"/>
      <c r="D1234" s="127"/>
    </row>
    <row r="1235" spans="3:4">
      <c r="C1235" s="126"/>
      <c r="D1235" s="127"/>
    </row>
    <row r="1236" spans="3:4">
      <c r="C1236" s="126"/>
      <c r="D1236" s="127"/>
    </row>
    <row r="1237" spans="3:4">
      <c r="C1237" s="126"/>
      <c r="D1237" s="127"/>
    </row>
    <row r="1238" spans="3:4">
      <c r="C1238" s="126"/>
      <c r="D1238" s="127"/>
    </row>
    <row r="1239" spans="3:4">
      <c r="C1239" s="126"/>
      <c r="D1239" s="127"/>
    </row>
    <row r="1240" spans="3:4">
      <c r="C1240" s="126"/>
      <c r="D1240" s="127"/>
    </row>
    <row r="1241" spans="3:4">
      <c r="C1241" s="126"/>
      <c r="D1241" s="127"/>
    </row>
    <row r="1242" spans="3:4">
      <c r="C1242" s="126"/>
      <c r="D1242" s="127"/>
    </row>
    <row r="1243" spans="3:4">
      <c r="C1243" s="126"/>
      <c r="D1243" s="127"/>
    </row>
    <row r="1244" spans="3:4">
      <c r="C1244" s="126"/>
      <c r="D1244" s="127"/>
    </row>
    <row r="1245" spans="3:4">
      <c r="C1245" s="126"/>
      <c r="D1245" s="127"/>
    </row>
    <row r="1246" spans="3:4">
      <c r="C1246" s="126"/>
      <c r="D1246" s="127"/>
    </row>
    <row r="1247" spans="3:4">
      <c r="C1247" s="126"/>
      <c r="D1247" s="127"/>
    </row>
    <row r="1248" spans="3:4">
      <c r="C1248" s="126"/>
      <c r="D1248" s="127"/>
    </row>
    <row r="1249" spans="3:4">
      <c r="C1249" s="126"/>
      <c r="D1249" s="127"/>
    </row>
    <row r="1250" spans="3:4">
      <c r="C1250" s="126"/>
      <c r="D1250" s="127"/>
    </row>
    <row r="1251" spans="3:4">
      <c r="C1251" s="126"/>
      <c r="D1251" s="127"/>
    </row>
    <row r="1252" spans="3:4">
      <c r="C1252" s="126"/>
      <c r="D1252" s="127"/>
    </row>
    <row r="1253" spans="3:4">
      <c r="C1253" s="126"/>
      <c r="D1253" s="127"/>
    </row>
    <row r="1254" spans="3:4">
      <c r="C1254" s="126"/>
      <c r="D1254" s="127"/>
    </row>
    <row r="1255" spans="3:4">
      <c r="C1255" s="126"/>
      <c r="D1255" s="127"/>
    </row>
    <row r="1256" spans="3:4">
      <c r="C1256" s="126"/>
      <c r="D1256" s="127"/>
    </row>
    <row r="1257" spans="3:4">
      <c r="C1257" s="126"/>
      <c r="D1257" s="127"/>
    </row>
    <row r="1258" spans="3:4">
      <c r="C1258" s="126"/>
      <c r="D1258" s="127"/>
    </row>
    <row r="1259" spans="3:4">
      <c r="C1259" s="126"/>
      <c r="D1259" s="127"/>
    </row>
    <row r="1260" spans="3:4">
      <c r="C1260" s="126"/>
      <c r="D1260" s="127"/>
    </row>
    <row r="1261" spans="3:4">
      <c r="C1261" s="126"/>
      <c r="D1261" s="127"/>
    </row>
    <row r="1262" spans="3:4">
      <c r="C1262" s="126"/>
      <c r="D1262" s="127"/>
    </row>
    <row r="1263" spans="3:4">
      <c r="C1263" s="126"/>
      <c r="D1263" s="127"/>
    </row>
    <row r="1264" spans="3:4">
      <c r="C1264" s="126"/>
      <c r="D1264" s="127"/>
    </row>
    <row r="1265" spans="3:4">
      <c r="C1265" s="126"/>
      <c r="D1265" s="127"/>
    </row>
    <row r="1266" spans="3:4">
      <c r="C1266" s="126"/>
      <c r="D1266" s="127"/>
    </row>
    <row r="1267" spans="3:4">
      <c r="C1267" s="126"/>
      <c r="D1267" s="127"/>
    </row>
    <row r="1268" spans="3:4">
      <c r="C1268" s="126"/>
      <c r="D1268" s="127"/>
    </row>
    <row r="1269" spans="3:4">
      <c r="C1269" s="126"/>
      <c r="D1269" s="127"/>
    </row>
    <row r="1270" spans="3:4">
      <c r="C1270" s="126"/>
      <c r="D1270" s="127"/>
    </row>
    <row r="1271" spans="3:4">
      <c r="C1271" s="126"/>
      <c r="D1271" s="127"/>
    </row>
    <row r="1272" spans="3:4">
      <c r="C1272" s="126"/>
      <c r="D1272" s="127"/>
    </row>
    <row r="1273" spans="3:4">
      <c r="C1273" s="126"/>
      <c r="D1273" s="127"/>
    </row>
    <row r="1274" spans="3:4">
      <c r="C1274" s="126"/>
      <c r="D1274" s="127"/>
    </row>
    <row r="1275" spans="3:4">
      <c r="C1275" s="126"/>
      <c r="D1275" s="127"/>
    </row>
    <row r="1276" spans="3:4">
      <c r="C1276" s="126"/>
      <c r="D1276" s="127"/>
    </row>
    <row r="1277" spans="3:4">
      <c r="C1277" s="126"/>
      <c r="D1277" s="127"/>
    </row>
    <row r="1278" spans="3:4">
      <c r="C1278" s="126"/>
      <c r="D1278" s="127"/>
    </row>
    <row r="1279" spans="3:4">
      <c r="C1279" s="126"/>
      <c r="D1279" s="127"/>
    </row>
    <row r="1280" spans="3:4">
      <c r="C1280" s="126"/>
      <c r="D1280" s="127"/>
    </row>
    <row r="1281" spans="3:4">
      <c r="C1281" s="126"/>
      <c r="D1281" s="127"/>
    </row>
    <row r="1282" spans="3:4">
      <c r="C1282" s="126"/>
      <c r="D1282" s="127"/>
    </row>
    <row r="1283" spans="3:4">
      <c r="C1283" s="126"/>
      <c r="D1283" s="127"/>
    </row>
    <row r="1284" spans="3:4">
      <c r="C1284" s="126"/>
      <c r="D1284" s="127"/>
    </row>
    <row r="1285" spans="3:4">
      <c r="C1285" s="126"/>
      <c r="D1285" s="127"/>
    </row>
    <row r="1286" spans="3:4">
      <c r="C1286" s="126"/>
      <c r="D1286" s="127"/>
    </row>
    <row r="1287" spans="3:4">
      <c r="C1287" s="126"/>
      <c r="D1287" s="127"/>
    </row>
    <row r="1288" spans="3:4">
      <c r="C1288" s="126"/>
      <c r="D1288" s="127"/>
    </row>
    <row r="1289" spans="3:4">
      <c r="C1289" s="126"/>
      <c r="D1289" s="127"/>
    </row>
    <row r="1290" spans="3:4">
      <c r="C1290" s="126"/>
      <c r="D1290" s="127"/>
    </row>
    <row r="1291" spans="3:4">
      <c r="C1291" s="126"/>
      <c r="D1291" s="127"/>
    </row>
    <row r="1292" spans="3:4">
      <c r="C1292" s="126"/>
      <c r="D1292" s="127"/>
    </row>
    <row r="1293" spans="3:4">
      <c r="C1293" s="126"/>
      <c r="D1293" s="127"/>
    </row>
    <row r="1294" spans="3:4">
      <c r="C1294" s="126"/>
      <c r="D1294" s="127"/>
    </row>
    <row r="1295" spans="3:4">
      <c r="C1295" s="126"/>
      <c r="D1295" s="127"/>
    </row>
    <row r="1296" spans="3:4">
      <c r="C1296" s="126"/>
      <c r="D1296" s="127"/>
    </row>
    <row r="1297" spans="3:4">
      <c r="C1297" s="126"/>
      <c r="D1297" s="127"/>
    </row>
    <row r="1298" spans="3:4">
      <c r="C1298" s="126"/>
      <c r="D1298" s="127"/>
    </row>
    <row r="1299" spans="3:4">
      <c r="C1299" s="126"/>
      <c r="D1299" s="127"/>
    </row>
    <row r="1300" spans="3:4">
      <c r="C1300" s="126"/>
      <c r="D1300" s="127"/>
    </row>
    <row r="1301" spans="3:4">
      <c r="C1301" s="126"/>
      <c r="D1301" s="127"/>
    </row>
    <row r="1302" spans="3:4">
      <c r="C1302" s="126"/>
      <c r="D1302" s="127"/>
    </row>
    <row r="1303" spans="3:4">
      <c r="C1303" s="126"/>
      <c r="D1303" s="127"/>
    </row>
    <row r="1304" spans="3:4">
      <c r="C1304" s="126"/>
      <c r="D1304" s="127"/>
    </row>
    <row r="1305" spans="3:4">
      <c r="C1305" s="126"/>
      <c r="D1305" s="127"/>
    </row>
    <row r="1306" spans="3:4">
      <c r="C1306" s="126"/>
      <c r="D1306" s="127"/>
    </row>
    <row r="1307" spans="3:4">
      <c r="C1307" s="126"/>
      <c r="D1307" s="127"/>
    </row>
    <row r="1308" spans="3:4">
      <c r="C1308" s="126"/>
      <c r="D1308" s="127"/>
    </row>
    <row r="1309" spans="3:4">
      <c r="C1309" s="126"/>
      <c r="D1309" s="127"/>
    </row>
    <row r="1310" spans="3:4">
      <c r="C1310" s="126"/>
      <c r="D1310" s="127"/>
    </row>
    <row r="1311" spans="3:4">
      <c r="C1311" s="126"/>
      <c r="D1311" s="127"/>
    </row>
    <row r="1312" spans="3:4">
      <c r="C1312" s="126"/>
      <c r="D1312" s="127"/>
    </row>
    <row r="1313" spans="3:4">
      <c r="C1313" s="126"/>
      <c r="D1313" s="127"/>
    </row>
    <row r="1314" spans="3:4">
      <c r="C1314" s="126"/>
      <c r="D1314" s="127"/>
    </row>
    <row r="1315" spans="3:4">
      <c r="C1315" s="126"/>
      <c r="D1315" s="127"/>
    </row>
    <row r="1316" spans="3:4">
      <c r="C1316" s="126"/>
      <c r="D1316" s="127"/>
    </row>
    <row r="1317" spans="3:4">
      <c r="C1317" s="126"/>
      <c r="D1317" s="127"/>
    </row>
    <row r="1318" spans="3:4">
      <c r="C1318" s="126"/>
      <c r="D1318" s="127"/>
    </row>
    <row r="1319" spans="3:4">
      <c r="C1319" s="126"/>
      <c r="D1319" s="127"/>
    </row>
    <row r="1320" spans="3:4">
      <c r="C1320" s="126"/>
      <c r="D1320" s="127"/>
    </row>
    <row r="1321" spans="3:4">
      <c r="C1321" s="126"/>
      <c r="D1321" s="127"/>
    </row>
    <row r="1322" spans="3:4">
      <c r="C1322" s="126"/>
      <c r="D1322" s="127"/>
    </row>
    <row r="1323" spans="3:4">
      <c r="C1323" s="126"/>
      <c r="D1323" s="127"/>
    </row>
    <row r="1324" spans="3:4">
      <c r="C1324" s="126"/>
      <c r="D1324" s="127"/>
    </row>
    <row r="1325" spans="3:4">
      <c r="C1325" s="126"/>
      <c r="D1325" s="127"/>
    </row>
    <row r="1326" spans="3:4">
      <c r="C1326" s="126"/>
      <c r="D1326" s="127"/>
    </row>
    <row r="1327" spans="3:4">
      <c r="C1327" s="126"/>
      <c r="D1327" s="127"/>
    </row>
    <row r="1328" spans="3:4">
      <c r="C1328" s="126"/>
      <c r="D1328" s="127"/>
    </row>
    <row r="1329" spans="3:4">
      <c r="C1329" s="126"/>
      <c r="D1329" s="127"/>
    </row>
    <row r="1330" spans="3:4">
      <c r="C1330" s="126"/>
      <c r="D1330" s="127"/>
    </row>
    <row r="1331" spans="3:4">
      <c r="C1331" s="126"/>
      <c r="D1331" s="127"/>
    </row>
    <row r="1332" spans="3:4">
      <c r="C1332" s="126"/>
      <c r="D1332" s="127"/>
    </row>
    <row r="1333" spans="3:4">
      <c r="C1333" s="126"/>
      <c r="D1333" s="127"/>
    </row>
    <row r="1334" spans="3:4">
      <c r="C1334" s="126"/>
      <c r="D1334" s="127"/>
    </row>
    <row r="1335" spans="3:4">
      <c r="C1335" s="126"/>
      <c r="D1335" s="127"/>
    </row>
    <row r="1336" spans="3:4">
      <c r="C1336" s="126"/>
      <c r="D1336" s="127"/>
    </row>
    <row r="1337" spans="3:4">
      <c r="C1337" s="126"/>
      <c r="D1337" s="127"/>
    </row>
    <row r="1338" spans="3:4">
      <c r="C1338" s="126"/>
      <c r="D1338" s="127"/>
    </row>
    <row r="1339" spans="3:4">
      <c r="C1339" s="126"/>
      <c r="D1339" s="127"/>
    </row>
    <row r="1340" spans="3:4">
      <c r="C1340" s="126"/>
      <c r="D1340" s="127"/>
    </row>
    <row r="1341" spans="3:4">
      <c r="C1341" s="126"/>
      <c r="D1341" s="127"/>
    </row>
    <row r="1342" spans="3:4">
      <c r="C1342" s="126"/>
      <c r="D1342" s="127"/>
    </row>
    <row r="1343" spans="3:4">
      <c r="C1343" s="126"/>
      <c r="D1343" s="127"/>
    </row>
    <row r="1344" spans="3:4">
      <c r="C1344" s="126"/>
      <c r="D1344" s="127"/>
    </row>
    <row r="1345" spans="3:4">
      <c r="C1345" s="126"/>
      <c r="D1345" s="127"/>
    </row>
    <row r="1346" spans="3:4">
      <c r="C1346" s="126"/>
      <c r="D1346" s="127"/>
    </row>
    <row r="1347" spans="3:4">
      <c r="C1347" s="126"/>
      <c r="D1347" s="127"/>
    </row>
    <row r="1348" spans="3:4">
      <c r="C1348" s="126"/>
      <c r="D1348" s="127"/>
    </row>
    <row r="1349" spans="3:4">
      <c r="C1349" s="126"/>
      <c r="D1349" s="127"/>
    </row>
    <row r="1350" spans="3:4">
      <c r="C1350" s="126"/>
      <c r="D1350" s="127"/>
    </row>
    <row r="1351" spans="3:4">
      <c r="C1351" s="126"/>
      <c r="D1351" s="127"/>
    </row>
    <row r="1352" spans="3:4">
      <c r="C1352" s="126"/>
      <c r="D1352" s="127"/>
    </row>
    <row r="1353" spans="3:4">
      <c r="C1353" s="126"/>
      <c r="D1353" s="127"/>
    </row>
    <row r="1354" spans="3:4">
      <c r="C1354" s="126"/>
      <c r="D1354" s="127"/>
    </row>
    <row r="1355" spans="3:4">
      <c r="C1355" s="126"/>
      <c r="D1355" s="127"/>
    </row>
    <row r="1356" spans="3:4">
      <c r="C1356" s="126"/>
      <c r="D1356" s="127"/>
    </row>
    <row r="1357" spans="3:4">
      <c r="C1357" s="126"/>
      <c r="D1357" s="127"/>
    </row>
    <row r="1358" spans="3:4">
      <c r="C1358" s="126"/>
      <c r="D1358" s="127"/>
    </row>
    <row r="1359" spans="3:4">
      <c r="C1359" s="126"/>
      <c r="D1359" s="127"/>
    </row>
    <row r="1360" spans="3:4">
      <c r="C1360" s="126"/>
      <c r="D1360" s="127"/>
    </row>
    <row r="1361" spans="3:4">
      <c r="C1361" s="126"/>
      <c r="D1361" s="127"/>
    </row>
    <row r="1362" spans="3:4">
      <c r="C1362" s="126"/>
      <c r="D1362" s="127"/>
    </row>
    <row r="1363" spans="3:4">
      <c r="C1363" s="126"/>
      <c r="D1363" s="127"/>
    </row>
    <row r="1364" spans="3:4">
      <c r="C1364" s="126"/>
      <c r="D1364" s="127"/>
    </row>
    <row r="1365" spans="3:4">
      <c r="C1365" s="126"/>
      <c r="D1365" s="127"/>
    </row>
    <row r="1366" spans="3:4">
      <c r="C1366" s="126"/>
      <c r="D1366" s="127"/>
    </row>
    <row r="1367" spans="3:4">
      <c r="C1367" s="126"/>
      <c r="D1367" s="127"/>
    </row>
    <row r="1368" spans="3:4">
      <c r="C1368" s="126"/>
      <c r="D1368" s="127"/>
    </row>
    <row r="1369" spans="3:4">
      <c r="C1369" s="126"/>
      <c r="D1369" s="127"/>
    </row>
    <row r="1370" spans="3:4">
      <c r="C1370" s="126"/>
      <c r="D1370" s="127"/>
    </row>
    <row r="1371" spans="3:4">
      <c r="C1371" s="126"/>
      <c r="D1371" s="127"/>
    </row>
    <row r="1372" spans="3:4">
      <c r="C1372" s="126"/>
      <c r="D1372" s="127"/>
    </row>
    <row r="1373" spans="3:4">
      <c r="C1373" s="126"/>
      <c r="D1373" s="127"/>
    </row>
    <row r="1374" spans="3:4">
      <c r="C1374" s="126"/>
      <c r="D1374" s="127"/>
    </row>
    <row r="1375" spans="3:4">
      <c r="C1375" s="126"/>
      <c r="D1375" s="127"/>
    </row>
    <row r="1376" spans="3:4">
      <c r="C1376" s="126"/>
      <c r="D1376" s="127"/>
    </row>
    <row r="1377" spans="3:4">
      <c r="C1377" s="126"/>
      <c r="D1377" s="127"/>
    </row>
    <row r="1378" spans="3:4">
      <c r="C1378" s="126"/>
      <c r="D1378" s="127"/>
    </row>
    <row r="1379" spans="3:4">
      <c r="C1379" s="126"/>
      <c r="D1379" s="127"/>
    </row>
    <row r="1380" spans="3:4">
      <c r="C1380" s="126"/>
      <c r="D1380" s="127"/>
    </row>
    <row r="1381" spans="3:4">
      <c r="C1381" s="126"/>
      <c r="D1381" s="127"/>
    </row>
    <row r="1382" spans="3:4">
      <c r="C1382" s="126"/>
      <c r="D1382" s="127"/>
    </row>
    <row r="1383" spans="3:4">
      <c r="C1383" s="126"/>
      <c r="D1383" s="127"/>
    </row>
    <row r="1384" spans="3:4">
      <c r="C1384" s="126"/>
      <c r="D1384" s="127"/>
    </row>
    <row r="1385" spans="3:4">
      <c r="C1385" s="126"/>
      <c r="D1385" s="127"/>
    </row>
    <row r="1386" spans="3:4">
      <c r="C1386" s="126"/>
      <c r="D1386" s="127"/>
    </row>
    <row r="1387" spans="3:4">
      <c r="C1387" s="126"/>
      <c r="D1387" s="127"/>
    </row>
    <row r="1388" spans="3:4">
      <c r="C1388" s="126"/>
      <c r="D1388" s="127"/>
    </row>
    <row r="1389" spans="3:4">
      <c r="C1389" s="126"/>
      <c r="D1389" s="127"/>
    </row>
    <row r="1390" spans="3:4">
      <c r="C1390" s="126"/>
      <c r="D1390" s="127"/>
    </row>
    <row r="1391" spans="3:4">
      <c r="C1391" s="126"/>
      <c r="D1391" s="127"/>
    </row>
    <row r="1392" spans="3:4">
      <c r="C1392" s="126"/>
      <c r="D1392" s="127"/>
    </row>
    <row r="1393" spans="3:4">
      <c r="C1393" s="126"/>
      <c r="D1393" s="127"/>
    </row>
    <row r="1394" spans="3:4">
      <c r="C1394" s="126"/>
      <c r="D1394" s="127"/>
    </row>
    <row r="1395" spans="3:4">
      <c r="C1395" s="126"/>
      <c r="D1395" s="127"/>
    </row>
    <row r="1396" spans="3:4">
      <c r="C1396" s="126"/>
      <c r="D1396" s="127"/>
    </row>
    <row r="1397" spans="3:4">
      <c r="C1397" s="126"/>
      <c r="D1397" s="127"/>
    </row>
    <row r="1398" spans="3:4">
      <c r="C1398" s="126"/>
      <c r="D1398" s="127"/>
    </row>
    <row r="1399" spans="3:4">
      <c r="C1399" s="126"/>
      <c r="D1399" s="127"/>
    </row>
    <row r="1400" spans="3:4">
      <c r="C1400" s="126"/>
      <c r="D1400" s="127"/>
    </row>
    <row r="1401" spans="3:4">
      <c r="C1401" s="126"/>
      <c r="D1401" s="127"/>
    </row>
    <row r="1402" spans="3:4">
      <c r="C1402" s="126"/>
      <c r="D1402" s="127"/>
    </row>
    <row r="1403" spans="3:4">
      <c r="C1403" s="126"/>
      <c r="D1403" s="127"/>
    </row>
    <row r="1404" spans="3:4">
      <c r="C1404" s="126"/>
      <c r="D1404" s="127"/>
    </row>
    <row r="1405" spans="3:4">
      <c r="C1405" s="126"/>
      <c r="D1405" s="127"/>
    </row>
    <row r="1406" spans="3:4">
      <c r="C1406" s="126"/>
      <c r="D1406" s="127"/>
    </row>
    <row r="1407" spans="3:4">
      <c r="C1407" s="126"/>
      <c r="D1407" s="127"/>
    </row>
    <row r="1408" spans="3:4">
      <c r="C1408" s="126"/>
      <c r="D1408" s="127"/>
    </row>
    <row r="1409" spans="3:4">
      <c r="C1409" s="126"/>
      <c r="D1409" s="127"/>
    </row>
    <row r="1410" spans="3:4">
      <c r="C1410" s="126"/>
      <c r="D1410" s="127"/>
    </row>
    <row r="1411" spans="3:4">
      <c r="C1411" s="126"/>
      <c r="D1411" s="127"/>
    </row>
    <row r="1412" spans="3:4">
      <c r="C1412" s="126"/>
      <c r="D1412" s="127"/>
    </row>
    <row r="1413" spans="3:4">
      <c r="C1413" s="126"/>
      <c r="D1413" s="127"/>
    </row>
    <row r="1414" spans="3:4">
      <c r="C1414" s="126"/>
      <c r="D1414" s="127"/>
    </row>
    <row r="1415" spans="3:4">
      <c r="C1415" s="126"/>
      <c r="D1415" s="127"/>
    </row>
    <row r="1416" spans="3:4">
      <c r="C1416" s="126"/>
      <c r="D1416" s="127"/>
    </row>
    <row r="1417" spans="3:4">
      <c r="C1417" s="126"/>
      <c r="D1417" s="127"/>
    </row>
    <row r="1418" spans="3:4">
      <c r="C1418" s="126"/>
      <c r="D1418" s="127"/>
    </row>
    <row r="1419" spans="3:4">
      <c r="C1419" s="126"/>
      <c r="D1419" s="127"/>
    </row>
    <row r="1420" spans="3:4">
      <c r="C1420" s="126"/>
      <c r="D1420" s="127"/>
    </row>
    <row r="1421" spans="3:4">
      <c r="C1421" s="126"/>
      <c r="D1421" s="127"/>
    </row>
    <row r="1422" spans="3:4">
      <c r="C1422" s="126"/>
      <c r="D1422" s="127"/>
    </row>
    <row r="1423" spans="3:4">
      <c r="C1423" s="126"/>
      <c r="D1423" s="127"/>
    </row>
    <row r="1424" spans="3:4">
      <c r="C1424" s="126"/>
      <c r="D1424" s="127"/>
    </row>
    <row r="1425" spans="3:4">
      <c r="C1425" s="126"/>
      <c r="D1425" s="127"/>
    </row>
    <row r="1426" spans="3:4">
      <c r="C1426" s="126"/>
      <c r="D1426" s="127"/>
    </row>
    <row r="1427" spans="3:4">
      <c r="C1427" s="126"/>
      <c r="D1427" s="127"/>
    </row>
    <row r="1428" spans="3:4">
      <c r="C1428" s="126"/>
      <c r="D1428" s="127"/>
    </row>
    <row r="1429" spans="3:4">
      <c r="C1429" s="126"/>
      <c r="D1429" s="127"/>
    </row>
    <row r="1430" spans="3:4">
      <c r="C1430" s="126"/>
      <c r="D1430" s="127"/>
    </row>
    <row r="1431" spans="3:4">
      <c r="C1431" s="126"/>
      <c r="D1431" s="127"/>
    </row>
    <row r="1432" spans="3:4">
      <c r="C1432" s="126"/>
      <c r="D1432" s="127"/>
    </row>
    <row r="1433" spans="3:4">
      <c r="C1433" s="126"/>
      <c r="D1433" s="127"/>
    </row>
    <row r="1434" spans="3:4">
      <c r="C1434" s="126"/>
      <c r="D1434" s="127"/>
    </row>
    <row r="1435" spans="3:4">
      <c r="C1435" s="126"/>
      <c r="D1435" s="127"/>
    </row>
    <row r="1436" spans="3:4">
      <c r="C1436" s="126"/>
      <c r="D1436" s="127"/>
    </row>
    <row r="1437" spans="3:4">
      <c r="C1437" s="126"/>
      <c r="D1437" s="127"/>
    </row>
    <row r="1438" spans="3:4">
      <c r="C1438" s="126"/>
      <c r="D1438" s="127"/>
    </row>
    <row r="1439" spans="3:4">
      <c r="C1439" s="126"/>
      <c r="D1439" s="127"/>
    </row>
    <row r="1440" spans="3:4">
      <c r="C1440" s="126"/>
      <c r="D1440" s="127"/>
    </row>
    <row r="1441" spans="3:4">
      <c r="C1441" s="126"/>
      <c r="D1441" s="127"/>
    </row>
    <row r="1442" spans="3:4">
      <c r="C1442" s="126"/>
      <c r="D1442" s="127"/>
    </row>
    <row r="1443" spans="3:4">
      <c r="C1443" s="126"/>
      <c r="D1443" s="127"/>
    </row>
    <row r="1444" spans="3:4">
      <c r="C1444" s="126"/>
      <c r="D1444" s="127"/>
    </row>
    <row r="1445" spans="3:4">
      <c r="C1445" s="126"/>
      <c r="D1445" s="127"/>
    </row>
    <row r="1446" spans="3:4">
      <c r="C1446" s="126"/>
      <c r="D1446" s="127"/>
    </row>
    <row r="1447" spans="3:4">
      <c r="C1447" s="126"/>
      <c r="D1447" s="127"/>
    </row>
    <row r="1448" spans="3:4">
      <c r="C1448" s="126"/>
      <c r="D1448" s="127"/>
    </row>
    <row r="1449" spans="3:4">
      <c r="C1449" s="126"/>
      <c r="D1449" s="127"/>
    </row>
    <row r="1450" spans="3:4">
      <c r="C1450" s="126"/>
      <c r="D1450" s="127"/>
    </row>
    <row r="1451" spans="3:4">
      <c r="C1451" s="126"/>
      <c r="D1451" s="127"/>
    </row>
    <row r="1452" spans="3:4">
      <c r="C1452" s="126"/>
      <c r="D1452" s="127"/>
    </row>
    <row r="1453" spans="3:4">
      <c r="C1453" s="126"/>
      <c r="D1453" s="127"/>
    </row>
    <row r="1454" spans="3:4">
      <c r="C1454" s="126"/>
      <c r="D1454" s="127"/>
    </row>
    <row r="1455" spans="3:4">
      <c r="C1455" s="126"/>
      <c r="D1455" s="127"/>
    </row>
    <row r="1456" spans="3:4">
      <c r="C1456" s="126"/>
      <c r="D1456" s="127"/>
    </row>
    <row r="1457" spans="3:4">
      <c r="C1457" s="126"/>
      <c r="D1457" s="127"/>
    </row>
    <row r="1458" spans="3:4">
      <c r="C1458" s="126"/>
      <c r="D1458" s="127"/>
    </row>
    <row r="1459" spans="3:4">
      <c r="C1459" s="126"/>
      <c r="D1459" s="127"/>
    </row>
    <row r="1460" spans="3:4">
      <c r="C1460" s="126"/>
      <c r="D1460" s="127"/>
    </row>
    <row r="1461" spans="3:4">
      <c r="C1461" s="126"/>
      <c r="D1461" s="127"/>
    </row>
    <row r="1462" spans="3:4">
      <c r="C1462" s="126"/>
      <c r="D1462" s="127"/>
    </row>
    <row r="1463" spans="3:4">
      <c r="C1463" s="126"/>
      <c r="D1463" s="127"/>
    </row>
    <row r="1464" spans="3:4">
      <c r="C1464" s="126"/>
      <c r="D1464" s="127"/>
    </row>
    <row r="1465" spans="3:4">
      <c r="C1465" s="126"/>
      <c r="D1465" s="127"/>
    </row>
    <row r="1466" spans="3:4">
      <c r="C1466" s="126"/>
      <c r="D1466" s="127"/>
    </row>
    <row r="1467" spans="3:4">
      <c r="C1467" s="126"/>
      <c r="D1467" s="127"/>
    </row>
    <row r="1468" spans="3:4">
      <c r="C1468" s="126"/>
      <c r="D1468" s="127"/>
    </row>
    <row r="1469" spans="3:4">
      <c r="C1469" s="126"/>
      <c r="D1469" s="127"/>
    </row>
    <row r="1470" spans="3:4">
      <c r="C1470" s="126"/>
      <c r="D1470" s="127"/>
    </row>
    <row r="1471" spans="3:4">
      <c r="C1471" s="126"/>
      <c r="D1471" s="127"/>
    </row>
    <row r="1472" spans="3:4">
      <c r="C1472" s="126"/>
      <c r="D1472" s="127"/>
    </row>
    <row r="1473" spans="3:4">
      <c r="C1473" s="126"/>
      <c r="D1473" s="127"/>
    </row>
    <row r="1474" spans="3:4">
      <c r="D1474" s="126"/>
    </row>
    <row r="1475" spans="3:4">
      <c r="D1475" s="126"/>
    </row>
    <row r="1476" spans="3:4">
      <c r="D1476" s="126"/>
    </row>
    <row r="1477" spans="3:4">
      <c r="D1477" s="126"/>
    </row>
    <row r="1478" spans="3:4">
      <c r="D1478" s="126"/>
    </row>
    <row r="1479" spans="3:4">
      <c r="D1479" s="126"/>
    </row>
    <row r="1480" spans="3:4">
      <c r="D1480" s="126"/>
    </row>
    <row r="1481" spans="3:4">
      <c r="D1481" s="126"/>
    </row>
    <row r="1482" spans="3:4">
      <c r="D1482" s="126"/>
    </row>
    <row r="1483" spans="3:4">
      <c r="D1483" s="126"/>
    </row>
    <row r="1484" spans="3:4">
      <c r="D1484" s="126"/>
    </row>
    <row r="1485" spans="3:4">
      <c r="D1485" s="126"/>
    </row>
    <row r="1486" spans="3:4">
      <c r="D1486" s="126"/>
    </row>
    <row r="1487" spans="3:4">
      <c r="D1487" s="126"/>
    </row>
    <row r="1488" spans="3:4">
      <c r="D1488" s="126"/>
    </row>
    <row r="1489" spans="4:4">
      <c r="D1489" s="126"/>
    </row>
    <row r="1490" spans="4:4">
      <c r="D1490" s="126"/>
    </row>
    <row r="1491" spans="4:4">
      <c r="D1491" s="126"/>
    </row>
    <row r="1492" spans="4:4">
      <c r="D1492" s="126"/>
    </row>
    <row r="1493" spans="4:4">
      <c r="D1493" s="126"/>
    </row>
    <row r="1494" spans="4:4">
      <c r="D1494" s="126"/>
    </row>
    <row r="1495" spans="4:4">
      <c r="D1495" s="126"/>
    </row>
    <row r="1496" spans="4:4">
      <c r="D1496" s="126"/>
    </row>
    <row r="1497" spans="4:4">
      <c r="D1497" s="126"/>
    </row>
    <row r="1498" spans="4:4">
      <c r="D1498" s="126"/>
    </row>
    <row r="1499" spans="4:4">
      <c r="D1499" s="126"/>
    </row>
    <row r="1500" spans="4:4">
      <c r="D1500" s="126"/>
    </row>
    <row r="1501" spans="4:4">
      <c r="D1501" s="126"/>
    </row>
    <row r="1502" spans="4:4">
      <c r="D1502" s="126"/>
    </row>
    <row r="1503" spans="4:4">
      <c r="D1503" s="126"/>
    </row>
    <row r="1504" spans="4:4">
      <c r="D1504" s="126"/>
    </row>
    <row r="1505" spans="4:5">
      <c r="D1505" s="126"/>
    </row>
    <row r="1506" spans="4:5">
      <c r="D1506" s="126"/>
    </row>
    <row r="1507" spans="4:5">
      <c r="D1507" s="126"/>
    </row>
    <row r="1508" spans="4:5">
      <c r="D1508" s="126"/>
    </row>
    <row r="1509" spans="4:5">
      <c r="D1509" s="126"/>
    </row>
    <row r="1510" spans="4:5">
      <c r="D1510" s="126"/>
    </row>
    <row r="1511" spans="4:5">
      <c r="D1511" s="126"/>
    </row>
    <row r="1512" spans="4:5">
      <c r="D1512" s="126"/>
    </row>
    <row r="1513" spans="4:5">
      <c r="D1513" s="126"/>
    </row>
    <row r="1514" spans="4:5">
      <c r="D1514" s="126"/>
    </row>
    <row r="1515" spans="4:5">
      <c r="D1515" s="126"/>
    </row>
    <row r="1516" spans="4:5">
      <c r="E1516" s="126"/>
    </row>
    <row r="1517" spans="4:5">
      <c r="E1517" s="126"/>
    </row>
    <row r="1518" spans="4:5">
      <c r="E1518" s="126"/>
    </row>
    <row r="1519" spans="4:5">
      <c r="E1519" s="126"/>
    </row>
    <row r="1520" spans="4:5">
      <c r="E1520" s="126"/>
    </row>
    <row r="1521" spans="4:5">
      <c r="E1521" s="126"/>
    </row>
    <row r="1522" spans="4:5">
      <c r="E1522" s="126"/>
    </row>
    <row r="1523" spans="4:5">
      <c r="E1523" s="126"/>
    </row>
    <row r="1524" spans="4:5">
      <c r="E1524" s="126"/>
    </row>
    <row r="1525" spans="4:5">
      <c r="D1525" s="126"/>
      <c r="E1525" s="126"/>
    </row>
    <row r="1526" spans="4:5">
      <c r="D1526" s="126"/>
    </row>
    <row r="1527" spans="4:5">
      <c r="D1527" s="126"/>
    </row>
    <row r="1528" spans="4:5">
      <c r="D1528" s="126"/>
    </row>
    <row r="1529" spans="4:5">
      <c r="D1529" s="126"/>
    </row>
    <row r="1530" spans="4:5">
      <c r="D1530" s="126"/>
    </row>
    <row r="1531" spans="4:5">
      <c r="D1531" s="126"/>
    </row>
    <row r="1532" spans="4:5">
      <c r="D1532" s="126"/>
    </row>
    <row r="1533" spans="4:5">
      <c r="D1533" s="126"/>
    </row>
    <row r="1534" spans="4:5">
      <c r="D1534" s="126"/>
    </row>
    <row r="1535" spans="4:5">
      <c r="D1535" s="126"/>
    </row>
    <row r="1536" spans="4:5">
      <c r="D1536" s="126"/>
    </row>
    <row r="1537" spans="4:5">
      <c r="D1537" s="126"/>
    </row>
    <row r="1538" spans="4:5">
      <c r="D1538" s="126"/>
    </row>
    <row r="1539" spans="4:5">
      <c r="D1539" s="126"/>
    </row>
    <row r="1540" spans="4:5">
      <c r="D1540" s="126"/>
    </row>
    <row r="1541" spans="4:5">
      <c r="D1541" s="126"/>
    </row>
    <row r="1542" spans="4:5">
      <c r="D1542" s="126"/>
    </row>
    <row r="1543" spans="4:5">
      <c r="D1543" s="126"/>
    </row>
    <row r="1544" spans="4:5">
      <c r="D1544" s="126"/>
    </row>
    <row r="1545" spans="4:5">
      <c r="D1545" s="126"/>
    </row>
    <row r="1546" spans="4:5">
      <c r="D1546" s="126"/>
    </row>
    <row r="1547" spans="4:5">
      <c r="D1547" s="126"/>
    </row>
    <row r="1548" spans="4:5">
      <c r="D1548" s="126"/>
      <c r="E1548" s="126"/>
    </row>
    <row r="1549" spans="4:5">
      <c r="D1549" s="126"/>
      <c r="E1549" s="126"/>
    </row>
    <row r="1550" spans="4:5">
      <c r="D1550" s="126"/>
      <c r="E1550" s="126"/>
    </row>
    <row r="1551" spans="4:5">
      <c r="D1551" s="126"/>
      <c r="E1551" s="126"/>
    </row>
    <row r="1552" spans="4:5">
      <c r="D1552" s="126"/>
      <c r="E1552" s="126"/>
    </row>
    <row r="1553" spans="4:5">
      <c r="D1553" s="126"/>
      <c r="E1553" s="126"/>
    </row>
    <row r="1554" spans="4:5">
      <c r="D1554" s="126"/>
      <c r="E1554" s="126"/>
    </row>
    <row r="1555" spans="4:5">
      <c r="D1555" s="126"/>
      <c r="E1555" s="126"/>
    </row>
    <row r="1556" spans="4:5">
      <c r="D1556" s="126"/>
      <c r="E1556" s="126"/>
    </row>
    <row r="1557" spans="4:5">
      <c r="D1557" s="126"/>
    </row>
    <row r="1558" spans="4:5">
      <c r="D1558" s="126"/>
    </row>
    <row r="1559" spans="4:5">
      <c r="D1559" s="126"/>
    </row>
    <row r="1560" spans="4:5">
      <c r="D1560" s="126"/>
    </row>
    <row r="1561" spans="4:5">
      <c r="D1561" s="126"/>
    </row>
    <row r="1562" spans="4:5">
      <c r="D1562" s="126"/>
    </row>
    <row r="1563" spans="4:5">
      <c r="D1563" s="126"/>
    </row>
    <row r="1564" spans="4:5">
      <c r="D1564" s="126"/>
    </row>
    <row r="1565" spans="4:5">
      <c r="D1565" s="126"/>
    </row>
    <row r="1566" spans="4:5">
      <c r="D1566" s="126"/>
    </row>
    <row r="1567" spans="4:5">
      <c r="D1567" s="126"/>
    </row>
    <row r="1568" spans="4:5">
      <c r="D1568" s="126"/>
    </row>
    <row r="1569" spans="4:5">
      <c r="D1569" s="126"/>
    </row>
    <row r="1570" spans="4:5">
      <c r="D1570" s="126"/>
    </row>
    <row r="1571" spans="4:5">
      <c r="D1571" s="126"/>
    </row>
    <row r="1572" spans="4:5">
      <c r="D1572" s="126"/>
    </row>
    <row r="1573" spans="4:5">
      <c r="D1573" s="126"/>
    </row>
    <row r="1574" spans="4:5">
      <c r="D1574" s="126"/>
    </row>
    <row r="1575" spans="4:5">
      <c r="D1575" s="126"/>
    </row>
    <row r="1576" spans="4:5">
      <c r="D1576" s="126"/>
    </row>
    <row r="1577" spans="4:5">
      <c r="D1577" s="126"/>
    </row>
    <row r="1578" spans="4:5">
      <c r="D1578" s="126"/>
    </row>
    <row r="1579" spans="4:5">
      <c r="D1579" s="126"/>
    </row>
    <row r="1580" spans="4:5">
      <c r="D1580" s="126"/>
    </row>
    <row r="1581" spans="4:5">
      <c r="D1581" s="126"/>
    </row>
    <row r="1582" spans="4:5">
      <c r="D1582" s="126"/>
    </row>
    <row r="1583" spans="4:5">
      <c r="D1583" s="126"/>
    </row>
    <row r="1584" spans="4:5">
      <c r="D1584" s="126"/>
      <c r="E1584" s="126"/>
    </row>
    <row r="1585" spans="4:5">
      <c r="D1585" s="126"/>
      <c r="E1585" s="126"/>
    </row>
    <row r="1586" spans="4:5">
      <c r="D1586" s="126"/>
      <c r="E1586" s="126"/>
    </row>
    <row r="1587" spans="4:5">
      <c r="D1587" s="126"/>
      <c r="E1587" s="126"/>
    </row>
    <row r="1588" spans="4:5">
      <c r="D1588" s="126"/>
      <c r="E1588" s="126"/>
    </row>
    <row r="1589" spans="4:5">
      <c r="D1589" s="126"/>
    </row>
    <row r="1590" spans="4:5">
      <c r="D1590" s="126"/>
    </row>
    <row r="1591" spans="4:5">
      <c r="D1591" s="126"/>
    </row>
    <row r="1592" spans="4:5">
      <c r="D1592" s="126"/>
    </row>
    <row r="1593" spans="4:5">
      <c r="D1593" s="126"/>
    </row>
    <row r="1594" spans="4:5">
      <c r="D1594" s="126"/>
    </row>
    <row r="1595" spans="4:5">
      <c r="D1595" s="126"/>
    </row>
    <row r="1596" spans="4:5">
      <c r="D1596" s="126"/>
    </row>
    <row r="1597" spans="4:5">
      <c r="D1597" s="126"/>
    </row>
    <row r="1598" spans="4:5">
      <c r="D1598" s="126"/>
    </row>
    <row r="1599" spans="4:5">
      <c r="D1599" s="126"/>
    </row>
    <row r="1600" spans="4:5">
      <c r="D1600" s="126"/>
    </row>
    <row r="1601" spans="4:5">
      <c r="D1601" s="126"/>
    </row>
    <row r="1602" spans="4:5">
      <c r="D1602" s="126"/>
    </row>
    <row r="1603" spans="4:5">
      <c r="D1603" s="126"/>
    </row>
    <row r="1604" spans="4:5">
      <c r="D1604" s="126"/>
    </row>
    <row r="1605" spans="4:5">
      <c r="D1605" s="126"/>
    </row>
    <row r="1606" spans="4:5">
      <c r="D1606" s="126"/>
    </row>
    <row r="1607" spans="4:5">
      <c r="D1607" s="126"/>
      <c r="E1607" s="126"/>
    </row>
    <row r="1608" spans="4:5">
      <c r="D1608" s="126"/>
      <c r="E1608" s="126"/>
    </row>
    <row r="1609" spans="4:5">
      <c r="D1609" s="126"/>
      <c r="E1609" s="126"/>
    </row>
    <row r="1610" spans="4:5">
      <c r="D1610" s="126"/>
      <c r="E1610" s="126"/>
    </row>
    <row r="1611" spans="4:5">
      <c r="D1611" s="126"/>
      <c r="E1611" s="126"/>
    </row>
    <row r="1612" spans="4:5">
      <c r="D1612" s="126"/>
      <c r="E1612" s="126"/>
    </row>
    <row r="1613" spans="4:5">
      <c r="D1613" s="126"/>
      <c r="E1613" s="126"/>
    </row>
    <row r="1614" spans="4:5">
      <c r="D1614" s="126"/>
      <c r="E1614" s="126"/>
    </row>
    <row r="1615" spans="4:5">
      <c r="D1615" s="126"/>
      <c r="E1615" s="126"/>
    </row>
    <row r="1616" spans="4:5">
      <c r="D1616" s="126"/>
      <c r="E1616" s="126"/>
    </row>
    <row r="1617" spans="4:5">
      <c r="D1617" s="126"/>
      <c r="E1617" s="126"/>
    </row>
    <row r="1618" spans="4:5">
      <c r="D1618" s="126"/>
      <c r="E1618" s="126"/>
    </row>
    <row r="1619" spans="4:5">
      <c r="D1619" s="126"/>
      <c r="E1619" s="126"/>
    </row>
    <row r="1620" spans="4:5">
      <c r="D1620" s="126"/>
    </row>
    <row r="1621" spans="4:5">
      <c r="D1621" s="126"/>
    </row>
    <row r="1622" spans="4:5">
      <c r="D1622" s="126"/>
    </row>
    <row r="1623" spans="4:5">
      <c r="D1623" s="126"/>
    </row>
    <row r="1624" spans="4:5">
      <c r="D1624" s="126"/>
    </row>
    <row r="1625" spans="4:5">
      <c r="D1625" s="126"/>
    </row>
    <row r="1626" spans="4:5">
      <c r="D1626" s="126"/>
    </row>
    <row r="1627" spans="4:5">
      <c r="D1627" s="126"/>
    </row>
    <row r="1628" spans="4:5">
      <c r="D1628" s="126"/>
    </row>
    <row r="1629" spans="4:5">
      <c r="D1629" s="126"/>
    </row>
    <row r="1630" spans="4:5">
      <c r="D1630" s="126"/>
    </row>
    <row r="1631" spans="4:5">
      <c r="D1631" s="126"/>
    </row>
    <row r="1632" spans="4:5">
      <c r="D1632" s="126"/>
    </row>
    <row r="1633" spans="4:4">
      <c r="D1633" s="126"/>
    </row>
    <row r="1634" spans="4:4">
      <c r="D1634" s="126"/>
    </row>
    <row r="1635" spans="4:4">
      <c r="D1635" s="126"/>
    </row>
    <row r="1636" spans="4:4">
      <c r="D1636" s="126"/>
    </row>
    <row r="1637" spans="4:4">
      <c r="D1637" s="126"/>
    </row>
    <row r="1638" spans="4:4">
      <c r="D1638" s="126"/>
    </row>
    <row r="1639" spans="4:4">
      <c r="D1639" s="126"/>
    </row>
    <row r="1640" spans="4:4">
      <c r="D1640" s="126"/>
    </row>
    <row r="1641" spans="4:4">
      <c r="D1641" s="126"/>
    </row>
    <row r="1642" spans="4:4">
      <c r="D1642" s="126"/>
    </row>
    <row r="1643" spans="4:4">
      <c r="D1643" s="126"/>
    </row>
    <row r="1644" spans="4:4">
      <c r="D1644" s="126"/>
    </row>
    <row r="1645" spans="4:4">
      <c r="D1645" s="126"/>
    </row>
    <row r="1646" spans="4:4">
      <c r="D1646" s="126"/>
    </row>
    <row r="1647" spans="4:4">
      <c r="D1647" s="126"/>
    </row>
    <row r="1648" spans="4:4">
      <c r="D1648" s="126"/>
    </row>
    <row r="1649" spans="4:4">
      <c r="D1649" s="126"/>
    </row>
    <row r="1650" spans="4:4">
      <c r="D1650" s="126"/>
    </row>
    <row r="1651" spans="4:4">
      <c r="D1651" s="126"/>
    </row>
    <row r="1652" spans="4:4">
      <c r="D1652" s="126"/>
    </row>
    <row r="1653" spans="4:4">
      <c r="D1653" s="126"/>
    </row>
    <row r="1654" spans="4:4">
      <c r="D1654" s="126"/>
    </row>
    <row r="1655" spans="4:4">
      <c r="D1655" s="126"/>
    </row>
    <row r="1656" spans="4:4">
      <c r="D1656" s="126"/>
    </row>
    <row r="1657" spans="4:4">
      <c r="D1657" s="126"/>
    </row>
    <row r="1658" spans="4:4">
      <c r="D1658" s="126"/>
    </row>
    <row r="1659" spans="4:4">
      <c r="D1659" s="126"/>
    </row>
    <row r="1660" spans="4:4">
      <c r="D1660" s="126"/>
    </row>
    <row r="1661" spans="4:4">
      <c r="D1661" s="126"/>
    </row>
    <row r="1662" spans="4:4">
      <c r="D1662" s="126"/>
    </row>
    <row r="1663" spans="4:4">
      <c r="D1663" s="126"/>
    </row>
    <row r="1664" spans="4:4">
      <c r="D1664" s="126"/>
    </row>
    <row r="1665" spans="4:4">
      <c r="D1665" s="126"/>
    </row>
    <row r="1666" spans="4:4">
      <c r="D1666" s="126"/>
    </row>
    <row r="1667" spans="4:4">
      <c r="D1667" s="126"/>
    </row>
    <row r="1668" spans="4:4">
      <c r="D1668" s="126"/>
    </row>
    <row r="1669" spans="4:4">
      <c r="D1669" s="126"/>
    </row>
    <row r="1670" spans="4:4">
      <c r="D1670" s="126"/>
    </row>
    <row r="1671" spans="4:4">
      <c r="D1671" s="126"/>
    </row>
    <row r="1672" spans="4:4">
      <c r="D1672" s="126"/>
    </row>
    <row r="1673" spans="4:4">
      <c r="D1673" s="126"/>
    </row>
    <row r="1674" spans="4:4">
      <c r="D1674" s="126"/>
    </row>
    <row r="1675" spans="4:4">
      <c r="D1675" s="126"/>
    </row>
    <row r="1676" spans="4:4">
      <c r="D1676" s="126"/>
    </row>
    <row r="1677" spans="4:4">
      <c r="D1677" s="126"/>
    </row>
    <row r="1678" spans="4:4">
      <c r="D1678" s="126"/>
    </row>
    <row r="1679" spans="4:4">
      <c r="D1679" s="126"/>
    </row>
    <row r="1680" spans="4:4">
      <c r="D1680" s="126"/>
    </row>
    <row r="1681" spans="4:5">
      <c r="D1681" s="126"/>
    </row>
    <row r="1682" spans="4:5">
      <c r="D1682" s="126"/>
    </row>
    <row r="1683" spans="4:5">
      <c r="D1683" s="126"/>
    </row>
    <row r="1684" spans="4:5">
      <c r="D1684" s="126"/>
    </row>
    <row r="1685" spans="4:5">
      <c r="D1685" s="126"/>
    </row>
    <row r="1686" spans="4:5">
      <c r="D1686" s="126"/>
      <c r="E1686" s="126"/>
    </row>
    <row r="1687" spans="4:5">
      <c r="D1687" s="126"/>
      <c r="E1687" s="126"/>
    </row>
    <row r="1688" spans="4:5">
      <c r="D1688" s="126"/>
      <c r="E1688" s="126"/>
    </row>
    <row r="1689" spans="4:5">
      <c r="D1689" s="126"/>
      <c r="E1689" s="126"/>
    </row>
    <row r="1690" spans="4:5">
      <c r="D1690" s="126"/>
      <c r="E1690" s="126"/>
    </row>
    <row r="1691" spans="4:5">
      <c r="D1691" s="126"/>
      <c r="E1691" s="126"/>
    </row>
    <row r="1692" spans="4:5">
      <c r="D1692" s="126"/>
    </row>
    <row r="1693" spans="4:5">
      <c r="D1693" s="126"/>
    </row>
    <row r="1694" spans="4:5">
      <c r="D1694" s="126"/>
    </row>
    <row r="1695" spans="4:5">
      <c r="D1695" s="126"/>
    </row>
    <row r="1696" spans="4:5">
      <c r="D1696" s="126"/>
    </row>
    <row r="1697" spans="4:4">
      <c r="D1697" s="126"/>
    </row>
    <row r="1698" spans="4:4">
      <c r="D1698" s="126"/>
    </row>
    <row r="1699" spans="4:4">
      <c r="D1699" s="126"/>
    </row>
    <row r="1700" spans="4:4">
      <c r="D1700" s="126"/>
    </row>
    <row r="1701" spans="4:4">
      <c r="D1701" s="126"/>
    </row>
    <row r="1702" spans="4:4">
      <c r="D1702" s="126"/>
    </row>
    <row r="1703" spans="4:4">
      <c r="D1703" s="126"/>
    </row>
    <row r="1704" spans="4:4">
      <c r="D1704" s="126"/>
    </row>
    <row r="1705" spans="4:4">
      <c r="D1705" s="126"/>
    </row>
    <row r="1706" spans="4:4">
      <c r="D1706" s="126"/>
    </row>
    <row r="1707" spans="4:4">
      <c r="D1707" s="126"/>
    </row>
    <row r="1708" spans="4:4">
      <c r="D1708" s="126"/>
    </row>
    <row r="1709" spans="4:4">
      <c r="D1709" s="126"/>
    </row>
    <row r="1710" spans="4:4">
      <c r="D1710" s="126"/>
    </row>
    <row r="1711" spans="4:4">
      <c r="D1711" s="126"/>
    </row>
    <row r="1712" spans="4:4">
      <c r="D1712" s="126"/>
    </row>
    <row r="1713" spans="4:4">
      <c r="D1713" s="126"/>
    </row>
    <row r="1714" spans="4:4">
      <c r="D1714" s="126"/>
    </row>
    <row r="1715" spans="4:4">
      <c r="D1715" s="126"/>
    </row>
    <row r="1716" spans="4:4">
      <c r="D1716" s="126"/>
    </row>
    <row r="1717" spans="4:4">
      <c r="D1717" s="126"/>
    </row>
    <row r="1718" spans="4:4">
      <c r="D1718" s="126"/>
    </row>
    <row r="1719" spans="4:4">
      <c r="D1719" s="126"/>
    </row>
    <row r="1720" spans="4:4">
      <c r="D1720" s="126"/>
    </row>
    <row r="1721" spans="4:4">
      <c r="D1721" s="126"/>
    </row>
    <row r="1722" spans="4:4">
      <c r="D1722" s="126"/>
    </row>
    <row r="1723" spans="4:4">
      <c r="D1723" s="126"/>
    </row>
    <row r="1724" spans="4:4">
      <c r="D1724" s="126"/>
    </row>
    <row r="1725" spans="4:4">
      <c r="D1725" s="126"/>
    </row>
    <row r="1726" spans="4:4">
      <c r="D1726" s="126"/>
    </row>
    <row r="1727" spans="4:4">
      <c r="D1727" s="126"/>
    </row>
    <row r="1728" spans="4:4">
      <c r="D1728" s="126"/>
    </row>
    <row r="1729" spans="4:4">
      <c r="D1729" s="126"/>
    </row>
    <row r="1730" spans="4:4">
      <c r="D1730" s="126"/>
    </row>
    <row r="1731" spans="4:4">
      <c r="D1731" s="126"/>
    </row>
    <row r="1732" spans="4:4">
      <c r="D1732" s="126"/>
    </row>
    <row r="1733" spans="4:4">
      <c r="D1733" s="126"/>
    </row>
    <row r="1734" spans="4:4">
      <c r="D1734" s="126"/>
    </row>
    <row r="1735" spans="4:4">
      <c r="D1735" s="126"/>
    </row>
    <row r="1736" spans="4:4">
      <c r="D1736" s="126"/>
    </row>
    <row r="1737" spans="4:4">
      <c r="D1737" s="126"/>
    </row>
    <row r="1738" spans="4:4">
      <c r="D1738" s="126"/>
    </row>
    <row r="1739" spans="4:4">
      <c r="D1739" s="126"/>
    </row>
    <row r="1740" spans="4:4">
      <c r="D1740" s="126"/>
    </row>
    <row r="1741" spans="4:4">
      <c r="D1741" s="126"/>
    </row>
    <row r="1742" spans="4:4">
      <c r="D1742" s="126"/>
    </row>
    <row r="1743" spans="4:4">
      <c r="D1743" s="126"/>
    </row>
    <row r="1744" spans="4:4">
      <c r="D1744" s="126"/>
    </row>
    <row r="1745" spans="4:4">
      <c r="D1745" s="126"/>
    </row>
    <row r="1746" spans="4:4">
      <c r="D1746" s="126"/>
    </row>
    <row r="1747" spans="4:4">
      <c r="D1747" s="126"/>
    </row>
    <row r="1748" spans="4:4">
      <c r="D1748" s="126"/>
    </row>
    <row r="1749" spans="4:4">
      <c r="D1749" s="126"/>
    </row>
    <row r="1750" spans="4:4">
      <c r="D1750" s="126"/>
    </row>
    <row r="1751" spans="4:4">
      <c r="D1751" s="126"/>
    </row>
    <row r="1752" spans="4:4">
      <c r="D1752" s="126"/>
    </row>
    <row r="1753" spans="4:4">
      <c r="D1753" s="126"/>
    </row>
    <row r="1754" spans="4:4">
      <c r="D1754" s="126"/>
    </row>
    <row r="1755" spans="4:4">
      <c r="D1755" s="126"/>
    </row>
    <row r="1756" spans="4:4">
      <c r="D1756" s="126"/>
    </row>
    <row r="1757" spans="4:4">
      <c r="D1757" s="126"/>
    </row>
    <row r="1758" spans="4:4">
      <c r="D1758" s="126"/>
    </row>
    <row r="1759" spans="4:4">
      <c r="D1759" s="126"/>
    </row>
    <row r="1760" spans="4:4">
      <c r="D1760" s="126"/>
    </row>
    <row r="1761" spans="4:5">
      <c r="D1761" s="126"/>
    </row>
    <row r="1762" spans="4:5">
      <c r="D1762" s="126"/>
    </row>
    <row r="1763" spans="4:5">
      <c r="D1763" s="126"/>
    </row>
    <row r="1764" spans="4:5">
      <c r="D1764" s="126"/>
    </row>
    <row r="1765" spans="4:5">
      <c r="D1765" s="126"/>
    </row>
    <row r="1766" spans="4:5">
      <c r="D1766" s="126"/>
    </row>
    <row r="1767" spans="4:5">
      <c r="D1767" s="126"/>
    </row>
    <row r="1768" spans="4:5">
      <c r="D1768" s="126"/>
    </row>
    <row r="1769" spans="4:5">
      <c r="D1769" s="126"/>
    </row>
    <row r="1770" spans="4:5">
      <c r="D1770" s="126"/>
    </row>
    <row r="1771" spans="4:5">
      <c r="D1771" s="126"/>
    </row>
    <row r="1772" spans="4:5">
      <c r="D1772" s="126"/>
    </row>
    <row r="1773" spans="4:5">
      <c r="D1773" s="126"/>
    </row>
    <row r="1774" spans="4:5">
      <c r="D1774" s="126"/>
      <c r="E1774" s="126"/>
    </row>
    <row r="1775" spans="4:5">
      <c r="D1775" s="126"/>
      <c r="E1775" s="126"/>
    </row>
    <row r="1776" spans="4:5">
      <c r="D1776" s="126"/>
      <c r="E1776" s="126"/>
    </row>
    <row r="1777" spans="4:5">
      <c r="D1777" s="126"/>
      <c r="E1777" s="126"/>
    </row>
    <row r="1778" spans="4:5">
      <c r="D1778" s="126"/>
      <c r="E1778" s="126"/>
    </row>
    <row r="1779" spans="4:5">
      <c r="D1779" s="126"/>
      <c r="E1779" s="126"/>
    </row>
    <row r="1780" spans="4:5">
      <c r="D1780" s="126"/>
      <c r="E1780" s="126"/>
    </row>
    <row r="1781" spans="4:5">
      <c r="D1781" s="126"/>
      <c r="E1781" s="126"/>
    </row>
    <row r="1782" spans="4:5">
      <c r="D1782" s="126"/>
      <c r="E1782" s="126"/>
    </row>
    <row r="1783" spans="4:5">
      <c r="D1783" s="126"/>
      <c r="E1783" s="126"/>
    </row>
    <row r="1784" spans="4:5">
      <c r="D1784" s="126"/>
      <c r="E1784" s="126"/>
    </row>
    <row r="1785" spans="4:5">
      <c r="D1785" s="126"/>
      <c r="E1785" s="126"/>
    </row>
    <row r="1786" spans="4:5">
      <c r="D1786" s="126"/>
      <c r="E1786" s="126"/>
    </row>
    <row r="1787" spans="4:5">
      <c r="D1787" s="126"/>
      <c r="E1787" s="126"/>
    </row>
    <row r="1788" spans="4:5">
      <c r="D1788" s="126"/>
      <c r="E1788" s="126"/>
    </row>
    <row r="1789" spans="4:5">
      <c r="D1789" s="126"/>
      <c r="E1789" s="126"/>
    </row>
    <row r="1790" spans="4:5">
      <c r="D1790" s="126"/>
      <c r="E1790" s="126"/>
    </row>
    <row r="1791" spans="4:5">
      <c r="D1791" s="126"/>
      <c r="E1791" s="126"/>
    </row>
    <row r="1792" spans="4:5">
      <c r="D1792" s="126"/>
      <c r="E1792" s="126"/>
    </row>
    <row r="1793" spans="4:5">
      <c r="D1793" s="126"/>
      <c r="E1793" s="126"/>
    </row>
    <row r="1794" spans="4:5">
      <c r="D1794" s="126"/>
      <c r="E1794" s="126"/>
    </row>
    <row r="1795" spans="4:5">
      <c r="D1795" s="126"/>
      <c r="E1795" s="126"/>
    </row>
    <row r="1796" spans="4:5">
      <c r="D1796" s="126"/>
    </row>
    <row r="1797" spans="4:5">
      <c r="D1797" s="126"/>
    </row>
    <row r="1798" spans="4:5">
      <c r="D1798" s="126"/>
    </row>
    <row r="1799" spans="4:5">
      <c r="D1799" s="126"/>
    </row>
    <row r="1800" spans="4:5">
      <c r="D1800" s="126"/>
    </row>
    <row r="1801" spans="4:5">
      <c r="D1801" s="126"/>
    </row>
    <row r="1802" spans="4:5">
      <c r="D1802" s="126"/>
    </row>
    <row r="1803" spans="4:5">
      <c r="D1803" s="126"/>
    </row>
    <row r="1804" spans="4:5">
      <c r="D1804" s="126"/>
    </row>
    <row r="1805" spans="4:5">
      <c r="D1805" s="126"/>
    </row>
    <row r="1806" spans="4:5">
      <c r="D1806" s="126"/>
    </row>
    <row r="1807" spans="4:5">
      <c r="D1807" s="126"/>
    </row>
    <row r="1808" spans="4:5">
      <c r="D1808" s="126"/>
    </row>
    <row r="1809" spans="4:4">
      <c r="D1809" s="126"/>
    </row>
    <row r="1810" spans="4:4">
      <c r="D1810" s="126"/>
    </row>
    <row r="1811" spans="4:4">
      <c r="D1811" s="126"/>
    </row>
    <row r="1812" spans="4:4">
      <c r="D1812" s="126"/>
    </row>
    <row r="1813" spans="4:4">
      <c r="D1813" s="126"/>
    </row>
    <row r="1814" spans="4:4">
      <c r="D1814" s="126"/>
    </row>
    <row r="1815" spans="4:4">
      <c r="D1815" s="126"/>
    </row>
    <row r="1816" spans="4:4">
      <c r="D1816" s="126"/>
    </row>
    <row r="1817" spans="4:4">
      <c r="D1817" s="126"/>
    </row>
    <row r="1818" spans="4:4">
      <c r="D1818" s="126"/>
    </row>
    <row r="1819" spans="4:4">
      <c r="D1819" s="126"/>
    </row>
    <row r="1820" spans="4:4">
      <c r="D1820" s="126"/>
    </row>
    <row r="1821" spans="4:4">
      <c r="D1821" s="126"/>
    </row>
    <row r="1822" spans="4:4">
      <c r="D1822" s="126"/>
    </row>
    <row r="1823" spans="4:4">
      <c r="D1823" s="126"/>
    </row>
    <row r="1824" spans="4:4">
      <c r="D1824" s="126"/>
    </row>
    <row r="1825" spans="4:4">
      <c r="D1825" s="126"/>
    </row>
    <row r="1826" spans="4:4">
      <c r="D1826" s="126"/>
    </row>
    <row r="1827" spans="4:4">
      <c r="D1827" s="126"/>
    </row>
    <row r="1828" spans="4:4">
      <c r="D1828" s="126"/>
    </row>
    <row r="1829" spans="4:4">
      <c r="D1829" s="126"/>
    </row>
    <row r="1830" spans="4:4">
      <c r="D1830" s="126"/>
    </row>
    <row r="1831" spans="4:4">
      <c r="D1831" s="126"/>
    </row>
    <row r="1832" spans="4:4">
      <c r="D1832" s="126"/>
    </row>
    <row r="1833" spans="4:4">
      <c r="D1833" s="126"/>
    </row>
    <row r="1834" spans="4:4">
      <c r="D1834" s="126"/>
    </row>
    <row r="1835" spans="4:4">
      <c r="D1835" s="126"/>
    </row>
    <row r="1836" spans="4:4">
      <c r="D1836" s="126"/>
    </row>
    <row r="1837" spans="4:4">
      <c r="D1837" s="126"/>
    </row>
    <row r="1838" spans="4:4">
      <c r="D1838" s="126"/>
    </row>
    <row r="1839" spans="4:4">
      <c r="D1839" s="126"/>
    </row>
    <row r="1840" spans="4:4">
      <c r="D1840" s="126"/>
    </row>
    <row r="1841" spans="4:4">
      <c r="D1841" s="126"/>
    </row>
    <row r="1842" spans="4:4">
      <c r="D1842" s="126"/>
    </row>
    <row r="1843" spans="4:4">
      <c r="D1843" s="126"/>
    </row>
    <row r="1844" spans="4:4">
      <c r="D1844" s="126"/>
    </row>
    <row r="1845" spans="4:4">
      <c r="D1845" s="126"/>
    </row>
    <row r="1846" spans="4:4">
      <c r="D1846" s="126"/>
    </row>
    <row r="1847" spans="4:4">
      <c r="D1847" s="126"/>
    </row>
    <row r="1848" spans="4:4">
      <c r="D1848" s="126"/>
    </row>
    <row r="1849" spans="4:4">
      <c r="D1849" s="126"/>
    </row>
    <row r="1850" spans="4:4">
      <c r="D1850" s="126"/>
    </row>
    <row r="1851" spans="4:4">
      <c r="D1851" s="126"/>
    </row>
    <row r="1852" spans="4:4">
      <c r="D1852" s="126"/>
    </row>
    <row r="1853" spans="4:4">
      <c r="D1853" s="126"/>
    </row>
    <row r="1854" spans="4:4">
      <c r="D1854" s="126"/>
    </row>
    <row r="1855" spans="4:4">
      <c r="D1855" s="126"/>
    </row>
    <row r="1856" spans="4:4">
      <c r="D1856" s="126"/>
    </row>
    <row r="1857" spans="4:4">
      <c r="D1857" s="126"/>
    </row>
    <row r="1858" spans="4:4">
      <c r="D1858" s="126"/>
    </row>
    <row r="1859" spans="4:4">
      <c r="D1859" s="126"/>
    </row>
    <row r="1860" spans="4:4">
      <c r="D1860" s="126"/>
    </row>
    <row r="1861" spans="4:4">
      <c r="D1861" s="126"/>
    </row>
    <row r="1862" spans="4:4">
      <c r="D1862" s="126"/>
    </row>
    <row r="1863" spans="4:4">
      <c r="D1863" s="126"/>
    </row>
    <row r="1864" spans="4:4">
      <c r="D1864" s="126"/>
    </row>
    <row r="1865" spans="4:4">
      <c r="D1865" s="126"/>
    </row>
    <row r="1866" spans="4:4">
      <c r="D1866" s="126"/>
    </row>
    <row r="1867" spans="4:4">
      <c r="D1867" s="126"/>
    </row>
    <row r="1868" spans="4:4">
      <c r="D1868" s="126"/>
    </row>
    <row r="1869" spans="4:4">
      <c r="D1869" s="126"/>
    </row>
    <row r="1870" spans="4:4">
      <c r="D1870" s="126"/>
    </row>
    <row r="1871" spans="4:4">
      <c r="D1871" s="126"/>
    </row>
    <row r="1872" spans="4:4">
      <c r="D1872" s="126"/>
    </row>
    <row r="1873" spans="4:5">
      <c r="D1873" s="126"/>
    </row>
    <row r="1874" spans="4:5">
      <c r="D1874" s="126"/>
    </row>
    <row r="1875" spans="4:5">
      <c r="D1875" s="126"/>
    </row>
    <row r="1876" spans="4:5">
      <c r="D1876" s="126"/>
    </row>
    <row r="1877" spans="4:5">
      <c r="D1877" s="126"/>
    </row>
    <row r="1878" spans="4:5">
      <c r="D1878" s="126"/>
    </row>
    <row r="1879" spans="4:5">
      <c r="D1879" s="126"/>
    </row>
    <row r="1880" spans="4:5">
      <c r="D1880" s="126"/>
    </row>
    <row r="1881" spans="4:5">
      <c r="D1881" s="126"/>
    </row>
    <row r="1882" spans="4:5">
      <c r="D1882" s="126"/>
    </row>
    <row r="1883" spans="4:5">
      <c r="D1883" s="126"/>
      <c r="E1883" s="126"/>
    </row>
    <row r="1884" spans="4:5">
      <c r="D1884" s="126"/>
      <c r="E1884" s="126"/>
    </row>
    <row r="1885" spans="4:5">
      <c r="D1885" s="126"/>
      <c r="E1885" s="126"/>
    </row>
    <row r="1886" spans="4:5">
      <c r="D1886" s="126"/>
      <c r="E1886" s="126"/>
    </row>
    <row r="1887" spans="4:5">
      <c r="D1887" s="126"/>
      <c r="E1887" s="126"/>
    </row>
    <row r="1888" spans="4:5">
      <c r="D1888" s="126"/>
      <c r="E1888" s="126"/>
    </row>
    <row r="1889" spans="4:5">
      <c r="D1889" s="126"/>
      <c r="E1889" s="126"/>
    </row>
    <row r="1890" spans="4:5">
      <c r="D1890" s="126"/>
      <c r="E1890" s="126"/>
    </row>
    <row r="1891" spans="4:5">
      <c r="D1891" s="126"/>
      <c r="E1891" s="126"/>
    </row>
    <row r="1892" spans="4:5">
      <c r="D1892" s="126"/>
      <c r="E1892" s="126"/>
    </row>
    <row r="1893" spans="4:5">
      <c r="D1893" s="126"/>
      <c r="E1893" s="126"/>
    </row>
    <row r="1894" spans="4:5">
      <c r="D1894" s="126"/>
      <c r="E1894" s="126"/>
    </row>
    <row r="1895" spans="4:5">
      <c r="D1895" s="126"/>
      <c r="E1895" s="126"/>
    </row>
    <row r="1896" spans="4:5">
      <c r="D1896" s="126"/>
      <c r="E1896" s="126"/>
    </row>
    <row r="1897" spans="4:5">
      <c r="D1897" s="126"/>
      <c r="E1897" s="126"/>
    </row>
    <row r="1898" spans="4:5">
      <c r="D1898" s="126"/>
      <c r="E1898" s="126"/>
    </row>
    <row r="1899" spans="4:5">
      <c r="D1899" s="126"/>
      <c r="E1899" s="126"/>
    </row>
    <row r="1900" spans="4:5">
      <c r="D1900" s="126"/>
      <c r="E1900" s="126"/>
    </row>
    <row r="1901" spans="4:5">
      <c r="D1901" s="126"/>
      <c r="E1901" s="126"/>
    </row>
    <row r="1902" spans="4:5">
      <c r="D1902" s="126"/>
      <c r="E1902" s="126"/>
    </row>
    <row r="1903" spans="4:5">
      <c r="D1903" s="126"/>
    </row>
    <row r="1904" spans="4:5">
      <c r="D1904" s="126"/>
    </row>
    <row r="1905" spans="4:4">
      <c r="D1905" s="126"/>
    </row>
    <row r="1906" spans="4:4">
      <c r="D1906" s="126"/>
    </row>
    <row r="1907" spans="4:4">
      <c r="D1907" s="126"/>
    </row>
    <row r="1908" spans="4:4">
      <c r="D1908" s="126"/>
    </row>
    <row r="1909" spans="4:4">
      <c r="D1909" s="126"/>
    </row>
    <row r="1910" spans="4:4">
      <c r="D1910" s="126"/>
    </row>
    <row r="1911" spans="4:4">
      <c r="D1911" s="126"/>
    </row>
    <row r="1912" spans="4:4">
      <c r="D1912" s="126"/>
    </row>
    <row r="1913" spans="4:4">
      <c r="D1913" s="126"/>
    </row>
    <row r="1914" spans="4:4">
      <c r="D1914" s="126"/>
    </row>
    <row r="1915" spans="4:4">
      <c r="D1915" s="126"/>
    </row>
    <row r="1916" spans="4:4">
      <c r="D1916" s="126"/>
    </row>
    <row r="1917" spans="4:4">
      <c r="D1917" s="126"/>
    </row>
    <row r="1918" spans="4:4">
      <c r="D1918" s="126"/>
    </row>
    <row r="1919" spans="4:4">
      <c r="D1919" s="126"/>
    </row>
    <row r="1920" spans="4:4">
      <c r="D1920" s="126"/>
    </row>
    <row r="1921" spans="4:5">
      <c r="D1921" s="126"/>
    </row>
    <row r="1922" spans="4:5">
      <c r="D1922" s="126"/>
    </row>
    <row r="1923" spans="4:5">
      <c r="D1923" s="126"/>
    </row>
    <row r="1924" spans="4:5">
      <c r="D1924" s="126"/>
    </row>
    <row r="1925" spans="4:5">
      <c r="D1925" s="126"/>
    </row>
    <row r="1926" spans="4:5">
      <c r="D1926" s="126"/>
    </row>
    <row r="1927" spans="4:5">
      <c r="D1927" s="126"/>
    </row>
    <row r="1928" spans="4:5">
      <c r="D1928" s="126"/>
    </row>
    <row r="1929" spans="4:5">
      <c r="D1929" s="126"/>
    </row>
    <row r="1930" spans="4:5">
      <c r="D1930" s="126"/>
      <c r="E1930" s="126"/>
    </row>
    <row r="1931" spans="4:5">
      <c r="D1931" s="126"/>
      <c r="E1931" s="126"/>
    </row>
    <row r="1932" spans="4:5">
      <c r="D1932" s="126"/>
      <c r="E1932" s="126"/>
    </row>
    <row r="1933" spans="4:5">
      <c r="D1933" s="126"/>
      <c r="E1933" s="126"/>
    </row>
    <row r="1934" spans="4:5">
      <c r="D1934" s="126"/>
      <c r="E1934" s="126"/>
    </row>
    <row r="1935" spans="4:5">
      <c r="D1935" s="126"/>
      <c r="E1935" s="126"/>
    </row>
    <row r="1936" spans="4:5">
      <c r="D1936" s="126"/>
      <c r="E1936" s="126"/>
    </row>
    <row r="1937" spans="4:4">
      <c r="D1937" s="126"/>
    </row>
    <row r="1938" spans="4:4">
      <c r="D1938" s="126"/>
    </row>
    <row r="1939" spans="4:4">
      <c r="D1939" s="126"/>
    </row>
    <row r="1940" spans="4:4">
      <c r="D1940" s="126"/>
    </row>
    <row r="1941" spans="4:4">
      <c r="D1941" s="126"/>
    </row>
    <row r="1942" spans="4:4">
      <c r="D1942" s="126"/>
    </row>
    <row r="1943" spans="4:4">
      <c r="D1943" s="126"/>
    </row>
    <row r="1944" spans="4:4">
      <c r="D1944" s="126"/>
    </row>
    <row r="1945" spans="4:4">
      <c r="D1945" s="126"/>
    </row>
    <row r="1946" spans="4:4">
      <c r="D1946" s="126"/>
    </row>
    <row r="1947" spans="4:4">
      <c r="D1947" s="126"/>
    </row>
    <row r="1948" spans="4:4">
      <c r="D1948" s="126"/>
    </row>
    <row r="1949" spans="4:4">
      <c r="D1949" s="126"/>
    </row>
    <row r="1950" spans="4:4">
      <c r="D1950" s="126"/>
    </row>
    <row r="1951" spans="4:4">
      <c r="D1951" s="126"/>
    </row>
    <row r="1952" spans="4:4">
      <c r="D1952" s="126"/>
    </row>
    <row r="1953" spans="4:4">
      <c r="D1953" s="126"/>
    </row>
    <row r="1954" spans="4:4">
      <c r="D1954" s="126"/>
    </row>
    <row r="1955" spans="4:4">
      <c r="D1955" s="126"/>
    </row>
    <row r="1956" spans="4:4">
      <c r="D1956" s="126"/>
    </row>
    <row r="1957" spans="4:4">
      <c r="D1957" s="126"/>
    </row>
    <row r="1958" spans="4:4">
      <c r="D1958" s="126"/>
    </row>
    <row r="1959" spans="4:4">
      <c r="D1959" s="126"/>
    </row>
    <row r="1960" spans="4:4">
      <c r="D1960" s="126"/>
    </row>
    <row r="1961" spans="4:4">
      <c r="D1961" s="126"/>
    </row>
    <row r="1962" spans="4:4">
      <c r="D1962" s="126"/>
    </row>
    <row r="1963" spans="4:4">
      <c r="D1963" s="126"/>
    </row>
    <row r="1964" spans="4:4">
      <c r="D1964" s="126"/>
    </row>
    <row r="1965" spans="4:4">
      <c r="D1965" s="126"/>
    </row>
    <row r="1966" spans="4:4">
      <c r="D1966" s="126"/>
    </row>
    <row r="1967" spans="4:4">
      <c r="D1967" s="126"/>
    </row>
    <row r="1968" spans="4:4">
      <c r="D1968" s="126"/>
    </row>
    <row r="1969" spans="4:4">
      <c r="D1969" s="126"/>
    </row>
    <row r="1970" spans="4:4">
      <c r="D1970" s="126"/>
    </row>
    <row r="1971" spans="4:4">
      <c r="D1971" s="126"/>
    </row>
    <row r="1972" spans="4:4">
      <c r="D1972" s="126"/>
    </row>
    <row r="1973" spans="4:4">
      <c r="D1973" s="126"/>
    </row>
    <row r="1974" spans="4:4">
      <c r="D1974" s="126"/>
    </row>
    <row r="1975" spans="4:4">
      <c r="D1975" s="126"/>
    </row>
    <row r="1976" spans="4:4">
      <c r="D1976" s="126"/>
    </row>
    <row r="1977" spans="4:4">
      <c r="D1977" s="126"/>
    </row>
    <row r="1978" spans="4:4">
      <c r="D1978" s="126"/>
    </row>
    <row r="1979" spans="4:4">
      <c r="D1979" s="126"/>
    </row>
    <row r="1980" spans="4:4">
      <c r="D1980" s="126"/>
    </row>
    <row r="1981" spans="4:4">
      <c r="D1981" s="126"/>
    </row>
    <row r="1982" spans="4:4">
      <c r="D1982" s="126"/>
    </row>
    <row r="1983" spans="4:4">
      <c r="D1983" s="126"/>
    </row>
    <row r="1984" spans="4:4">
      <c r="D1984" s="126"/>
    </row>
    <row r="1985" spans="4:4">
      <c r="D1985" s="126"/>
    </row>
    <row r="1986" spans="4:4">
      <c r="D1986" s="126"/>
    </row>
    <row r="1987" spans="4:4">
      <c r="D1987" s="126"/>
    </row>
    <row r="1988" spans="4:4">
      <c r="D1988" s="126"/>
    </row>
    <row r="1989" spans="4:4">
      <c r="D1989" s="126"/>
    </row>
    <row r="1990" spans="4:4">
      <c r="D1990" s="126"/>
    </row>
    <row r="1991" spans="4:4">
      <c r="D1991" s="126"/>
    </row>
    <row r="1992" spans="4:4">
      <c r="D1992" s="126"/>
    </row>
    <row r="1993" spans="4:4">
      <c r="D1993" s="126"/>
    </row>
    <row r="1994" spans="4:4">
      <c r="D1994" s="126"/>
    </row>
    <row r="1995" spans="4:4">
      <c r="D1995" s="126"/>
    </row>
    <row r="1996" spans="4:4">
      <c r="D1996" s="126"/>
    </row>
    <row r="1997" spans="4:4">
      <c r="D1997" s="126"/>
    </row>
    <row r="1998" spans="4:4">
      <c r="D1998" s="126"/>
    </row>
    <row r="1999" spans="4:4">
      <c r="D1999" s="126"/>
    </row>
    <row r="2000" spans="4:4">
      <c r="D2000" s="126"/>
    </row>
    <row r="2001" spans="4:5">
      <c r="D2001" s="126"/>
    </row>
    <row r="2002" spans="4:5">
      <c r="D2002" s="126"/>
    </row>
    <row r="2003" spans="4:5">
      <c r="D2003" s="126"/>
    </row>
    <row r="2004" spans="4:5">
      <c r="D2004" s="126"/>
    </row>
    <row r="2005" spans="4:5">
      <c r="D2005" s="126"/>
    </row>
    <row r="2006" spans="4:5">
      <c r="D2006" s="126"/>
    </row>
    <row r="2007" spans="4:5">
      <c r="D2007" s="126"/>
    </row>
    <row r="2008" spans="4:5">
      <c r="D2008" s="126"/>
    </row>
    <row r="2009" spans="4:5">
      <c r="D2009" s="126"/>
      <c r="E2009" s="126"/>
    </row>
    <row r="2010" spans="4:5">
      <c r="D2010" s="126"/>
      <c r="E2010" s="126"/>
    </row>
    <row r="2011" spans="4:5">
      <c r="D2011" s="126"/>
      <c r="E2011" s="126"/>
    </row>
    <row r="2012" spans="4:5">
      <c r="D2012" s="126"/>
      <c r="E2012" s="126"/>
    </row>
    <row r="2013" spans="4:5">
      <c r="D2013" s="126"/>
      <c r="E2013" s="126"/>
    </row>
    <row r="2014" spans="4:5">
      <c r="D2014" s="126"/>
      <c r="E2014" s="126"/>
    </row>
    <row r="2015" spans="4:5">
      <c r="D2015" s="126"/>
      <c r="E2015" s="126"/>
    </row>
    <row r="2016" spans="4:5">
      <c r="D2016" s="126"/>
      <c r="E2016" s="126"/>
    </row>
    <row r="2017" spans="4:5">
      <c r="D2017" s="126"/>
      <c r="E2017" s="126"/>
    </row>
    <row r="2018" spans="4:5">
      <c r="D2018" s="126"/>
      <c r="E2018" s="126"/>
    </row>
    <row r="2019" spans="4:5">
      <c r="D2019" s="126"/>
      <c r="E2019" s="126"/>
    </row>
    <row r="2020" spans="4:5">
      <c r="D2020" s="126"/>
      <c r="E2020" s="126"/>
    </row>
    <row r="2021" spans="4:5">
      <c r="D2021" s="126"/>
      <c r="E2021" s="126"/>
    </row>
    <row r="2022" spans="4:5">
      <c r="D2022" s="126"/>
      <c r="E2022" s="126"/>
    </row>
    <row r="2023" spans="4:5">
      <c r="D2023" s="126"/>
    </row>
    <row r="2024" spans="4:5">
      <c r="D2024" s="126"/>
    </row>
    <row r="2025" spans="4:5">
      <c r="D2025" s="126"/>
    </row>
    <row r="2026" spans="4:5">
      <c r="D2026" s="126"/>
    </row>
    <row r="2027" spans="4:5">
      <c r="D2027" s="126"/>
    </row>
    <row r="2028" spans="4:5">
      <c r="D2028" s="126"/>
    </row>
    <row r="2029" spans="4:5">
      <c r="D2029" s="126"/>
    </row>
    <row r="2030" spans="4:5">
      <c r="D2030" s="126"/>
    </row>
    <row r="2031" spans="4:5">
      <c r="D2031" s="126"/>
    </row>
    <row r="2032" spans="4:5">
      <c r="D2032" s="126"/>
    </row>
    <row r="2033" spans="4:4">
      <c r="D2033" s="126"/>
    </row>
    <row r="2034" spans="4:4">
      <c r="D2034" s="126"/>
    </row>
    <row r="2035" spans="4:4">
      <c r="D2035" s="126"/>
    </row>
    <row r="2036" spans="4:4">
      <c r="D2036" s="126"/>
    </row>
    <row r="2037" spans="4:4">
      <c r="D2037" s="126"/>
    </row>
    <row r="2038" spans="4:4">
      <c r="D2038" s="126"/>
    </row>
    <row r="2039" spans="4:4">
      <c r="D2039" s="126"/>
    </row>
    <row r="2040" spans="4:4">
      <c r="D2040" s="126"/>
    </row>
    <row r="2041" spans="4:4">
      <c r="D2041" s="126"/>
    </row>
    <row r="2042" spans="4:4">
      <c r="D2042" s="126"/>
    </row>
    <row r="2043" spans="4:4">
      <c r="D2043" s="126"/>
    </row>
    <row r="2044" spans="4:4">
      <c r="D2044" s="126"/>
    </row>
    <row r="2045" spans="4:4">
      <c r="D2045" s="126"/>
    </row>
    <row r="2046" spans="4:4">
      <c r="D2046" s="126"/>
    </row>
    <row r="2047" spans="4:4">
      <c r="D2047" s="126"/>
    </row>
    <row r="2048" spans="4:4">
      <c r="D2048" s="126"/>
    </row>
    <row r="2049" spans="4:5">
      <c r="D2049" s="126"/>
    </row>
    <row r="2050" spans="4:5">
      <c r="D2050" s="126"/>
    </row>
    <row r="2051" spans="4:5">
      <c r="D2051" s="126"/>
    </row>
    <row r="2052" spans="4:5">
      <c r="D2052" s="126"/>
    </row>
    <row r="2053" spans="4:5">
      <c r="D2053" s="126"/>
    </row>
    <row r="2054" spans="4:5">
      <c r="D2054" s="126"/>
    </row>
    <row r="2055" spans="4:5">
      <c r="D2055" s="126"/>
    </row>
    <row r="2056" spans="4:5">
      <c r="D2056" s="126"/>
    </row>
    <row r="2057" spans="4:5">
      <c r="D2057" s="126"/>
      <c r="E2057" s="126"/>
    </row>
    <row r="2058" spans="4:5">
      <c r="D2058" s="126"/>
      <c r="E2058" s="126"/>
    </row>
    <row r="2059" spans="4:5">
      <c r="D2059" s="126"/>
      <c r="E2059" s="126"/>
    </row>
    <row r="2060" spans="4:5">
      <c r="D2060" s="126"/>
      <c r="E2060" s="126"/>
    </row>
    <row r="2061" spans="4:5">
      <c r="D2061" s="126"/>
      <c r="E2061" s="126"/>
    </row>
    <row r="2062" spans="4:5">
      <c r="D2062" s="126"/>
      <c r="E2062" s="126"/>
    </row>
    <row r="2063" spans="4:5">
      <c r="D2063" s="126"/>
      <c r="E2063" s="126"/>
    </row>
    <row r="2064" spans="4:5">
      <c r="D2064" s="126"/>
      <c r="E2064" s="126"/>
    </row>
    <row r="2065" spans="4:5">
      <c r="D2065" s="126"/>
      <c r="E2065" s="126"/>
    </row>
    <row r="2066" spans="4:5">
      <c r="D2066" s="126"/>
    </row>
    <row r="2067" spans="4:5">
      <c r="D2067" s="126"/>
    </row>
    <row r="2068" spans="4:5">
      <c r="D2068" s="126"/>
    </row>
    <row r="2069" spans="4:5">
      <c r="D2069" s="126"/>
    </row>
    <row r="2070" spans="4:5">
      <c r="D2070" s="126"/>
    </row>
    <row r="2071" spans="4:5">
      <c r="D2071" s="126"/>
    </row>
    <row r="2072" spans="4:5">
      <c r="D2072" s="126"/>
    </row>
    <row r="2073" spans="4:5">
      <c r="D2073" s="126"/>
    </row>
    <row r="2074" spans="4:5">
      <c r="D2074" s="126"/>
    </row>
    <row r="2075" spans="4:5">
      <c r="D2075" s="126"/>
    </row>
    <row r="2076" spans="4:5">
      <c r="D2076" s="126"/>
    </row>
    <row r="2077" spans="4:5">
      <c r="D2077" s="126"/>
    </row>
    <row r="2078" spans="4:5">
      <c r="D2078" s="126"/>
    </row>
    <row r="2079" spans="4:5">
      <c r="D2079" s="126"/>
    </row>
    <row r="2080" spans="4:5">
      <c r="D2080" s="126"/>
    </row>
    <row r="2081" spans="4:4">
      <c r="D2081" s="126"/>
    </row>
    <row r="2082" spans="4:4">
      <c r="D2082" s="126"/>
    </row>
    <row r="2083" spans="4:4">
      <c r="D2083" s="126"/>
    </row>
    <row r="2084" spans="4:4">
      <c r="D2084" s="126"/>
    </row>
    <row r="2085" spans="4:4">
      <c r="D2085" s="126"/>
    </row>
    <row r="2086" spans="4:4">
      <c r="D2086" s="126"/>
    </row>
    <row r="2087" spans="4:4">
      <c r="D2087" s="126"/>
    </row>
    <row r="2088" spans="4:4">
      <c r="D2088" s="126"/>
    </row>
    <row r="2089" spans="4:4">
      <c r="D2089" s="126"/>
    </row>
    <row r="2090" spans="4:4">
      <c r="D2090" s="126"/>
    </row>
    <row r="2091" spans="4:4">
      <c r="D2091" s="126"/>
    </row>
    <row r="2092" spans="4:4">
      <c r="D2092" s="126"/>
    </row>
    <row r="2093" spans="4:4">
      <c r="D2093" s="126"/>
    </row>
    <row r="2094" spans="4:4">
      <c r="D2094" s="126"/>
    </row>
    <row r="2095" spans="4:4">
      <c r="D2095" s="126"/>
    </row>
    <row r="2096" spans="4:4">
      <c r="D2096" s="126"/>
    </row>
    <row r="2097" spans="4:4">
      <c r="D2097" s="126"/>
    </row>
    <row r="2098" spans="4:4">
      <c r="D2098" s="126"/>
    </row>
    <row r="2099" spans="4:4">
      <c r="D2099" s="126"/>
    </row>
    <row r="2100" spans="4:4">
      <c r="D2100" s="126"/>
    </row>
    <row r="2101" spans="4:4">
      <c r="D2101" s="126"/>
    </row>
    <row r="2102" spans="4:4">
      <c r="D2102" s="126"/>
    </row>
    <row r="2103" spans="4:4">
      <c r="D2103" s="126"/>
    </row>
    <row r="2104" spans="4:4">
      <c r="D2104" s="126"/>
    </row>
    <row r="2105" spans="4:4">
      <c r="D2105" s="126"/>
    </row>
    <row r="2106" spans="4:4">
      <c r="D2106" s="126"/>
    </row>
    <row r="2107" spans="4:4">
      <c r="D2107" s="126"/>
    </row>
    <row r="2108" spans="4:4">
      <c r="D2108" s="126"/>
    </row>
    <row r="2109" spans="4:4">
      <c r="D2109" s="126"/>
    </row>
    <row r="2110" spans="4:4">
      <c r="D2110" s="126"/>
    </row>
    <row r="2111" spans="4:4">
      <c r="D2111" s="126"/>
    </row>
    <row r="2112" spans="4:4">
      <c r="D2112" s="126"/>
    </row>
    <row r="2113" spans="4:4">
      <c r="D2113" s="126"/>
    </row>
    <row r="2114" spans="4:4">
      <c r="D2114" s="126"/>
    </row>
    <row r="2115" spans="4:4">
      <c r="D2115" s="126"/>
    </row>
    <row r="2116" spans="4:4">
      <c r="D2116" s="126"/>
    </row>
    <row r="2117" spans="4:4">
      <c r="D2117" s="126"/>
    </row>
    <row r="2118" spans="4:4">
      <c r="D2118" s="126"/>
    </row>
    <row r="2119" spans="4:4">
      <c r="D2119" s="126"/>
    </row>
    <row r="2120" spans="4:4">
      <c r="D2120" s="126"/>
    </row>
    <row r="2121" spans="4:4">
      <c r="D2121" s="126"/>
    </row>
    <row r="2122" spans="4:4">
      <c r="D2122" s="126"/>
    </row>
    <row r="2123" spans="4:4">
      <c r="D2123" s="126"/>
    </row>
    <row r="2124" spans="4:4">
      <c r="D2124" s="126"/>
    </row>
    <row r="2125" spans="4:4">
      <c r="D2125" s="126"/>
    </row>
    <row r="2126" spans="4:4">
      <c r="D2126" s="126"/>
    </row>
    <row r="2127" spans="4:4">
      <c r="D2127" s="126"/>
    </row>
    <row r="2128" spans="4:4">
      <c r="D2128" s="126"/>
    </row>
    <row r="2129" spans="4:5">
      <c r="D2129" s="126"/>
    </row>
    <row r="2130" spans="4:5">
      <c r="D2130" s="126"/>
    </row>
    <row r="2131" spans="4:5">
      <c r="D2131" s="126"/>
    </row>
    <row r="2132" spans="4:5">
      <c r="D2132" s="126"/>
    </row>
    <row r="2133" spans="4:5">
      <c r="D2133" s="126"/>
    </row>
    <row r="2134" spans="4:5">
      <c r="D2134" s="126"/>
    </row>
    <row r="2135" spans="4:5">
      <c r="D2135" s="126"/>
    </row>
    <row r="2136" spans="4:5">
      <c r="D2136" s="126"/>
    </row>
    <row r="2137" spans="4:5">
      <c r="D2137" s="126"/>
    </row>
    <row r="2138" spans="4:5">
      <c r="D2138" s="126"/>
    </row>
    <row r="2139" spans="4:5">
      <c r="D2139" s="126"/>
    </row>
    <row r="2140" spans="4:5">
      <c r="D2140" s="126"/>
    </row>
    <row r="2141" spans="4:5">
      <c r="D2141" s="126"/>
    </row>
    <row r="2142" spans="4:5">
      <c r="D2142" s="126"/>
      <c r="E2142" s="126"/>
    </row>
    <row r="2143" spans="4:5">
      <c r="D2143" s="126"/>
      <c r="E2143" s="126"/>
    </row>
    <row r="2144" spans="4:5">
      <c r="D2144" s="126"/>
      <c r="E2144" s="126"/>
    </row>
    <row r="2145" spans="4:5">
      <c r="D2145" s="126"/>
      <c r="E2145" s="126"/>
    </row>
    <row r="2146" spans="4:5">
      <c r="D2146" s="126"/>
      <c r="E2146" s="126"/>
    </row>
    <row r="2147" spans="4:5">
      <c r="D2147" s="126"/>
      <c r="E2147" s="126"/>
    </row>
    <row r="2148" spans="4:5">
      <c r="D2148" s="126"/>
      <c r="E2148" s="126"/>
    </row>
    <row r="2149" spans="4:5">
      <c r="D2149" s="126"/>
      <c r="E2149" s="126"/>
    </row>
    <row r="2150" spans="4:5">
      <c r="D2150" s="126"/>
      <c r="E2150" s="126"/>
    </row>
    <row r="2151" spans="4:5">
      <c r="D2151" s="126"/>
      <c r="E2151" s="126"/>
    </row>
    <row r="2152" spans="4:5">
      <c r="D2152" s="126"/>
      <c r="E2152" s="126"/>
    </row>
    <row r="2153" spans="4:5">
      <c r="D2153" s="126"/>
      <c r="E2153" s="126"/>
    </row>
    <row r="2154" spans="4:5">
      <c r="D2154" s="126"/>
      <c r="E2154" s="126"/>
    </row>
    <row r="2155" spans="4:5">
      <c r="D2155" s="126"/>
      <c r="E2155" s="126"/>
    </row>
    <row r="2156" spans="4:5">
      <c r="D2156" s="126"/>
    </row>
    <row r="2157" spans="4:5">
      <c r="D2157" s="126"/>
    </row>
    <row r="2158" spans="4:5">
      <c r="D2158" s="126"/>
    </row>
    <row r="2159" spans="4:5">
      <c r="D2159" s="126"/>
    </row>
    <row r="2160" spans="4:5">
      <c r="D2160" s="126"/>
    </row>
    <row r="2161" spans="4:4">
      <c r="D2161" s="126"/>
    </row>
    <row r="2162" spans="4:4">
      <c r="D2162" s="126"/>
    </row>
    <row r="2163" spans="4:4">
      <c r="D2163" s="126"/>
    </row>
    <row r="2164" spans="4:4">
      <c r="D2164" s="126"/>
    </row>
    <row r="2165" spans="4:4">
      <c r="D2165" s="126"/>
    </row>
    <row r="2166" spans="4:4">
      <c r="D2166" s="126"/>
    </row>
    <row r="2167" spans="4:4">
      <c r="D2167" s="126"/>
    </row>
    <row r="2168" spans="4:4">
      <c r="D2168" s="126"/>
    </row>
    <row r="2169" spans="4:4">
      <c r="D2169" s="126"/>
    </row>
    <row r="2170" spans="4:4">
      <c r="D2170" s="126"/>
    </row>
    <row r="2171" spans="4:4">
      <c r="D2171" s="126"/>
    </row>
    <row r="2172" spans="4:4">
      <c r="D2172" s="126"/>
    </row>
    <row r="2173" spans="4:4">
      <c r="D2173" s="126"/>
    </row>
    <row r="2174" spans="4:4">
      <c r="D2174" s="126"/>
    </row>
    <row r="2175" spans="4:4">
      <c r="D2175" s="126"/>
    </row>
    <row r="2176" spans="4:4">
      <c r="D2176" s="126"/>
    </row>
    <row r="2177" spans="4:4">
      <c r="D2177" s="126"/>
    </row>
    <row r="2178" spans="4:4">
      <c r="D2178" s="126"/>
    </row>
    <row r="2179" spans="4:4">
      <c r="D2179" s="126"/>
    </row>
    <row r="2180" spans="4:4">
      <c r="D2180" s="126"/>
    </row>
    <row r="2181" spans="4:4">
      <c r="D2181" s="126"/>
    </row>
    <row r="2182" spans="4:4">
      <c r="D2182" s="126"/>
    </row>
    <row r="2183" spans="4:4">
      <c r="D2183" s="126"/>
    </row>
    <row r="2184" spans="4:4">
      <c r="D2184" s="126"/>
    </row>
    <row r="2185" spans="4:4">
      <c r="D2185" s="126"/>
    </row>
    <row r="2186" spans="4:4">
      <c r="D2186" s="126"/>
    </row>
    <row r="2187" spans="4:4">
      <c r="D2187" s="126"/>
    </row>
    <row r="2188" spans="4:4">
      <c r="D2188" s="126"/>
    </row>
    <row r="2189" spans="4:4">
      <c r="D2189" s="126"/>
    </row>
    <row r="2190" spans="4:4">
      <c r="D2190" s="126"/>
    </row>
    <row r="2191" spans="4:4">
      <c r="D2191" s="126"/>
    </row>
    <row r="2192" spans="4:4">
      <c r="D2192" s="126"/>
    </row>
    <row r="2193" spans="4:4">
      <c r="D2193" s="126"/>
    </row>
    <row r="2194" spans="4:4">
      <c r="D2194" s="126"/>
    </row>
    <row r="2195" spans="4:4">
      <c r="D2195" s="126"/>
    </row>
    <row r="2196" spans="4:4">
      <c r="D2196" s="126"/>
    </row>
    <row r="2197" spans="4:4">
      <c r="D2197" s="126"/>
    </row>
    <row r="2198" spans="4:4">
      <c r="D2198" s="126"/>
    </row>
    <row r="2199" spans="4:4">
      <c r="D2199" s="126"/>
    </row>
    <row r="2200" spans="4:4">
      <c r="D2200" s="126"/>
    </row>
    <row r="2201" spans="4:4">
      <c r="D2201" s="126"/>
    </row>
    <row r="2202" spans="4:4">
      <c r="D2202" s="126"/>
    </row>
    <row r="2203" spans="4:4">
      <c r="D2203" s="126"/>
    </row>
    <row r="2204" spans="4:4">
      <c r="D2204" s="126"/>
    </row>
    <row r="2205" spans="4:4">
      <c r="D2205" s="126"/>
    </row>
    <row r="2206" spans="4:4">
      <c r="D2206" s="126"/>
    </row>
    <row r="2207" spans="4:4">
      <c r="D2207" s="126"/>
    </row>
    <row r="2208" spans="4:4">
      <c r="D2208" s="126"/>
    </row>
    <row r="2209" spans="4:5">
      <c r="D2209" s="126"/>
    </row>
    <row r="2210" spans="4:5">
      <c r="D2210" s="126"/>
    </row>
    <row r="2211" spans="4:5">
      <c r="D2211" s="126"/>
    </row>
    <row r="2212" spans="4:5">
      <c r="D2212" s="126"/>
    </row>
    <row r="2213" spans="4:5">
      <c r="D2213" s="126"/>
    </row>
    <row r="2214" spans="4:5">
      <c r="D2214" s="126"/>
    </row>
    <row r="2215" spans="4:5">
      <c r="D2215" s="126"/>
    </row>
    <row r="2216" spans="4:5">
      <c r="D2216" s="126"/>
    </row>
    <row r="2217" spans="4:5">
      <c r="D2217" s="126"/>
    </row>
    <row r="2218" spans="4:5">
      <c r="D2218" s="126"/>
    </row>
    <row r="2219" spans="4:5">
      <c r="D2219" s="126"/>
    </row>
    <row r="2220" spans="4:5">
      <c r="D2220" s="126"/>
    </row>
    <row r="2221" spans="4:5">
      <c r="D2221" s="126"/>
      <c r="E2221" s="126"/>
    </row>
    <row r="2222" spans="4:5">
      <c r="D2222" s="126"/>
      <c r="E2222" s="126"/>
    </row>
    <row r="2223" spans="4:5">
      <c r="D2223" s="126"/>
      <c r="E2223" s="126"/>
    </row>
    <row r="2224" spans="4:5">
      <c r="D2224" s="126"/>
      <c r="E2224" s="126"/>
    </row>
    <row r="2225" spans="4:5">
      <c r="D2225" s="126"/>
      <c r="E2225" s="126"/>
    </row>
    <row r="2226" spans="4:5">
      <c r="D2226" s="126"/>
      <c r="E2226" s="126"/>
    </row>
    <row r="2227" spans="4:5">
      <c r="D2227" s="126"/>
      <c r="E2227" s="126"/>
    </row>
    <row r="2228" spans="4:5">
      <c r="D2228" s="126"/>
      <c r="E2228" s="126"/>
    </row>
    <row r="2229" spans="4:5">
      <c r="D2229" s="126"/>
      <c r="E2229" s="126"/>
    </row>
    <row r="2230" spans="4:5">
      <c r="D2230" s="126"/>
      <c r="E2230" s="126"/>
    </row>
    <row r="2231" spans="4:5">
      <c r="D2231" s="126"/>
      <c r="E2231" s="126"/>
    </row>
    <row r="2232" spans="4:5">
      <c r="D2232" s="126"/>
      <c r="E2232" s="126"/>
    </row>
    <row r="2233" spans="4:5">
      <c r="D2233" s="126"/>
      <c r="E2233" s="126"/>
    </row>
    <row r="2234" spans="4:5">
      <c r="D2234" s="126"/>
    </row>
    <row r="2235" spans="4:5">
      <c r="D2235" s="126"/>
    </row>
    <row r="2236" spans="4:5">
      <c r="D2236" s="126"/>
    </row>
    <row r="2237" spans="4:5">
      <c r="D2237" s="126"/>
    </row>
    <row r="2238" spans="4:5">
      <c r="D2238" s="126"/>
    </row>
    <row r="2239" spans="4:5">
      <c r="D2239" s="126"/>
    </row>
    <row r="2240" spans="4:5">
      <c r="D2240" s="126"/>
    </row>
    <row r="2241" spans="4:4">
      <c r="D2241" s="126"/>
    </row>
    <row r="2242" spans="4:4">
      <c r="D2242" s="126"/>
    </row>
    <row r="2243" spans="4:4">
      <c r="D2243" s="126"/>
    </row>
    <row r="2244" spans="4:4">
      <c r="D2244" s="126"/>
    </row>
    <row r="2245" spans="4:4">
      <c r="D2245" s="126"/>
    </row>
    <row r="2246" spans="4:4">
      <c r="D2246" s="126"/>
    </row>
    <row r="2247" spans="4:4">
      <c r="D2247" s="126"/>
    </row>
    <row r="2248" spans="4:4">
      <c r="D2248" s="126"/>
    </row>
    <row r="2249" spans="4:4">
      <c r="D2249" s="126"/>
    </row>
    <row r="2250" spans="4:4">
      <c r="D2250" s="126"/>
    </row>
    <row r="2251" spans="4:4">
      <c r="D2251" s="126"/>
    </row>
    <row r="2252" spans="4:4">
      <c r="D2252" s="126"/>
    </row>
    <row r="2253" spans="4:4">
      <c r="D2253" s="126"/>
    </row>
    <row r="2254" spans="4:4">
      <c r="D2254" s="126"/>
    </row>
    <row r="2255" spans="4:4">
      <c r="D2255" s="126"/>
    </row>
    <row r="2256" spans="4:4">
      <c r="D2256" s="126"/>
    </row>
    <row r="2257" spans="4:4">
      <c r="D2257" s="126"/>
    </row>
    <row r="2258" spans="4:4">
      <c r="D2258" s="126"/>
    </row>
    <row r="2259" spans="4:4">
      <c r="D2259" s="126"/>
    </row>
    <row r="2260" spans="4:4">
      <c r="D2260" s="126"/>
    </row>
    <row r="2261" spans="4:4">
      <c r="D2261" s="126"/>
    </row>
    <row r="2262" spans="4:4">
      <c r="D2262" s="126"/>
    </row>
    <row r="2263" spans="4:4">
      <c r="D2263" s="126"/>
    </row>
    <row r="2264" spans="4:4">
      <c r="D2264" s="126"/>
    </row>
    <row r="2265" spans="4:4">
      <c r="D2265" s="126"/>
    </row>
    <row r="2266" spans="4:4">
      <c r="D2266" s="126"/>
    </row>
    <row r="2267" spans="4:4">
      <c r="D2267" s="126"/>
    </row>
    <row r="2268" spans="4:4">
      <c r="D2268" s="126"/>
    </row>
    <row r="2269" spans="4:4">
      <c r="D2269" s="126"/>
    </row>
    <row r="2270" spans="4:4">
      <c r="D2270" s="126"/>
    </row>
    <row r="2271" spans="4:4">
      <c r="D2271" s="126"/>
    </row>
    <row r="2272" spans="4:4">
      <c r="D2272" s="126"/>
    </row>
    <row r="2273" spans="4:4">
      <c r="D2273" s="126"/>
    </row>
    <row r="2274" spans="4:4">
      <c r="D2274" s="126"/>
    </row>
    <row r="2275" spans="4:4">
      <c r="D2275" s="126"/>
    </row>
    <row r="2276" spans="4:4">
      <c r="D2276" s="126"/>
    </row>
    <row r="2277" spans="4:4">
      <c r="D2277" s="126"/>
    </row>
    <row r="2278" spans="4:4">
      <c r="D2278" s="126"/>
    </row>
    <row r="2279" spans="4:4">
      <c r="D2279" s="126"/>
    </row>
    <row r="2280" spans="4:4">
      <c r="D2280" s="126"/>
    </row>
    <row r="2281" spans="4:4">
      <c r="D2281" s="126"/>
    </row>
    <row r="2282" spans="4:4">
      <c r="D2282" s="126"/>
    </row>
    <row r="2283" spans="4:4">
      <c r="D2283" s="126"/>
    </row>
    <row r="2284" spans="4:4">
      <c r="D2284" s="126"/>
    </row>
    <row r="2285" spans="4:4">
      <c r="D2285" s="126"/>
    </row>
    <row r="2286" spans="4:4">
      <c r="D2286" s="126"/>
    </row>
    <row r="2287" spans="4:4">
      <c r="D2287" s="126"/>
    </row>
    <row r="2288" spans="4:4">
      <c r="D2288" s="126"/>
    </row>
    <row r="2289" spans="4:5">
      <c r="D2289" s="126"/>
    </row>
    <row r="2290" spans="4:5">
      <c r="D2290" s="126"/>
    </row>
    <row r="2291" spans="4:5">
      <c r="D2291" s="126"/>
    </row>
    <row r="2292" spans="4:5">
      <c r="D2292" s="126"/>
    </row>
    <row r="2293" spans="4:5">
      <c r="D2293" s="126"/>
    </row>
    <row r="2294" spans="4:5">
      <c r="D2294" s="126"/>
    </row>
    <row r="2295" spans="4:5">
      <c r="D2295" s="126"/>
    </row>
    <row r="2296" spans="4:5">
      <c r="D2296" s="126"/>
    </row>
    <row r="2297" spans="4:5">
      <c r="D2297" s="126"/>
    </row>
    <row r="2298" spans="4:5">
      <c r="D2298" s="126"/>
      <c r="E2298" s="126"/>
    </row>
    <row r="2299" spans="4:5">
      <c r="D2299" s="126"/>
      <c r="E2299" s="126"/>
    </row>
    <row r="2300" spans="4:5">
      <c r="D2300" s="126"/>
      <c r="E2300" s="126"/>
    </row>
    <row r="2301" spans="4:5">
      <c r="D2301" s="126"/>
      <c r="E2301" s="126"/>
    </row>
    <row r="2302" spans="4:5">
      <c r="D2302" s="126"/>
      <c r="E2302" s="126"/>
    </row>
    <row r="2303" spans="4:5">
      <c r="D2303" s="126"/>
      <c r="E2303" s="126"/>
    </row>
    <row r="2304" spans="4:5">
      <c r="D2304" s="126"/>
      <c r="E2304" s="126"/>
    </row>
    <row r="2305" spans="4:5">
      <c r="D2305" s="126"/>
      <c r="E2305" s="126"/>
    </row>
    <row r="2306" spans="4:5">
      <c r="D2306" s="126"/>
      <c r="E2306" s="126"/>
    </row>
    <row r="2307" spans="4:5">
      <c r="D2307" s="126"/>
      <c r="E2307" s="126"/>
    </row>
    <row r="2308" spans="4:5">
      <c r="D2308" s="126"/>
      <c r="E2308" s="126"/>
    </row>
    <row r="2309" spans="4:5">
      <c r="D2309" s="126"/>
      <c r="E2309" s="126"/>
    </row>
    <row r="2310" spans="4:5">
      <c r="D2310" s="126"/>
      <c r="E2310" s="126"/>
    </row>
    <row r="2311" spans="4:5">
      <c r="D2311" s="126"/>
      <c r="E2311" s="126"/>
    </row>
    <row r="2312" spans="4:5">
      <c r="D2312" s="126"/>
      <c r="E2312" s="126"/>
    </row>
    <row r="2313" spans="4:5">
      <c r="D2313" s="126"/>
      <c r="E2313" s="126"/>
    </row>
    <row r="2314" spans="4:5">
      <c r="D2314" s="126"/>
      <c r="E2314" s="126"/>
    </row>
    <row r="2315" spans="4:5">
      <c r="D2315" s="126"/>
      <c r="E2315" s="126"/>
    </row>
    <row r="2316" spans="4:5">
      <c r="D2316" s="126"/>
      <c r="E2316" s="126"/>
    </row>
    <row r="2317" spans="4:5">
      <c r="D2317" s="126"/>
    </row>
    <row r="2318" spans="4:5">
      <c r="D2318" s="126"/>
    </row>
    <row r="2319" spans="4:5">
      <c r="D2319" s="126"/>
    </row>
    <row r="2320" spans="4:5">
      <c r="D2320" s="126"/>
    </row>
    <row r="2321" spans="4:4">
      <c r="D2321" s="126"/>
    </row>
    <row r="2322" spans="4:4">
      <c r="D2322" s="126"/>
    </row>
    <row r="2323" spans="4:4">
      <c r="D2323" s="126"/>
    </row>
    <row r="2324" spans="4:4">
      <c r="D2324" s="126"/>
    </row>
    <row r="2325" spans="4:4">
      <c r="D2325" s="126"/>
    </row>
    <row r="2326" spans="4:4">
      <c r="D2326" s="126"/>
    </row>
    <row r="2327" spans="4:4">
      <c r="D2327" s="126"/>
    </row>
    <row r="2328" spans="4:4">
      <c r="D2328" s="126"/>
    </row>
    <row r="2329" spans="4:4">
      <c r="D2329" s="126"/>
    </row>
    <row r="2330" spans="4:4">
      <c r="D2330" s="126"/>
    </row>
    <row r="2331" spans="4:4">
      <c r="D2331" s="126"/>
    </row>
    <row r="2332" spans="4:4">
      <c r="D2332" s="126"/>
    </row>
    <row r="2333" spans="4:4">
      <c r="D2333" s="126"/>
    </row>
    <row r="2334" spans="4:4">
      <c r="D2334" s="126"/>
    </row>
    <row r="2335" spans="4:4">
      <c r="D2335" s="126"/>
    </row>
    <row r="2336" spans="4:4">
      <c r="D2336" s="126"/>
    </row>
    <row r="2337" spans="4:4">
      <c r="D2337" s="126"/>
    </row>
    <row r="2338" spans="4:4">
      <c r="D2338" s="126"/>
    </row>
    <row r="2339" spans="4:4">
      <c r="D2339" s="126"/>
    </row>
    <row r="2340" spans="4:4">
      <c r="D2340" s="126"/>
    </row>
    <row r="2341" spans="4:4">
      <c r="D2341" s="126"/>
    </row>
    <row r="2342" spans="4:4">
      <c r="D2342" s="126"/>
    </row>
    <row r="2343" spans="4:4">
      <c r="D2343" s="126"/>
    </row>
    <row r="2344" spans="4:4">
      <c r="D2344" s="126"/>
    </row>
    <row r="2345" spans="4:4">
      <c r="D2345" s="126"/>
    </row>
    <row r="2346" spans="4:4">
      <c r="D2346" s="126"/>
    </row>
    <row r="2347" spans="4:4">
      <c r="D2347" s="126"/>
    </row>
    <row r="2348" spans="4:4">
      <c r="D2348" s="126"/>
    </row>
    <row r="2349" spans="4:4">
      <c r="D2349" s="126"/>
    </row>
    <row r="2350" spans="4:4">
      <c r="D2350" s="126"/>
    </row>
    <row r="2351" spans="4:4">
      <c r="D2351" s="126"/>
    </row>
    <row r="2352" spans="4:4">
      <c r="D2352" s="126"/>
    </row>
    <row r="2353" spans="4:4">
      <c r="D2353" s="126"/>
    </row>
    <row r="2354" spans="4:4">
      <c r="D2354" s="126"/>
    </row>
    <row r="2355" spans="4:4">
      <c r="D2355" s="126"/>
    </row>
    <row r="2356" spans="4:4">
      <c r="D2356" s="126"/>
    </row>
    <row r="2357" spans="4:4">
      <c r="D2357" s="126"/>
    </row>
    <row r="2358" spans="4:4">
      <c r="D2358" s="126"/>
    </row>
    <row r="2359" spans="4:4">
      <c r="D2359" s="126"/>
    </row>
    <row r="2360" spans="4:4">
      <c r="D2360" s="126"/>
    </row>
    <row r="2361" spans="4:4">
      <c r="D2361" s="126"/>
    </row>
    <row r="2362" spans="4:4">
      <c r="D2362" s="126"/>
    </row>
    <row r="2363" spans="4:4">
      <c r="D2363" s="126"/>
    </row>
    <row r="2364" spans="4:4">
      <c r="D2364" s="126"/>
    </row>
    <row r="2365" spans="4:4">
      <c r="D2365" s="126"/>
    </row>
    <row r="2366" spans="4:4">
      <c r="D2366" s="126"/>
    </row>
    <row r="2367" spans="4:4">
      <c r="D2367" s="126"/>
    </row>
    <row r="2368" spans="4:4">
      <c r="D2368" s="126"/>
    </row>
    <row r="2369" spans="4:5">
      <c r="D2369" s="126"/>
      <c r="E2369" s="126"/>
    </row>
    <row r="2370" spans="4:5">
      <c r="D2370" s="126"/>
      <c r="E2370" s="126"/>
    </row>
    <row r="2371" spans="4:5">
      <c r="D2371" s="126"/>
      <c r="E2371" s="126"/>
    </row>
    <row r="2372" spans="4:5">
      <c r="D2372" s="126"/>
      <c r="E2372" s="126"/>
    </row>
    <row r="2373" spans="4:5">
      <c r="D2373" s="126"/>
      <c r="E2373" s="126"/>
    </row>
    <row r="2374" spans="4:5">
      <c r="D2374" s="126"/>
      <c r="E2374" s="126"/>
    </row>
    <row r="2375" spans="4:5">
      <c r="D2375" s="126"/>
      <c r="E2375" s="126"/>
    </row>
    <row r="2376" spans="4:5">
      <c r="D2376" s="126"/>
      <c r="E2376" s="126"/>
    </row>
    <row r="2377" spans="4:5">
      <c r="D2377" s="126"/>
      <c r="E2377" s="126"/>
    </row>
    <row r="2378" spans="4:5">
      <c r="D2378" s="126"/>
      <c r="E2378" s="126"/>
    </row>
    <row r="2379" spans="4:5">
      <c r="D2379" s="126"/>
      <c r="E2379" s="126"/>
    </row>
    <row r="2380" spans="4:5">
      <c r="D2380" s="126"/>
      <c r="E2380" s="126"/>
    </row>
    <row r="2381" spans="4:5">
      <c r="D2381" s="126"/>
    </row>
    <row r="2382" spans="4:5">
      <c r="D2382" s="126"/>
    </row>
    <row r="2383" spans="4:5">
      <c r="D2383" s="126"/>
    </row>
    <row r="2384" spans="4:5">
      <c r="D2384" s="126"/>
    </row>
    <row r="2385" spans="4:4">
      <c r="D2385" s="126"/>
    </row>
    <row r="2386" spans="4:4">
      <c r="D2386" s="126"/>
    </row>
    <row r="2387" spans="4:4">
      <c r="D2387" s="126"/>
    </row>
    <row r="2388" spans="4:4">
      <c r="D2388" s="126"/>
    </row>
    <row r="2389" spans="4:4">
      <c r="D2389" s="126"/>
    </row>
    <row r="2390" spans="4:4">
      <c r="D2390" s="126"/>
    </row>
    <row r="2391" spans="4:4">
      <c r="D2391" s="126"/>
    </row>
    <row r="2392" spans="4:4">
      <c r="D2392" s="126"/>
    </row>
    <row r="2393" spans="4:4">
      <c r="D2393" s="126"/>
    </row>
    <row r="2394" spans="4:4">
      <c r="D2394" s="126"/>
    </row>
    <row r="2395" spans="4:4">
      <c r="D2395" s="126"/>
    </row>
    <row r="2396" spans="4:4">
      <c r="D2396" s="126"/>
    </row>
    <row r="2397" spans="4:4">
      <c r="D2397" s="126"/>
    </row>
    <row r="2398" spans="4:4">
      <c r="D2398" s="126"/>
    </row>
    <row r="2399" spans="4:4">
      <c r="D2399" s="126"/>
    </row>
    <row r="2400" spans="4:4">
      <c r="D2400" s="126"/>
    </row>
    <row r="2401" spans="4:4">
      <c r="D2401" s="126"/>
    </row>
    <row r="2402" spans="4:4">
      <c r="D2402" s="126"/>
    </row>
    <row r="2403" spans="4:4">
      <c r="D2403" s="126"/>
    </row>
    <row r="2404" spans="4:4">
      <c r="D2404" s="126"/>
    </row>
    <row r="2405" spans="4:4">
      <c r="D2405" s="126"/>
    </row>
    <row r="2406" spans="4:4">
      <c r="D2406" s="126"/>
    </row>
    <row r="2407" spans="4:4">
      <c r="D2407" s="126"/>
    </row>
    <row r="2408" spans="4:4">
      <c r="D2408" s="126"/>
    </row>
    <row r="2409" spans="4:4">
      <c r="D2409" s="126"/>
    </row>
    <row r="2410" spans="4:4">
      <c r="D2410" s="126"/>
    </row>
    <row r="2411" spans="4:4">
      <c r="D2411" s="126"/>
    </row>
    <row r="2412" spans="4:4">
      <c r="D2412" s="126"/>
    </row>
    <row r="2413" spans="4:4">
      <c r="D2413" s="126"/>
    </row>
    <row r="2414" spans="4:4">
      <c r="D2414" s="126"/>
    </row>
    <row r="2415" spans="4:4">
      <c r="D2415" s="126"/>
    </row>
    <row r="2416" spans="4:4">
      <c r="D2416" s="126"/>
    </row>
    <row r="2417" spans="4:4">
      <c r="D2417" s="126"/>
    </row>
    <row r="2418" spans="4:4">
      <c r="D2418" s="126"/>
    </row>
    <row r="2419" spans="4:4">
      <c r="D2419" s="126"/>
    </row>
    <row r="2420" spans="4:4">
      <c r="D2420" s="126"/>
    </row>
    <row r="2421" spans="4:4">
      <c r="D2421" s="126"/>
    </row>
    <row r="2422" spans="4:4">
      <c r="D2422" s="126"/>
    </row>
    <row r="2423" spans="4:4">
      <c r="D2423" s="126"/>
    </row>
    <row r="2424" spans="4:4">
      <c r="D2424" s="126"/>
    </row>
    <row r="2425" spans="4:4">
      <c r="D2425" s="126"/>
    </row>
    <row r="2426" spans="4:4">
      <c r="D2426" s="126"/>
    </row>
    <row r="2427" spans="4:4">
      <c r="D2427" s="126"/>
    </row>
    <row r="2428" spans="4:4">
      <c r="D2428" s="126"/>
    </row>
    <row r="2429" spans="4:4">
      <c r="D2429" s="126"/>
    </row>
    <row r="2430" spans="4:4">
      <c r="D2430" s="126"/>
    </row>
    <row r="2431" spans="4:4">
      <c r="D2431" s="126"/>
    </row>
    <row r="2432" spans="4:4">
      <c r="D2432" s="126"/>
    </row>
    <row r="2433" spans="4:5">
      <c r="D2433" s="126"/>
    </row>
    <row r="2434" spans="4:5">
      <c r="D2434" s="126"/>
    </row>
    <row r="2435" spans="4:5">
      <c r="D2435" s="126"/>
      <c r="E2435" s="126"/>
    </row>
    <row r="2436" spans="4:5">
      <c r="D2436" s="126"/>
      <c r="E2436" s="126"/>
    </row>
    <row r="2437" spans="4:5">
      <c r="D2437" s="126"/>
      <c r="E2437" s="126"/>
    </row>
    <row r="2438" spans="4:5">
      <c r="D2438" s="126"/>
      <c r="E2438" s="126"/>
    </row>
    <row r="2439" spans="4:5">
      <c r="D2439" s="126"/>
      <c r="E2439" s="126"/>
    </row>
    <row r="2440" spans="4:5">
      <c r="D2440" s="126"/>
      <c r="E2440" s="126"/>
    </row>
    <row r="2441" spans="4:5">
      <c r="D2441" s="126"/>
      <c r="E2441" s="126"/>
    </row>
    <row r="2442" spans="4:5">
      <c r="D2442" s="126"/>
      <c r="E2442" s="126"/>
    </row>
    <row r="2443" spans="4:5">
      <c r="D2443" s="126"/>
      <c r="E2443" s="126"/>
    </row>
    <row r="2444" spans="4:5">
      <c r="D2444" s="126"/>
      <c r="E2444" s="126"/>
    </row>
    <row r="2445" spans="4:5">
      <c r="D2445" s="126"/>
    </row>
    <row r="2446" spans="4:5">
      <c r="D2446" s="126"/>
    </row>
    <row r="2447" spans="4:5">
      <c r="D2447" s="126"/>
    </row>
    <row r="2448" spans="4:5">
      <c r="D2448" s="126"/>
    </row>
    <row r="2449" spans="4:4">
      <c r="D2449" s="126"/>
    </row>
    <row r="2450" spans="4:4">
      <c r="D2450" s="126"/>
    </row>
    <row r="2451" spans="4:4">
      <c r="D2451" s="126"/>
    </row>
    <row r="2452" spans="4:4">
      <c r="D2452" s="126"/>
    </row>
    <row r="2453" spans="4:4">
      <c r="D2453" s="126"/>
    </row>
    <row r="2454" spans="4:4">
      <c r="D2454" s="126"/>
    </row>
    <row r="2455" spans="4:4">
      <c r="D2455" s="126"/>
    </row>
    <row r="2456" spans="4:4">
      <c r="D2456" s="126"/>
    </row>
    <row r="2457" spans="4:4">
      <c r="D2457" s="126"/>
    </row>
    <row r="2458" spans="4:4">
      <c r="D2458" s="126"/>
    </row>
    <row r="2459" spans="4:4">
      <c r="D2459" s="126"/>
    </row>
    <row r="2460" spans="4:4">
      <c r="D2460" s="126"/>
    </row>
    <row r="2461" spans="4:4">
      <c r="D2461" s="126"/>
    </row>
    <row r="2462" spans="4:4">
      <c r="D2462" s="126"/>
    </row>
    <row r="2463" spans="4:4">
      <c r="D2463" s="126"/>
    </row>
    <row r="2464" spans="4:4">
      <c r="D2464" s="126"/>
    </row>
    <row r="2465" spans="4:4">
      <c r="D2465" s="126"/>
    </row>
    <row r="2466" spans="4:4">
      <c r="D2466" s="126"/>
    </row>
    <row r="2467" spans="4:4">
      <c r="D2467" s="126"/>
    </row>
    <row r="2468" spans="4:4">
      <c r="D2468" s="126"/>
    </row>
    <row r="2469" spans="4:4">
      <c r="D2469" s="126"/>
    </row>
    <row r="2470" spans="4:4">
      <c r="D2470" s="126"/>
    </row>
    <row r="2471" spans="4:4">
      <c r="D2471" s="126"/>
    </row>
    <row r="2472" spans="4:4">
      <c r="D2472" s="126"/>
    </row>
    <row r="2473" spans="4:4">
      <c r="D2473" s="126"/>
    </row>
    <row r="2474" spans="4:4">
      <c r="D2474" s="126"/>
    </row>
    <row r="2475" spans="4:4">
      <c r="D2475" s="126"/>
    </row>
    <row r="2476" spans="4:4">
      <c r="D2476" s="126"/>
    </row>
    <row r="2477" spans="4:4">
      <c r="D2477" s="126"/>
    </row>
    <row r="2478" spans="4:4">
      <c r="D2478" s="126"/>
    </row>
    <row r="2479" spans="4:4">
      <c r="D2479" s="126"/>
    </row>
    <row r="2480" spans="4:4">
      <c r="D2480" s="126"/>
    </row>
    <row r="2481" spans="4:4">
      <c r="D2481" s="126"/>
    </row>
    <row r="2482" spans="4:4">
      <c r="D2482" s="126"/>
    </row>
    <row r="2483" spans="4:4">
      <c r="D2483" s="126"/>
    </row>
    <row r="2484" spans="4:4">
      <c r="D2484" s="126"/>
    </row>
    <row r="2485" spans="4:4">
      <c r="D2485" s="126"/>
    </row>
    <row r="2486" spans="4:4">
      <c r="D2486" s="126"/>
    </row>
    <row r="2487" spans="4:4">
      <c r="D2487" s="126"/>
    </row>
    <row r="2488" spans="4:4">
      <c r="D2488" s="126"/>
    </row>
    <row r="2489" spans="4:4">
      <c r="D2489" s="126"/>
    </row>
    <row r="2490" spans="4:4">
      <c r="D2490" s="126"/>
    </row>
    <row r="2491" spans="4:4">
      <c r="D2491" s="126"/>
    </row>
    <row r="2492" spans="4:4">
      <c r="D2492" s="126"/>
    </row>
    <row r="2493" spans="4:4">
      <c r="D2493" s="126"/>
    </row>
    <row r="2494" spans="4:4">
      <c r="D2494" s="126"/>
    </row>
    <row r="2495" spans="4:4">
      <c r="D2495" s="126"/>
    </row>
    <row r="2496" spans="4:4">
      <c r="D2496" s="126"/>
    </row>
    <row r="2497" spans="4:4">
      <c r="D2497" s="126"/>
    </row>
    <row r="2498" spans="4:4">
      <c r="D2498" s="126"/>
    </row>
    <row r="2499" spans="4:4">
      <c r="D2499" s="126"/>
    </row>
    <row r="2500" spans="4:4">
      <c r="D2500" s="126"/>
    </row>
    <row r="2501" spans="4:4">
      <c r="D2501" s="126"/>
    </row>
    <row r="2502" spans="4:4">
      <c r="D2502" s="126"/>
    </row>
    <row r="2503" spans="4:4">
      <c r="D2503" s="126"/>
    </row>
    <row r="2504" spans="4:4">
      <c r="D2504" s="126"/>
    </row>
    <row r="2505" spans="4:4">
      <c r="D2505" s="126"/>
    </row>
    <row r="2506" spans="4:4">
      <c r="D2506" s="126"/>
    </row>
    <row r="2507" spans="4:4">
      <c r="D2507" s="126"/>
    </row>
    <row r="2508" spans="4:4">
      <c r="D2508" s="126"/>
    </row>
    <row r="2509" spans="4:4">
      <c r="D2509" s="126"/>
    </row>
    <row r="2510" spans="4:4">
      <c r="D2510" s="126"/>
    </row>
    <row r="2511" spans="4:4">
      <c r="D2511" s="126"/>
    </row>
    <row r="2512" spans="4:4">
      <c r="D2512" s="126"/>
    </row>
    <row r="2513" spans="4:5">
      <c r="D2513" s="126"/>
    </row>
    <row r="2514" spans="4:5">
      <c r="D2514" s="126"/>
    </row>
    <row r="2515" spans="4:5">
      <c r="D2515" s="126"/>
    </row>
    <row r="2516" spans="4:5">
      <c r="D2516" s="126"/>
    </row>
    <row r="2517" spans="4:5">
      <c r="D2517" s="126"/>
    </row>
    <row r="2518" spans="4:5">
      <c r="D2518" s="126"/>
    </row>
    <row r="2519" spans="4:5">
      <c r="D2519" s="126"/>
      <c r="E2519" s="126"/>
    </row>
    <row r="2520" spans="4:5">
      <c r="D2520" s="126"/>
      <c r="E2520" s="126"/>
    </row>
    <row r="2521" spans="4:5">
      <c r="D2521" s="126"/>
      <c r="E2521" s="126"/>
    </row>
    <row r="2522" spans="4:5">
      <c r="D2522" s="126"/>
      <c r="E2522" s="126"/>
    </row>
    <row r="2523" spans="4:5">
      <c r="D2523" s="126"/>
      <c r="E2523" s="126"/>
    </row>
    <row r="2524" spans="4:5">
      <c r="D2524" s="126"/>
      <c r="E2524" s="126"/>
    </row>
    <row r="2525" spans="4:5">
      <c r="D2525" s="126"/>
      <c r="E2525" s="126"/>
    </row>
    <row r="2526" spans="4:5">
      <c r="D2526" s="126"/>
      <c r="E2526" s="126"/>
    </row>
    <row r="2527" spans="4:5">
      <c r="D2527" s="126"/>
      <c r="E2527" s="126"/>
    </row>
    <row r="2528" spans="4:5">
      <c r="D2528" s="126"/>
      <c r="E2528" s="126"/>
    </row>
    <row r="2529" spans="4:4">
      <c r="D2529" s="126"/>
    </row>
    <row r="2530" spans="4:4">
      <c r="D2530" s="126"/>
    </row>
    <row r="2531" spans="4:4">
      <c r="D2531" s="126"/>
    </row>
    <row r="2532" spans="4:4">
      <c r="D2532" s="126"/>
    </row>
    <row r="2533" spans="4:4">
      <c r="D2533" s="126"/>
    </row>
    <row r="2534" spans="4:4">
      <c r="D2534" s="126"/>
    </row>
    <row r="2535" spans="4:4">
      <c r="D2535" s="126"/>
    </row>
    <row r="2536" spans="4:4">
      <c r="D2536" s="126"/>
    </row>
    <row r="2537" spans="4:4">
      <c r="D2537" s="126"/>
    </row>
    <row r="2538" spans="4:4">
      <c r="D2538" s="126"/>
    </row>
    <row r="2539" spans="4:4">
      <c r="D2539" s="126"/>
    </row>
    <row r="2540" spans="4:4">
      <c r="D2540" s="126"/>
    </row>
    <row r="2541" spans="4:4">
      <c r="D2541" s="126"/>
    </row>
    <row r="2542" spans="4:4">
      <c r="D2542" s="126"/>
    </row>
    <row r="2543" spans="4:4">
      <c r="D2543" s="126"/>
    </row>
    <row r="2544" spans="4:4">
      <c r="D2544" s="126"/>
    </row>
    <row r="2545" spans="4:4">
      <c r="D2545" s="126"/>
    </row>
    <row r="2546" spans="4:4">
      <c r="D2546" s="126"/>
    </row>
    <row r="2547" spans="4:4">
      <c r="D2547" s="126"/>
    </row>
    <row r="2548" spans="4:4">
      <c r="D2548" s="126"/>
    </row>
    <row r="2549" spans="4:4">
      <c r="D2549" s="126"/>
    </row>
    <row r="2550" spans="4:4">
      <c r="D2550" s="126"/>
    </row>
    <row r="2551" spans="4:4">
      <c r="D2551" s="126"/>
    </row>
    <row r="2552" spans="4:4">
      <c r="D2552" s="126"/>
    </row>
    <row r="2553" spans="4:4">
      <c r="D2553" s="126"/>
    </row>
    <row r="2554" spans="4:4">
      <c r="D2554" s="126"/>
    </row>
    <row r="2555" spans="4:4">
      <c r="D2555" s="126"/>
    </row>
    <row r="2556" spans="4:4">
      <c r="D2556" s="126"/>
    </row>
    <row r="2557" spans="4:4">
      <c r="D2557" s="126"/>
    </row>
    <row r="2558" spans="4:4">
      <c r="D2558" s="126"/>
    </row>
    <row r="2559" spans="4:4">
      <c r="D2559" s="126"/>
    </row>
    <row r="2560" spans="4:4">
      <c r="D2560" s="126"/>
    </row>
    <row r="2561" spans="4:4">
      <c r="D2561" s="126"/>
    </row>
    <row r="2562" spans="4:4">
      <c r="D2562" s="126"/>
    </row>
    <row r="2563" spans="4:4">
      <c r="D2563" s="126"/>
    </row>
    <row r="2564" spans="4:4">
      <c r="D2564" s="126"/>
    </row>
    <row r="2565" spans="4:4">
      <c r="D2565" s="126"/>
    </row>
    <row r="2566" spans="4:4">
      <c r="D2566" s="126"/>
    </row>
    <row r="2567" spans="4:4">
      <c r="D2567" s="126"/>
    </row>
    <row r="2568" spans="4:4">
      <c r="D2568" s="126"/>
    </row>
    <row r="2569" spans="4:4">
      <c r="D2569" s="126"/>
    </row>
    <row r="2570" spans="4:4">
      <c r="D2570" s="126"/>
    </row>
    <row r="2571" spans="4:4">
      <c r="D2571" s="126"/>
    </row>
    <row r="2572" spans="4:4">
      <c r="D2572" s="126"/>
    </row>
    <row r="2573" spans="4:4">
      <c r="D2573" s="126"/>
    </row>
    <row r="2574" spans="4:4">
      <c r="D2574" s="126"/>
    </row>
    <row r="2575" spans="4:4">
      <c r="D2575" s="126"/>
    </row>
    <row r="2576" spans="4:4">
      <c r="D2576" s="126"/>
    </row>
    <row r="2577" spans="4:4">
      <c r="D2577" s="126"/>
    </row>
    <row r="2578" spans="4:4">
      <c r="D2578" s="126"/>
    </row>
    <row r="2579" spans="4:4">
      <c r="D2579" s="126"/>
    </row>
    <row r="2580" spans="4:4">
      <c r="D2580" s="126"/>
    </row>
    <row r="2581" spans="4:4">
      <c r="D2581" s="126"/>
    </row>
    <row r="2582" spans="4:4">
      <c r="D2582" s="126"/>
    </row>
    <row r="2583" spans="4:4">
      <c r="D2583" s="126"/>
    </row>
    <row r="2584" spans="4:4">
      <c r="D2584" s="126"/>
    </row>
    <row r="2585" spans="4:4">
      <c r="D2585" s="126"/>
    </row>
    <row r="2586" spans="4:4">
      <c r="D2586" s="126"/>
    </row>
    <row r="2587" spans="4:4">
      <c r="D2587" s="126"/>
    </row>
    <row r="2588" spans="4:4">
      <c r="D2588" s="126"/>
    </row>
    <row r="2589" spans="4:4">
      <c r="D2589" s="126"/>
    </row>
    <row r="2590" spans="4:4">
      <c r="D2590" s="126"/>
    </row>
    <row r="2591" spans="4:4">
      <c r="D2591" s="126"/>
    </row>
    <row r="2592" spans="4:4">
      <c r="D2592" s="126"/>
    </row>
    <row r="2593" spans="4:5">
      <c r="D2593" s="126"/>
    </row>
    <row r="2594" spans="4:5">
      <c r="D2594" s="126"/>
    </row>
    <row r="2595" spans="4:5">
      <c r="D2595" s="126"/>
    </row>
    <row r="2596" spans="4:5">
      <c r="D2596" s="126"/>
    </row>
    <row r="2597" spans="4:5">
      <c r="D2597" s="126"/>
    </row>
    <row r="2598" spans="4:5">
      <c r="D2598" s="126"/>
    </row>
    <row r="2599" spans="4:5">
      <c r="D2599" s="126"/>
    </row>
    <row r="2600" spans="4:5">
      <c r="D2600" s="126"/>
    </row>
    <row r="2601" spans="4:5">
      <c r="D2601" s="126"/>
    </row>
    <row r="2602" spans="4:5">
      <c r="D2602" s="126"/>
    </row>
    <row r="2603" spans="4:5">
      <c r="D2603" s="126"/>
    </row>
    <row r="2604" spans="4:5">
      <c r="D2604" s="126"/>
    </row>
    <row r="2605" spans="4:5">
      <c r="D2605" s="126"/>
    </row>
    <row r="2606" spans="4:5">
      <c r="D2606" s="126"/>
      <c r="E2606" s="126"/>
    </row>
    <row r="2607" spans="4:5">
      <c r="D2607" s="126"/>
      <c r="E2607" s="126"/>
    </row>
    <row r="2608" spans="4:5">
      <c r="D2608" s="126"/>
      <c r="E2608" s="126"/>
    </row>
    <row r="2609" spans="4:5">
      <c r="D2609" s="126"/>
      <c r="E2609" s="126"/>
    </row>
    <row r="2610" spans="4:5">
      <c r="D2610" s="126"/>
      <c r="E2610" s="126"/>
    </row>
    <row r="2611" spans="4:5">
      <c r="D2611" s="126"/>
      <c r="E2611" s="126"/>
    </row>
    <row r="2612" spans="4:5">
      <c r="D2612" s="126"/>
      <c r="E2612" s="126"/>
    </row>
    <row r="2613" spans="4:5">
      <c r="D2613" s="126"/>
      <c r="E2613" s="126"/>
    </row>
    <row r="2614" spans="4:5">
      <c r="D2614" s="126"/>
      <c r="E2614" s="126"/>
    </row>
    <row r="2615" spans="4:5">
      <c r="D2615" s="126"/>
      <c r="E2615" s="126"/>
    </row>
    <row r="2616" spans="4:5">
      <c r="D2616" s="126"/>
    </row>
    <row r="2617" spans="4:5">
      <c r="D2617" s="126"/>
    </row>
    <row r="2618" spans="4:5">
      <c r="D2618" s="126"/>
    </row>
    <row r="2619" spans="4:5">
      <c r="D2619" s="126"/>
    </row>
    <row r="2620" spans="4:5">
      <c r="D2620" s="126"/>
    </row>
    <row r="2621" spans="4:5">
      <c r="D2621" s="126"/>
    </row>
    <row r="2622" spans="4:5">
      <c r="D2622" s="126"/>
    </row>
    <row r="2623" spans="4:5">
      <c r="D2623" s="126"/>
    </row>
    <row r="2624" spans="4:5">
      <c r="D2624" s="126"/>
    </row>
    <row r="2625" spans="4:4">
      <c r="D2625" s="126"/>
    </row>
    <row r="2626" spans="4:4">
      <c r="D2626" s="126"/>
    </row>
    <row r="2627" spans="4:4">
      <c r="D2627" s="126"/>
    </row>
    <row r="2628" spans="4:4">
      <c r="D2628" s="126"/>
    </row>
    <row r="2629" spans="4:4">
      <c r="D2629" s="126"/>
    </row>
    <row r="2630" spans="4:4">
      <c r="D2630" s="126"/>
    </row>
    <row r="2631" spans="4:4">
      <c r="D2631" s="126"/>
    </row>
    <row r="2632" spans="4:4">
      <c r="D2632" s="126"/>
    </row>
    <row r="2633" spans="4:4">
      <c r="D2633" s="126"/>
    </row>
    <row r="2634" spans="4:4">
      <c r="D2634" s="126"/>
    </row>
    <row r="2635" spans="4:4">
      <c r="D2635" s="126"/>
    </row>
    <row r="2636" spans="4:4">
      <c r="D2636" s="126"/>
    </row>
    <row r="2637" spans="4:4">
      <c r="D2637" s="126"/>
    </row>
    <row r="2638" spans="4:4">
      <c r="D2638" s="126"/>
    </row>
    <row r="2639" spans="4:4">
      <c r="D2639" s="126"/>
    </row>
    <row r="2640" spans="4:4">
      <c r="D2640" s="126"/>
    </row>
    <row r="2641" spans="4:4">
      <c r="D2641" s="126"/>
    </row>
    <row r="2642" spans="4:4">
      <c r="D2642" s="126"/>
    </row>
    <row r="2643" spans="4:4">
      <c r="D2643" s="126"/>
    </row>
    <row r="2644" spans="4:4">
      <c r="D2644" s="126"/>
    </row>
    <row r="2645" spans="4:4">
      <c r="D2645" s="126"/>
    </row>
    <row r="2646" spans="4:4">
      <c r="D2646" s="126"/>
    </row>
    <row r="2647" spans="4:4">
      <c r="D2647" s="126"/>
    </row>
    <row r="2648" spans="4:4">
      <c r="D2648" s="126"/>
    </row>
    <row r="2649" spans="4:4">
      <c r="D2649" s="126"/>
    </row>
    <row r="2650" spans="4:4">
      <c r="D2650" s="126"/>
    </row>
    <row r="2651" spans="4:4">
      <c r="D2651" s="126"/>
    </row>
    <row r="2652" spans="4:4">
      <c r="D2652" s="126"/>
    </row>
    <row r="2653" spans="4:4">
      <c r="D2653" s="126"/>
    </row>
    <row r="2654" spans="4:4">
      <c r="D2654" s="126"/>
    </row>
    <row r="2655" spans="4:4">
      <c r="D2655" s="126"/>
    </row>
    <row r="2656" spans="4:4">
      <c r="D2656" s="126"/>
    </row>
    <row r="2657" spans="4:4">
      <c r="D2657" s="126"/>
    </row>
    <row r="2658" spans="4:4">
      <c r="D2658" s="126"/>
    </row>
    <row r="2659" spans="4:4">
      <c r="D2659" s="126"/>
    </row>
    <row r="2660" spans="4:4">
      <c r="D2660" s="126"/>
    </row>
    <row r="2661" spans="4:4">
      <c r="D2661" s="126"/>
    </row>
    <row r="2662" spans="4:4">
      <c r="D2662" s="126"/>
    </row>
    <row r="2663" spans="4:4">
      <c r="D2663" s="126"/>
    </row>
    <row r="2664" spans="4:4">
      <c r="D2664" s="126"/>
    </row>
    <row r="2665" spans="4:4">
      <c r="D2665" s="126"/>
    </row>
    <row r="2666" spans="4:4">
      <c r="D2666" s="126"/>
    </row>
    <row r="2667" spans="4:4">
      <c r="D2667" s="126"/>
    </row>
    <row r="2668" spans="4:4">
      <c r="D2668" s="126"/>
    </row>
    <row r="2669" spans="4:4">
      <c r="D2669" s="126"/>
    </row>
    <row r="2670" spans="4:4">
      <c r="D2670" s="126"/>
    </row>
    <row r="2671" spans="4:4">
      <c r="D2671" s="126"/>
    </row>
    <row r="2672" spans="4:4">
      <c r="D2672" s="126"/>
    </row>
    <row r="2673" spans="4:5">
      <c r="D2673" s="126"/>
    </row>
    <row r="2674" spans="4:5">
      <c r="D2674" s="126"/>
    </row>
    <row r="2675" spans="4:5">
      <c r="D2675" s="126"/>
    </row>
    <row r="2676" spans="4:5">
      <c r="D2676" s="126"/>
    </row>
    <row r="2677" spans="4:5">
      <c r="D2677" s="126"/>
    </row>
    <row r="2678" spans="4:5">
      <c r="D2678" s="126"/>
    </row>
    <row r="2679" spans="4:5">
      <c r="D2679" s="126"/>
    </row>
    <row r="2680" spans="4:5">
      <c r="D2680" s="126"/>
      <c r="E2680" s="126"/>
    </row>
    <row r="2681" spans="4:5">
      <c r="D2681" s="126"/>
      <c r="E2681" s="126"/>
    </row>
    <row r="2682" spans="4:5">
      <c r="D2682" s="126"/>
      <c r="E2682" s="126"/>
    </row>
    <row r="2683" spans="4:5">
      <c r="D2683" s="126"/>
      <c r="E2683" s="126"/>
    </row>
    <row r="2684" spans="4:5">
      <c r="D2684" s="126"/>
      <c r="E2684" s="126"/>
    </row>
    <row r="2685" spans="4:5">
      <c r="D2685" s="126"/>
      <c r="E2685" s="126"/>
    </row>
    <row r="2686" spans="4:5">
      <c r="D2686" s="126"/>
      <c r="E2686" s="126"/>
    </row>
    <row r="2687" spans="4:5">
      <c r="D2687" s="126"/>
      <c r="E2687" s="126"/>
    </row>
    <row r="2688" spans="4:5">
      <c r="D2688" s="126"/>
      <c r="E2688" s="126"/>
    </row>
    <row r="2689" spans="4:5">
      <c r="D2689" s="126"/>
      <c r="E2689" s="126"/>
    </row>
    <row r="2690" spans="4:5">
      <c r="D2690" s="126"/>
      <c r="E2690" s="126"/>
    </row>
    <row r="2691" spans="4:5">
      <c r="D2691" s="126"/>
      <c r="E2691" s="126"/>
    </row>
    <row r="2692" spans="4:5">
      <c r="D2692" s="126"/>
      <c r="E2692" s="126"/>
    </row>
    <row r="2693" spans="4:5">
      <c r="D2693" s="126"/>
      <c r="E2693" s="126"/>
    </row>
    <row r="2694" spans="4:5">
      <c r="D2694" s="126"/>
      <c r="E2694" s="126"/>
    </row>
    <row r="2695" spans="4:5">
      <c r="D2695" s="126"/>
      <c r="E2695" s="126"/>
    </row>
    <row r="2696" spans="4:5">
      <c r="D2696" s="126"/>
      <c r="E2696" s="126"/>
    </row>
    <row r="2697" spans="4:5">
      <c r="D2697" s="126"/>
    </row>
    <row r="2698" spans="4:5">
      <c r="D2698" s="126"/>
    </row>
    <row r="2699" spans="4:5">
      <c r="D2699" s="126"/>
    </row>
    <row r="2700" spans="4:5">
      <c r="D2700" s="126"/>
    </row>
    <row r="2701" spans="4:5">
      <c r="D2701" s="126"/>
    </row>
    <row r="2702" spans="4:5">
      <c r="D2702" s="126"/>
    </row>
    <row r="2703" spans="4:5">
      <c r="D2703" s="126"/>
    </row>
    <row r="2704" spans="4:5">
      <c r="D2704" s="126"/>
    </row>
    <row r="2705" spans="4:4">
      <c r="D2705" s="126"/>
    </row>
    <row r="2706" spans="4:4">
      <c r="D2706" s="126"/>
    </row>
    <row r="2707" spans="4:4">
      <c r="D2707" s="126"/>
    </row>
    <row r="2708" spans="4:4">
      <c r="D2708" s="126"/>
    </row>
    <row r="2709" spans="4:4">
      <c r="D2709" s="126"/>
    </row>
    <row r="2710" spans="4:4">
      <c r="D2710" s="126"/>
    </row>
    <row r="2711" spans="4:4">
      <c r="D2711" s="126"/>
    </row>
    <row r="2712" spans="4:4">
      <c r="D2712" s="126"/>
    </row>
    <row r="2713" spans="4:4">
      <c r="D2713" s="126"/>
    </row>
    <row r="2714" spans="4:4">
      <c r="D2714" s="126"/>
    </row>
    <row r="2715" spans="4:4">
      <c r="D2715" s="126"/>
    </row>
    <row r="2716" spans="4:4">
      <c r="D2716" s="126"/>
    </row>
    <row r="2717" spans="4:4">
      <c r="D2717" s="126"/>
    </row>
    <row r="2718" spans="4:4">
      <c r="D2718" s="126"/>
    </row>
    <row r="2719" spans="4:4">
      <c r="D2719" s="126"/>
    </row>
    <row r="2720" spans="4:4">
      <c r="D2720" s="126"/>
    </row>
    <row r="2721" spans="4:4">
      <c r="D2721" s="126"/>
    </row>
    <row r="2722" spans="4:4">
      <c r="D2722" s="126"/>
    </row>
    <row r="2723" spans="4:4">
      <c r="D2723" s="126"/>
    </row>
    <row r="2724" spans="4:4">
      <c r="D2724" s="126"/>
    </row>
    <row r="2725" spans="4:4">
      <c r="D2725" s="126"/>
    </row>
    <row r="2726" spans="4:4">
      <c r="D2726" s="126"/>
    </row>
    <row r="2727" spans="4:4">
      <c r="D2727" s="126"/>
    </row>
    <row r="2728" spans="4:4">
      <c r="D2728" s="126"/>
    </row>
    <row r="2729" spans="4:4">
      <c r="D2729" s="126"/>
    </row>
    <row r="2730" spans="4:4">
      <c r="D2730" s="126"/>
    </row>
    <row r="2731" spans="4:4">
      <c r="D2731" s="126"/>
    </row>
    <row r="2732" spans="4:4">
      <c r="D2732" s="126"/>
    </row>
    <row r="2733" spans="4:4">
      <c r="D2733" s="126"/>
    </row>
    <row r="2734" spans="4:4">
      <c r="D2734" s="126"/>
    </row>
    <row r="2735" spans="4:4">
      <c r="D2735" s="126"/>
    </row>
    <row r="2736" spans="4:4">
      <c r="D2736" s="126"/>
    </row>
    <row r="2737" spans="4:4">
      <c r="D2737" s="126"/>
    </row>
    <row r="2738" spans="4:4">
      <c r="D2738" s="126"/>
    </row>
    <row r="2739" spans="4:4">
      <c r="D2739" s="126"/>
    </row>
    <row r="2740" spans="4:4">
      <c r="D2740" s="126"/>
    </row>
    <row r="2741" spans="4:4">
      <c r="D2741" s="126"/>
    </row>
    <row r="2742" spans="4:4">
      <c r="D2742" s="126"/>
    </row>
    <row r="2743" spans="4:4">
      <c r="D2743" s="126"/>
    </row>
    <row r="2744" spans="4:4">
      <c r="D2744" s="126"/>
    </row>
    <row r="2745" spans="4:4">
      <c r="D2745" s="126"/>
    </row>
    <row r="2746" spans="4:4">
      <c r="D2746" s="126"/>
    </row>
    <row r="2747" spans="4:4">
      <c r="D2747" s="126"/>
    </row>
    <row r="2748" spans="4:4">
      <c r="D2748" s="126"/>
    </row>
    <row r="2749" spans="4:4">
      <c r="D2749" s="126"/>
    </row>
    <row r="2750" spans="4:4">
      <c r="D2750" s="126"/>
    </row>
    <row r="2751" spans="4:4">
      <c r="D2751" s="126"/>
    </row>
    <row r="2752" spans="4:4">
      <c r="D2752" s="126"/>
    </row>
    <row r="2753" spans="4:5">
      <c r="D2753" s="126"/>
      <c r="E2753" s="126"/>
    </row>
    <row r="2754" spans="4:5">
      <c r="D2754" s="126"/>
      <c r="E2754" s="126"/>
    </row>
    <row r="2755" spans="4:5">
      <c r="D2755" s="126"/>
      <c r="E2755" s="126"/>
    </row>
    <row r="2756" spans="4:5">
      <c r="D2756" s="126"/>
      <c r="E2756" s="126"/>
    </row>
    <row r="2757" spans="4:5">
      <c r="D2757" s="126"/>
      <c r="E2757" s="126"/>
    </row>
    <row r="2758" spans="4:5">
      <c r="D2758" s="126"/>
      <c r="E2758" s="126"/>
    </row>
    <row r="2759" spans="4:5">
      <c r="D2759" s="126"/>
      <c r="E2759" s="126"/>
    </row>
    <row r="2760" spans="4:5">
      <c r="D2760" s="126"/>
      <c r="E2760" s="126"/>
    </row>
    <row r="2761" spans="4:5">
      <c r="D2761" s="126"/>
      <c r="E2761" s="126"/>
    </row>
    <row r="2762" spans="4:5">
      <c r="D2762" s="126"/>
      <c r="E2762" s="126"/>
    </row>
    <row r="2763" spans="4:5">
      <c r="D2763" s="126"/>
      <c r="E2763" s="126"/>
    </row>
    <row r="2764" spans="4:5">
      <c r="D2764" s="126"/>
      <c r="E2764" s="126"/>
    </row>
    <row r="2765" spans="4:5">
      <c r="D2765" s="126"/>
      <c r="E2765" s="126"/>
    </row>
    <row r="2766" spans="4:5">
      <c r="D2766" s="126"/>
      <c r="E2766" s="126"/>
    </row>
    <row r="2767" spans="4:5">
      <c r="D2767" s="126"/>
      <c r="E2767" s="126"/>
    </row>
    <row r="2768" spans="4:5">
      <c r="D2768" s="126"/>
      <c r="E2768" s="126"/>
    </row>
    <row r="2769" spans="4:5">
      <c r="D2769" s="126"/>
      <c r="E2769" s="126"/>
    </row>
    <row r="2770" spans="4:5">
      <c r="D2770" s="126"/>
    </row>
    <row r="2771" spans="4:5">
      <c r="D2771" s="126"/>
    </row>
    <row r="2772" spans="4:5">
      <c r="D2772" s="126"/>
    </row>
    <row r="2773" spans="4:5">
      <c r="D2773" s="126"/>
    </row>
    <row r="2774" spans="4:5">
      <c r="D2774" s="126"/>
    </row>
    <row r="2775" spans="4:5">
      <c r="D2775" s="126"/>
    </row>
    <row r="2776" spans="4:5">
      <c r="D2776" s="126"/>
    </row>
    <row r="2777" spans="4:5">
      <c r="D2777" s="126"/>
    </row>
    <row r="2778" spans="4:5">
      <c r="D2778" s="126"/>
    </row>
    <row r="2779" spans="4:5">
      <c r="D2779" s="126"/>
    </row>
    <row r="2780" spans="4:5">
      <c r="D2780" s="126"/>
    </row>
    <row r="2781" spans="4:5">
      <c r="D2781" s="126"/>
    </row>
    <row r="2782" spans="4:5">
      <c r="D2782" s="126"/>
    </row>
    <row r="2783" spans="4:5">
      <c r="D2783" s="126"/>
    </row>
    <row r="2784" spans="4:5">
      <c r="D2784" s="126"/>
    </row>
    <row r="2785" spans="4:4">
      <c r="D2785" s="126"/>
    </row>
    <row r="2786" spans="4:4">
      <c r="D2786" s="126"/>
    </row>
    <row r="2787" spans="4:4">
      <c r="D2787" s="126"/>
    </row>
    <row r="2788" spans="4:4">
      <c r="D2788" s="126"/>
    </row>
    <row r="2789" spans="4:4">
      <c r="D2789" s="126"/>
    </row>
    <row r="2790" spans="4:4">
      <c r="D2790" s="126"/>
    </row>
    <row r="2791" spans="4:4">
      <c r="D2791" s="126"/>
    </row>
    <row r="2792" spans="4:4">
      <c r="D2792" s="126"/>
    </row>
    <row r="2793" spans="4:4">
      <c r="D2793" s="126"/>
    </row>
    <row r="2794" spans="4:4">
      <c r="D2794" s="126"/>
    </row>
    <row r="2795" spans="4:4">
      <c r="D2795" s="126"/>
    </row>
    <row r="2796" spans="4:4">
      <c r="D2796" s="126"/>
    </row>
    <row r="2797" spans="4:4">
      <c r="D2797" s="126"/>
    </row>
    <row r="2798" spans="4:4">
      <c r="D2798" s="126"/>
    </row>
    <row r="2799" spans="4:4">
      <c r="D2799" s="126"/>
    </row>
    <row r="2800" spans="4:4">
      <c r="D2800" s="126"/>
    </row>
    <row r="2801" spans="4:5">
      <c r="D2801" s="126"/>
    </row>
    <row r="2802" spans="4:5">
      <c r="D2802" s="126"/>
    </row>
    <row r="2803" spans="4:5">
      <c r="D2803" s="126"/>
    </row>
    <row r="2804" spans="4:5">
      <c r="D2804" s="126"/>
    </row>
    <row r="2805" spans="4:5">
      <c r="D2805" s="126"/>
    </row>
    <row r="2806" spans="4:5">
      <c r="D2806" s="126"/>
    </row>
    <row r="2807" spans="4:5">
      <c r="D2807" s="126"/>
    </row>
    <row r="2808" spans="4:5">
      <c r="D2808" s="126"/>
    </row>
    <row r="2809" spans="4:5">
      <c r="D2809" s="126"/>
    </row>
    <row r="2810" spans="4:5">
      <c r="D2810" s="126"/>
    </row>
    <row r="2811" spans="4:5">
      <c r="D2811" s="126"/>
    </row>
    <row r="2812" spans="4:5">
      <c r="D2812" s="126"/>
    </row>
    <row r="2813" spans="4:5">
      <c r="D2813" s="126"/>
    </row>
    <row r="2814" spans="4:5">
      <c r="D2814" s="126"/>
      <c r="E2814" s="126"/>
    </row>
    <row r="2815" spans="4:5">
      <c r="D2815" s="126"/>
      <c r="E2815" s="126"/>
    </row>
    <row r="2816" spans="4:5">
      <c r="D2816" s="126"/>
      <c r="E2816" s="126"/>
    </row>
    <row r="2817" spans="4:5">
      <c r="D2817" s="126"/>
      <c r="E2817" s="126"/>
    </row>
    <row r="2818" spans="4:5">
      <c r="D2818" s="126"/>
      <c r="E2818" s="126"/>
    </row>
    <row r="2819" spans="4:5">
      <c r="D2819" s="126"/>
      <c r="E2819" s="126"/>
    </row>
    <row r="2820" spans="4:5">
      <c r="D2820" s="126"/>
      <c r="E2820" s="126"/>
    </row>
    <row r="2821" spans="4:5">
      <c r="D2821" s="126"/>
      <c r="E2821" s="126"/>
    </row>
    <row r="2822" spans="4:5">
      <c r="D2822" s="126"/>
      <c r="E2822" s="126"/>
    </row>
    <row r="2823" spans="4:5">
      <c r="D2823" s="126"/>
    </row>
    <row r="2824" spans="4:5">
      <c r="D2824" s="126"/>
    </row>
    <row r="2825" spans="4:5">
      <c r="D2825" s="126"/>
    </row>
    <row r="2826" spans="4:5">
      <c r="D2826" s="126"/>
    </row>
    <row r="2827" spans="4:5">
      <c r="D2827" s="126"/>
    </row>
    <row r="2828" spans="4:5">
      <c r="D2828" s="126"/>
    </row>
    <row r="2829" spans="4:5">
      <c r="D2829" s="126"/>
    </row>
    <row r="2830" spans="4:5">
      <c r="D2830" s="126"/>
    </row>
    <row r="2831" spans="4:5">
      <c r="D2831" s="126"/>
    </row>
    <row r="2832" spans="4:5">
      <c r="D2832" s="126"/>
    </row>
    <row r="2833" spans="4:4">
      <c r="D2833" s="126"/>
    </row>
    <row r="2834" spans="4:4">
      <c r="D2834" s="126"/>
    </row>
    <row r="2835" spans="4:4">
      <c r="D2835" s="126"/>
    </row>
    <row r="2836" spans="4:4">
      <c r="D2836" s="126"/>
    </row>
    <row r="2837" spans="4:4">
      <c r="D2837" s="126"/>
    </row>
    <row r="2838" spans="4:4">
      <c r="D2838" s="126"/>
    </row>
    <row r="2839" spans="4:4">
      <c r="D2839" s="126"/>
    </row>
    <row r="2840" spans="4:4">
      <c r="D2840" s="126"/>
    </row>
    <row r="2841" spans="4:4">
      <c r="D2841" s="126"/>
    </row>
    <row r="2842" spans="4:4">
      <c r="D2842" s="126"/>
    </row>
    <row r="2843" spans="4:4">
      <c r="D2843" s="126"/>
    </row>
    <row r="2844" spans="4:4">
      <c r="D2844" s="126"/>
    </row>
    <row r="2845" spans="4:4">
      <c r="D2845" s="126"/>
    </row>
    <row r="2846" spans="4:4">
      <c r="D2846" s="126"/>
    </row>
    <row r="2847" spans="4:4">
      <c r="D2847" s="126"/>
    </row>
    <row r="2848" spans="4:4">
      <c r="D2848" s="126"/>
    </row>
    <row r="2849" spans="4:5">
      <c r="D2849" s="126"/>
    </row>
    <row r="2850" spans="4:5">
      <c r="D2850" s="126"/>
      <c r="E2850" s="126"/>
    </row>
    <row r="2851" spans="4:5">
      <c r="D2851" s="126"/>
      <c r="E2851" s="126"/>
    </row>
    <row r="2852" spans="4:5">
      <c r="D2852" s="126"/>
      <c r="E2852" s="126"/>
    </row>
    <row r="2853" spans="4:5">
      <c r="D2853" s="126"/>
      <c r="E2853" s="126"/>
    </row>
    <row r="2854" spans="4:5">
      <c r="D2854" s="126"/>
      <c r="E2854" s="126"/>
    </row>
    <row r="2855" spans="4:5">
      <c r="D2855" s="126"/>
      <c r="E2855" s="126"/>
    </row>
    <row r="2856" spans="4:5">
      <c r="D2856" s="126"/>
      <c r="E2856" s="126"/>
    </row>
    <row r="2857" spans="4:5">
      <c r="D2857" s="126"/>
    </row>
    <row r="2858" spans="4:5">
      <c r="D2858" s="126"/>
    </row>
    <row r="2859" spans="4:5">
      <c r="D2859" s="126"/>
    </row>
    <row r="2860" spans="4:5">
      <c r="D2860" s="126"/>
    </row>
    <row r="2861" spans="4:5">
      <c r="D2861" s="126"/>
    </row>
    <row r="2862" spans="4:5">
      <c r="D2862" s="126"/>
    </row>
    <row r="2863" spans="4:5">
      <c r="D2863" s="126"/>
    </row>
    <row r="2864" spans="4:5">
      <c r="D2864" s="126"/>
    </row>
    <row r="2865" spans="4:4">
      <c r="D2865" s="126"/>
    </row>
    <row r="2866" spans="4:4">
      <c r="D2866" s="126"/>
    </row>
    <row r="2867" spans="4:4">
      <c r="D2867" s="126"/>
    </row>
    <row r="2868" spans="4:4">
      <c r="D2868" s="126"/>
    </row>
    <row r="2869" spans="4:4">
      <c r="D2869" s="126"/>
    </row>
    <row r="2870" spans="4:4">
      <c r="D2870" s="126"/>
    </row>
    <row r="2871" spans="4:4">
      <c r="D2871" s="126"/>
    </row>
    <row r="2872" spans="4:4">
      <c r="D2872" s="126"/>
    </row>
    <row r="2873" spans="4:4">
      <c r="D2873" s="126"/>
    </row>
    <row r="2874" spans="4:4">
      <c r="D2874" s="126"/>
    </row>
    <row r="2875" spans="4:4">
      <c r="D2875" s="126"/>
    </row>
    <row r="2876" spans="4:4">
      <c r="D2876" s="126"/>
    </row>
    <row r="2877" spans="4:4">
      <c r="D2877" s="126"/>
    </row>
    <row r="2878" spans="4:4">
      <c r="D2878" s="126"/>
    </row>
    <row r="2879" spans="4:4">
      <c r="D2879" s="126"/>
    </row>
    <row r="2880" spans="4:4">
      <c r="D2880" s="126"/>
    </row>
    <row r="2881" spans="4:5">
      <c r="D2881" s="126"/>
    </row>
    <row r="2882" spans="4:5">
      <c r="D2882" s="126"/>
    </row>
    <row r="2883" spans="4:5">
      <c r="D2883" s="126"/>
    </row>
    <row r="2884" spans="4:5">
      <c r="D2884" s="126"/>
    </row>
    <row r="2885" spans="4:5">
      <c r="D2885" s="126"/>
    </row>
    <row r="2886" spans="4:5">
      <c r="D2886" s="126"/>
    </row>
    <row r="2887" spans="4:5">
      <c r="D2887" s="126"/>
      <c r="E2887" s="126"/>
    </row>
    <row r="2888" spans="4:5">
      <c r="D2888" s="126"/>
      <c r="E2888" s="126"/>
    </row>
    <row r="2889" spans="4:5">
      <c r="D2889" s="126"/>
      <c r="E2889" s="126"/>
    </row>
    <row r="2890" spans="4:5">
      <c r="D2890" s="126"/>
    </row>
    <row r="2891" spans="4:5">
      <c r="D2891" s="126"/>
    </row>
    <row r="2892" spans="4:5">
      <c r="D2892" s="126"/>
    </row>
    <row r="2893" spans="4:5">
      <c r="D2893" s="126"/>
    </row>
    <row r="2894" spans="4:5">
      <c r="D2894" s="126"/>
    </row>
    <row r="2895" spans="4:5">
      <c r="D2895" s="126"/>
    </row>
    <row r="2896" spans="4:5">
      <c r="D2896" s="126"/>
    </row>
    <row r="2897" spans="4:4">
      <c r="D2897" s="126"/>
    </row>
    <row r="2898" spans="4:4">
      <c r="D2898" s="126"/>
    </row>
    <row r="2899" spans="4:4">
      <c r="D2899" s="126"/>
    </row>
    <row r="2900" spans="4:4">
      <c r="D2900" s="126"/>
    </row>
    <row r="2901" spans="4:4">
      <c r="D2901" s="126"/>
    </row>
    <row r="2902" spans="4:4">
      <c r="D2902" s="126"/>
    </row>
    <row r="2903" spans="4:4">
      <c r="D2903" s="126"/>
    </row>
    <row r="2904" spans="4:4">
      <c r="D2904" s="126"/>
    </row>
    <row r="2905" spans="4:4">
      <c r="D2905" s="126"/>
    </row>
    <row r="2906" spans="4:4">
      <c r="D2906" s="126"/>
    </row>
    <row r="2907" spans="4:4">
      <c r="D2907" s="126"/>
    </row>
    <row r="2908" spans="4:4">
      <c r="D2908" s="126"/>
    </row>
    <row r="2909" spans="4:4">
      <c r="D2909" s="126"/>
    </row>
    <row r="2910" spans="4:4">
      <c r="D2910" s="126"/>
    </row>
    <row r="2911" spans="4:4">
      <c r="D2911" s="126"/>
    </row>
    <row r="2912" spans="4:4">
      <c r="D2912" s="126"/>
    </row>
    <row r="2913" spans="4:5">
      <c r="D2913" s="126"/>
    </row>
    <row r="2914" spans="4:5">
      <c r="D2914" s="126"/>
      <c r="E2914" s="126"/>
    </row>
    <row r="2915" spans="4:5">
      <c r="D2915" s="126"/>
      <c r="E2915" s="126"/>
    </row>
    <row r="2916" spans="4:5">
      <c r="D2916" s="126"/>
      <c r="E2916" s="126"/>
    </row>
    <row r="2917" spans="4:5">
      <c r="D2917" s="126"/>
      <c r="E2917" s="126"/>
    </row>
    <row r="2918" spans="4:5">
      <c r="D2918" s="126"/>
      <c r="E2918" s="126"/>
    </row>
    <row r="2919" spans="4:5">
      <c r="D2919" s="126"/>
      <c r="E2919" s="126"/>
    </row>
    <row r="2920" spans="4:5">
      <c r="D2920" s="126"/>
      <c r="E2920" s="126"/>
    </row>
    <row r="2921" spans="4:5">
      <c r="D2921" s="126"/>
      <c r="E2921" s="126"/>
    </row>
    <row r="2922" spans="4:5">
      <c r="D2922" s="126"/>
      <c r="E2922" s="126"/>
    </row>
    <row r="2923" spans="4:5">
      <c r="D2923" s="126"/>
    </row>
    <row r="2924" spans="4:5">
      <c r="D2924" s="126"/>
    </row>
    <row r="2925" spans="4:5">
      <c r="D2925" s="126"/>
    </row>
    <row r="2926" spans="4:5">
      <c r="D2926" s="126"/>
    </row>
    <row r="2927" spans="4:5">
      <c r="D2927" s="126"/>
    </row>
    <row r="2928" spans="4:5">
      <c r="D2928" s="126"/>
    </row>
    <row r="2929" spans="4:4">
      <c r="D2929" s="126"/>
    </row>
    <row r="2930" spans="4:4">
      <c r="D2930" s="126"/>
    </row>
    <row r="2931" spans="4:4">
      <c r="D2931" s="126"/>
    </row>
    <row r="2932" spans="4:4">
      <c r="D2932" s="126"/>
    </row>
    <row r="2933" spans="4:4">
      <c r="D2933" s="126"/>
    </row>
    <row r="2934" spans="4:4">
      <c r="D2934" s="126"/>
    </row>
    <row r="2935" spans="4:4">
      <c r="D2935" s="126"/>
    </row>
    <row r="2936" spans="4:4">
      <c r="D2936" s="126"/>
    </row>
    <row r="2937" spans="4:4">
      <c r="D2937" s="126"/>
    </row>
    <row r="2938" spans="4:4">
      <c r="D2938" s="126"/>
    </row>
    <row r="2939" spans="4:4">
      <c r="D2939" s="126"/>
    </row>
    <row r="2940" spans="4:4">
      <c r="D2940" s="126"/>
    </row>
    <row r="2941" spans="4:4">
      <c r="D2941" s="126"/>
    </row>
    <row r="2942" spans="4:4">
      <c r="D2942" s="126"/>
    </row>
    <row r="2943" spans="4:4">
      <c r="D2943" s="126"/>
    </row>
    <row r="2944" spans="4:4">
      <c r="D2944" s="126"/>
    </row>
    <row r="2945" spans="4:4">
      <c r="D2945" s="126"/>
    </row>
    <row r="2946" spans="4:4">
      <c r="D2946" s="126"/>
    </row>
    <row r="2947" spans="4:4">
      <c r="D2947" s="126"/>
    </row>
    <row r="2948" spans="4:4">
      <c r="D2948" s="126"/>
    </row>
    <row r="2949" spans="4:4">
      <c r="D2949" s="126"/>
    </row>
    <row r="2950" spans="4:4">
      <c r="D2950" s="126"/>
    </row>
    <row r="2951" spans="4:4">
      <c r="D2951" s="126"/>
    </row>
    <row r="2952" spans="4:4">
      <c r="D2952" s="126"/>
    </row>
    <row r="2953" spans="4:4">
      <c r="D2953" s="126"/>
    </row>
    <row r="2954" spans="4:4">
      <c r="D2954" s="126"/>
    </row>
    <row r="2955" spans="4:4">
      <c r="D2955" s="126"/>
    </row>
    <row r="2956" spans="4:4">
      <c r="D2956" s="126"/>
    </row>
    <row r="2957" spans="4:4">
      <c r="D2957" s="126"/>
    </row>
    <row r="2958" spans="4:4">
      <c r="D2958" s="126"/>
    </row>
    <row r="2959" spans="4:4">
      <c r="D2959" s="126"/>
    </row>
    <row r="2960" spans="4:4">
      <c r="D2960" s="126"/>
    </row>
    <row r="2961" spans="4:7">
      <c r="D2961" s="126"/>
    </row>
    <row r="2962" spans="4:7">
      <c r="D2962" s="126"/>
    </row>
    <row r="2963" spans="4:7">
      <c r="D2963" s="126"/>
    </row>
    <row r="2964" spans="4:7">
      <c r="D2964" s="126"/>
    </row>
    <row r="2965" spans="4:7">
      <c r="F2965" s="126"/>
    </row>
    <row r="2966" spans="4:7">
      <c r="F2966" s="126"/>
    </row>
    <row r="2967" spans="4:7">
      <c r="F2967" s="126"/>
    </row>
    <row r="2968" spans="4:7">
      <c r="F2968" s="126"/>
    </row>
    <row r="2969" spans="4:7">
      <c r="F2969" s="126"/>
    </row>
    <row r="2970" spans="4:7">
      <c r="F2970" s="126"/>
    </row>
    <row r="2971" spans="4:7">
      <c r="F2971" s="126"/>
    </row>
    <row r="2972" spans="4:7">
      <c r="F2972" s="126"/>
    </row>
    <row r="2973" spans="4:7">
      <c r="F2973" s="126"/>
    </row>
    <row r="2974" spans="4:7">
      <c r="D2974" s="126"/>
      <c r="E2974" s="127"/>
      <c r="F2974" s="126"/>
      <c r="G2974" s="127"/>
    </row>
    <row r="2975" spans="4:7">
      <c r="D2975" s="126"/>
      <c r="E2975" s="127"/>
      <c r="F2975" s="126"/>
      <c r="G2975" s="127"/>
    </row>
    <row r="2976" spans="4:7">
      <c r="D2976" s="126"/>
      <c r="E2976" s="127"/>
      <c r="F2976" s="126"/>
      <c r="G2976" s="127"/>
    </row>
    <row r="2977" spans="4:7">
      <c r="D2977" s="126"/>
      <c r="E2977" s="127"/>
      <c r="F2977" s="126"/>
      <c r="G2977" s="127"/>
    </row>
    <row r="2978" spans="4:7">
      <c r="D2978" s="126"/>
      <c r="E2978" s="127"/>
      <c r="F2978" s="126"/>
      <c r="G2978" s="127"/>
    </row>
    <row r="2979" spans="4:7">
      <c r="D2979" s="126"/>
      <c r="E2979" s="127"/>
      <c r="F2979" s="126"/>
      <c r="G2979" s="127"/>
    </row>
    <row r="2980" spans="4:7">
      <c r="D2980" s="126"/>
      <c r="E2980" s="127"/>
      <c r="F2980" s="126"/>
      <c r="G2980" s="127"/>
    </row>
    <row r="2981" spans="4:7">
      <c r="D2981" s="126"/>
      <c r="E2981" s="127"/>
      <c r="F2981" s="126"/>
      <c r="G2981" s="127"/>
    </row>
    <row r="2982" spans="4:7">
      <c r="D2982" s="126"/>
      <c r="E2982" s="127"/>
      <c r="F2982" s="126"/>
      <c r="G2982" s="127"/>
    </row>
    <row r="2983" spans="4:7">
      <c r="D2983" s="126"/>
      <c r="E2983" s="127"/>
      <c r="F2983" s="126"/>
      <c r="G2983" s="127"/>
    </row>
    <row r="2984" spans="4:7">
      <c r="D2984" s="126"/>
      <c r="E2984" s="127"/>
      <c r="F2984" s="126"/>
      <c r="G2984" s="127"/>
    </row>
    <row r="2985" spans="4:7">
      <c r="D2985" s="126"/>
      <c r="E2985" s="127"/>
      <c r="F2985" s="126"/>
      <c r="G2985" s="127"/>
    </row>
    <row r="2986" spans="4:7">
      <c r="D2986" s="126"/>
      <c r="E2986" s="127"/>
      <c r="F2986" s="126"/>
      <c r="G2986" s="127"/>
    </row>
    <row r="2987" spans="4:7">
      <c r="D2987" s="126"/>
      <c r="E2987" s="127"/>
      <c r="F2987" s="126"/>
      <c r="G2987" s="127"/>
    </row>
    <row r="2988" spans="4:7">
      <c r="D2988" s="126"/>
      <c r="E2988" s="127"/>
      <c r="F2988" s="126"/>
      <c r="G2988" s="127"/>
    </row>
    <row r="2989" spans="4:7">
      <c r="D2989" s="126"/>
      <c r="E2989" s="127"/>
      <c r="F2989" s="126"/>
      <c r="G2989" s="127"/>
    </row>
    <row r="2990" spans="4:7">
      <c r="D2990" s="126"/>
      <c r="E2990" s="127"/>
      <c r="F2990" s="126"/>
      <c r="G2990" s="127"/>
    </row>
    <row r="2991" spans="4:7">
      <c r="D2991" s="126"/>
      <c r="E2991" s="127"/>
      <c r="F2991" s="126"/>
      <c r="G2991" s="127"/>
    </row>
    <row r="2992" spans="4:7">
      <c r="D2992" s="126"/>
      <c r="E2992" s="127"/>
      <c r="F2992" s="126"/>
      <c r="G2992" s="127"/>
    </row>
    <row r="2993" spans="4:7">
      <c r="D2993" s="126"/>
      <c r="E2993" s="127"/>
      <c r="F2993" s="126"/>
      <c r="G2993" s="127"/>
    </row>
    <row r="2994" spans="4:7">
      <c r="D2994" s="126"/>
      <c r="E2994" s="127"/>
      <c r="F2994" s="126"/>
      <c r="G2994" s="127"/>
    </row>
    <row r="2995" spans="4:7">
      <c r="D2995" s="126"/>
      <c r="E2995" s="127"/>
      <c r="F2995" s="126"/>
      <c r="G2995" s="127"/>
    </row>
    <row r="2996" spans="4:7">
      <c r="D2996" s="126"/>
      <c r="E2996" s="127"/>
      <c r="F2996" s="126"/>
      <c r="G2996" s="127"/>
    </row>
    <row r="2997" spans="4:7">
      <c r="D2997" s="126"/>
      <c r="E2997" s="127"/>
      <c r="F2997" s="126"/>
      <c r="G2997" s="127"/>
    </row>
    <row r="2998" spans="4:7">
      <c r="D2998" s="126"/>
      <c r="E2998" s="127"/>
      <c r="F2998" s="126"/>
      <c r="G2998" s="127"/>
    </row>
    <row r="2999" spans="4:7">
      <c r="D2999" s="126"/>
      <c r="E2999" s="127"/>
      <c r="F2999" s="126"/>
      <c r="G2999" s="127"/>
    </row>
    <row r="3000" spans="4:7">
      <c r="D3000" s="126"/>
      <c r="E3000" s="127"/>
      <c r="F3000" s="126"/>
      <c r="G3000" s="127"/>
    </row>
    <row r="3001" spans="4:7">
      <c r="D3001" s="126"/>
      <c r="E3001" s="127"/>
      <c r="F3001" s="126"/>
      <c r="G3001" s="127"/>
    </row>
    <row r="3002" spans="4:7">
      <c r="D3002" s="126"/>
      <c r="E3002" s="127"/>
      <c r="F3002" s="126"/>
      <c r="G3002" s="127"/>
    </row>
    <row r="3003" spans="4:7">
      <c r="D3003" s="126"/>
      <c r="E3003" s="127"/>
      <c r="F3003" s="126"/>
      <c r="G3003" s="127"/>
    </row>
    <row r="3004" spans="4:7">
      <c r="D3004" s="126"/>
      <c r="E3004" s="127"/>
      <c r="F3004" s="126"/>
      <c r="G3004" s="127"/>
    </row>
    <row r="3005" spans="4:7">
      <c r="D3005" s="126"/>
      <c r="E3005" s="127"/>
      <c r="F3005" s="126"/>
      <c r="G3005" s="127"/>
    </row>
    <row r="3006" spans="4:7">
      <c r="D3006" s="126"/>
      <c r="E3006" s="127"/>
      <c r="F3006" s="126"/>
      <c r="G3006" s="127"/>
    </row>
    <row r="3007" spans="4:7">
      <c r="D3007" s="126"/>
      <c r="E3007" s="127"/>
      <c r="F3007" s="126"/>
      <c r="G3007" s="127"/>
    </row>
    <row r="3008" spans="4:7">
      <c r="D3008" s="126"/>
      <c r="E3008" s="127"/>
      <c r="F3008" s="126"/>
      <c r="G3008" s="127"/>
    </row>
    <row r="3009" spans="4:7">
      <c r="D3009" s="126"/>
      <c r="E3009" s="127"/>
      <c r="F3009" s="126"/>
      <c r="G3009" s="127"/>
    </row>
    <row r="3010" spans="4:7">
      <c r="D3010" s="126"/>
      <c r="E3010" s="127"/>
      <c r="F3010" s="126"/>
      <c r="G3010" s="127"/>
    </row>
    <row r="3011" spans="4:7">
      <c r="D3011" s="126"/>
      <c r="E3011" s="127"/>
      <c r="F3011" s="126"/>
      <c r="G3011" s="127"/>
    </row>
    <row r="3012" spans="4:7">
      <c r="D3012" s="126"/>
      <c r="E3012" s="127"/>
      <c r="F3012" s="126"/>
      <c r="G3012" s="127"/>
    </row>
    <row r="3013" spans="4:7">
      <c r="D3013" s="126"/>
      <c r="E3013" s="127"/>
      <c r="F3013" s="126"/>
      <c r="G3013" s="127"/>
    </row>
    <row r="3014" spans="4:7">
      <c r="D3014" s="126"/>
      <c r="E3014" s="127"/>
      <c r="F3014" s="126"/>
      <c r="G3014" s="127"/>
    </row>
    <row r="3015" spans="4:7">
      <c r="D3015" s="126"/>
      <c r="E3015" s="127"/>
      <c r="F3015" s="126"/>
      <c r="G3015" s="127"/>
    </row>
    <row r="3016" spans="4:7">
      <c r="D3016" s="126"/>
      <c r="E3016" s="127"/>
      <c r="F3016" s="126"/>
      <c r="G3016" s="127"/>
    </row>
    <row r="3017" spans="4:7">
      <c r="D3017" s="126"/>
      <c r="E3017" s="127"/>
      <c r="F3017" s="126"/>
      <c r="G3017" s="127"/>
    </row>
    <row r="3018" spans="4:7">
      <c r="D3018" s="126"/>
      <c r="E3018" s="127"/>
      <c r="F3018" s="126"/>
      <c r="G3018" s="127"/>
    </row>
    <row r="3019" spans="4:7">
      <c r="D3019" s="126"/>
      <c r="E3019" s="127"/>
      <c r="F3019" s="126"/>
      <c r="G3019" s="127"/>
    </row>
    <row r="3020" spans="4:7">
      <c r="D3020" s="126"/>
      <c r="E3020" s="127"/>
      <c r="F3020" s="126"/>
      <c r="G3020" s="127"/>
    </row>
    <row r="3021" spans="4:7">
      <c r="D3021" s="126"/>
      <c r="E3021" s="127"/>
      <c r="F3021" s="126"/>
      <c r="G3021" s="127"/>
    </row>
    <row r="3022" spans="4:7">
      <c r="D3022" s="126"/>
      <c r="E3022" s="127"/>
      <c r="F3022" s="126"/>
      <c r="G3022" s="127"/>
    </row>
    <row r="3023" spans="4:7">
      <c r="D3023" s="126"/>
      <c r="E3023" s="127"/>
      <c r="F3023" s="126"/>
      <c r="G3023" s="127"/>
    </row>
    <row r="3024" spans="4:7">
      <c r="D3024" s="126"/>
      <c r="E3024" s="127"/>
      <c r="F3024" s="126"/>
      <c r="G3024" s="127"/>
    </row>
    <row r="3025" spans="4:7">
      <c r="D3025" s="126"/>
      <c r="E3025" s="127"/>
      <c r="F3025" s="126"/>
      <c r="G3025" s="127"/>
    </row>
    <row r="3026" spans="4:7">
      <c r="D3026" s="126"/>
      <c r="E3026" s="127"/>
      <c r="F3026" s="126"/>
      <c r="G3026" s="127"/>
    </row>
    <row r="3027" spans="4:7">
      <c r="D3027" s="126"/>
      <c r="E3027" s="127"/>
      <c r="F3027" s="126"/>
      <c r="G3027" s="127"/>
    </row>
    <row r="3028" spans="4:7">
      <c r="D3028" s="126"/>
      <c r="E3028" s="127"/>
      <c r="F3028" s="126"/>
      <c r="G3028" s="127"/>
    </row>
    <row r="3029" spans="4:7">
      <c r="D3029" s="126"/>
      <c r="E3029" s="127"/>
      <c r="F3029" s="126"/>
      <c r="G3029" s="127"/>
    </row>
    <row r="3030" spans="4:7">
      <c r="D3030" s="126"/>
      <c r="E3030" s="127"/>
      <c r="F3030" s="126"/>
      <c r="G3030" s="127"/>
    </row>
    <row r="3031" spans="4:7">
      <c r="D3031" s="126"/>
      <c r="E3031" s="127"/>
      <c r="F3031" s="126"/>
      <c r="G3031" s="127"/>
    </row>
    <row r="3032" spans="4:7">
      <c r="D3032" s="126"/>
      <c r="E3032" s="127"/>
      <c r="F3032" s="126"/>
      <c r="G3032" s="127"/>
    </row>
    <row r="3033" spans="4:7">
      <c r="D3033" s="126"/>
      <c r="E3033" s="127"/>
      <c r="F3033" s="126"/>
      <c r="G3033" s="127"/>
    </row>
    <row r="3034" spans="4:7">
      <c r="D3034" s="126"/>
      <c r="E3034" s="127"/>
      <c r="F3034" s="126"/>
      <c r="G3034" s="127"/>
    </row>
    <row r="3035" spans="4:7">
      <c r="D3035" s="126"/>
      <c r="E3035" s="127"/>
      <c r="F3035" s="126"/>
      <c r="G3035" s="127"/>
    </row>
    <row r="3036" spans="4:7">
      <c r="D3036" s="126"/>
      <c r="E3036" s="127"/>
      <c r="F3036" s="126"/>
      <c r="G3036" s="127"/>
    </row>
    <row r="3037" spans="4:7">
      <c r="D3037" s="126"/>
      <c r="E3037" s="127"/>
      <c r="F3037" s="126"/>
      <c r="G3037" s="127"/>
    </row>
    <row r="3038" spans="4:7">
      <c r="D3038" s="126"/>
      <c r="E3038" s="127"/>
      <c r="F3038" s="126"/>
      <c r="G3038" s="127"/>
    </row>
    <row r="3039" spans="4:7">
      <c r="D3039" s="126"/>
      <c r="E3039" s="127"/>
      <c r="F3039" s="126"/>
      <c r="G3039" s="127"/>
    </row>
    <row r="3040" spans="4:7">
      <c r="D3040" s="126"/>
      <c r="E3040" s="127"/>
      <c r="F3040" s="126"/>
      <c r="G3040" s="127"/>
    </row>
    <row r="3041" spans="4:7">
      <c r="D3041" s="126"/>
      <c r="E3041" s="127"/>
      <c r="F3041" s="126"/>
      <c r="G3041" s="127"/>
    </row>
    <row r="3042" spans="4:7">
      <c r="D3042" s="126"/>
      <c r="E3042" s="127"/>
      <c r="F3042" s="126"/>
      <c r="G3042" s="127"/>
    </row>
    <row r="3043" spans="4:7">
      <c r="D3043" s="126"/>
      <c r="E3043" s="127"/>
      <c r="F3043" s="126"/>
      <c r="G3043" s="127"/>
    </row>
    <row r="3044" spans="4:7">
      <c r="D3044" s="126"/>
      <c r="E3044" s="127"/>
      <c r="F3044" s="126"/>
      <c r="G3044" s="127"/>
    </row>
    <row r="3045" spans="4:7">
      <c r="D3045" s="126"/>
      <c r="E3045" s="127"/>
      <c r="F3045" s="126"/>
      <c r="G3045" s="127"/>
    </row>
    <row r="3046" spans="4:7">
      <c r="D3046" s="126"/>
      <c r="E3046" s="127"/>
      <c r="F3046" s="126"/>
      <c r="G3046" s="127"/>
    </row>
    <row r="3047" spans="4:7">
      <c r="D3047" s="126"/>
      <c r="E3047" s="127"/>
      <c r="F3047" s="126"/>
      <c r="G3047" s="127"/>
    </row>
    <row r="3048" spans="4:7">
      <c r="D3048" s="126"/>
      <c r="E3048" s="127"/>
      <c r="F3048" s="126"/>
      <c r="G3048" s="127"/>
    </row>
    <row r="3049" spans="4:7">
      <c r="D3049" s="126"/>
      <c r="E3049" s="127"/>
      <c r="F3049" s="126"/>
      <c r="G3049" s="127"/>
    </row>
    <row r="3050" spans="4:7">
      <c r="D3050" s="126"/>
      <c r="E3050" s="127"/>
      <c r="F3050" s="126"/>
      <c r="G3050" s="127"/>
    </row>
    <row r="3051" spans="4:7">
      <c r="D3051" s="126"/>
      <c r="E3051" s="127"/>
      <c r="F3051" s="126"/>
      <c r="G3051" s="127"/>
    </row>
    <row r="3052" spans="4:7">
      <c r="D3052" s="126"/>
      <c r="E3052" s="127"/>
      <c r="F3052" s="126"/>
      <c r="G3052" s="127"/>
    </row>
    <row r="3053" spans="4:7">
      <c r="D3053" s="126"/>
      <c r="E3053" s="127"/>
      <c r="F3053" s="126"/>
      <c r="G3053" s="127"/>
    </row>
    <row r="3054" spans="4:7">
      <c r="D3054" s="126"/>
      <c r="E3054" s="127"/>
      <c r="F3054" s="126"/>
      <c r="G3054" s="127"/>
    </row>
    <row r="3055" spans="4:7">
      <c r="D3055" s="126"/>
      <c r="E3055" s="127"/>
      <c r="F3055" s="126"/>
      <c r="G3055" s="127"/>
    </row>
    <row r="3056" spans="4:7">
      <c r="D3056" s="126"/>
      <c r="E3056" s="127"/>
      <c r="F3056" s="126"/>
      <c r="G3056" s="127"/>
    </row>
    <row r="3057" spans="4:7">
      <c r="D3057" s="126"/>
      <c r="E3057" s="127"/>
      <c r="F3057" s="126"/>
      <c r="G3057" s="127"/>
    </row>
    <row r="3058" spans="4:7">
      <c r="D3058" s="126"/>
      <c r="E3058" s="127"/>
      <c r="F3058" s="126"/>
      <c r="G3058" s="127"/>
    </row>
    <row r="3059" spans="4:7">
      <c r="D3059" s="126"/>
      <c r="E3059" s="127"/>
      <c r="F3059" s="126"/>
      <c r="G3059" s="127"/>
    </row>
    <row r="3060" spans="4:7">
      <c r="D3060" s="126"/>
      <c r="E3060" s="127"/>
      <c r="F3060" s="126"/>
      <c r="G3060" s="127"/>
    </row>
    <row r="3061" spans="4:7">
      <c r="D3061" s="126"/>
      <c r="E3061" s="127"/>
      <c r="F3061" s="126"/>
      <c r="G3061" s="127"/>
    </row>
    <row r="3062" spans="4:7">
      <c r="D3062" s="126"/>
      <c r="E3062" s="127"/>
      <c r="F3062" s="126"/>
      <c r="G3062" s="127"/>
    </row>
    <row r="3063" spans="4:7">
      <c r="D3063" s="126"/>
      <c r="E3063" s="127"/>
      <c r="F3063" s="126"/>
      <c r="G3063" s="127"/>
    </row>
    <row r="3064" spans="4:7">
      <c r="D3064" s="126"/>
      <c r="E3064" s="127"/>
      <c r="F3064" s="126"/>
      <c r="G3064" s="127"/>
    </row>
    <row r="3065" spans="4:7">
      <c r="D3065" s="126"/>
      <c r="E3065" s="127"/>
      <c r="F3065" s="126"/>
      <c r="G3065" s="127"/>
    </row>
    <row r="3066" spans="4:7">
      <c r="D3066" s="126"/>
      <c r="E3066" s="127"/>
      <c r="F3066" s="126"/>
      <c r="G3066" s="127"/>
    </row>
    <row r="3067" spans="4:7">
      <c r="D3067" s="126"/>
      <c r="E3067" s="127"/>
      <c r="F3067" s="126"/>
      <c r="G3067" s="127"/>
    </row>
    <row r="3068" spans="4:7">
      <c r="D3068" s="126"/>
      <c r="E3068" s="127"/>
      <c r="F3068" s="126"/>
      <c r="G3068" s="127"/>
    </row>
    <row r="3069" spans="4:7">
      <c r="D3069" s="126"/>
      <c r="E3069" s="127"/>
      <c r="F3069" s="126"/>
      <c r="G3069" s="127"/>
    </row>
    <row r="3070" spans="4:7">
      <c r="D3070" s="126"/>
      <c r="E3070" s="127"/>
      <c r="F3070" s="126"/>
      <c r="G3070" s="127"/>
    </row>
    <row r="3071" spans="4:7">
      <c r="D3071" s="126"/>
      <c r="E3071" s="127"/>
      <c r="F3071" s="126"/>
      <c r="G3071" s="127"/>
    </row>
    <row r="3072" spans="4:7">
      <c r="D3072" s="126"/>
      <c r="E3072" s="127"/>
      <c r="F3072" s="126"/>
      <c r="G3072" s="127"/>
    </row>
    <row r="3073" spans="4:7">
      <c r="D3073" s="126"/>
      <c r="E3073" s="127"/>
      <c r="F3073" s="126"/>
      <c r="G3073" s="127"/>
    </row>
    <row r="3074" spans="4:7">
      <c r="D3074" s="126"/>
      <c r="E3074" s="127"/>
      <c r="F3074" s="126"/>
      <c r="G3074" s="127"/>
    </row>
    <row r="3075" spans="4:7">
      <c r="D3075" s="126"/>
      <c r="E3075" s="127"/>
      <c r="F3075" s="126"/>
      <c r="G3075" s="127"/>
    </row>
    <row r="3076" spans="4:7">
      <c r="D3076" s="126"/>
      <c r="E3076" s="127"/>
      <c r="F3076" s="126"/>
      <c r="G3076" s="127"/>
    </row>
    <row r="3077" spans="4:7">
      <c r="D3077" s="126"/>
      <c r="E3077" s="127"/>
      <c r="F3077" s="126"/>
      <c r="G3077" s="127"/>
    </row>
    <row r="3078" spans="4:7">
      <c r="D3078" s="126"/>
      <c r="E3078" s="127"/>
      <c r="F3078" s="126"/>
      <c r="G3078" s="127"/>
    </row>
    <row r="3079" spans="4:7">
      <c r="D3079" s="126"/>
      <c r="E3079" s="127"/>
      <c r="F3079" s="126"/>
      <c r="G3079" s="127"/>
    </row>
    <row r="3080" spans="4:7">
      <c r="D3080" s="126"/>
      <c r="E3080" s="127"/>
      <c r="F3080" s="126"/>
      <c r="G3080" s="127"/>
    </row>
    <row r="3081" spans="4:7">
      <c r="D3081" s="126"/>
      <c r="E3081" s="127"/>
      <c r="F3081" s="126"/>
      <c r="G3081" s="127"/>
    </row>
    <row r="3082" spans="4:7">
      <c r="D3082" s="126"/>
      <c r="E3082" s="127"/>
      <c r="F3082" s="126"/>
      <c r="G3082" s="127"/>
    </row>
    <row r="3083" spans="4:7">
      <c r="D3083" s="126"/>
      <c r="E3083" s="127"/>
      <c r="F3083" s="126"/>
      <c r="G3083" s="127"/>
    </row>
    <row r="3084" spans="4:7">
      <c r="D3084" s="126"/>
      <c r="E3084" s="127"/>
      <c r="F3084" s="126"/>
      <c r="G3084" s="127"/>
    </row>
    <row r="3085" spans="4:7">
      <c r="D3085" s="126"/>
      <c r="E3085" s="127"/>
      <c r="F3085" s="126"/>
      <c r="G3085" s="127"/>
    </row>
    <row r="3086" spans="4:7">
      <c r="D3086" s="126"/>
      <c r="E3086" s="127"/>
      <c r="F3086" s="126"/>
      <c r="G3086" s="127"/>
    </row>
    <row r="3087" spans="4:7">
      <c r="D3087" s="126"/>
      <c r="E3087" s="127"/>
      <c r="F3087" s="126"/>
      <c r="G3087" s="127"/>
    </row>
    <row r="3088" spans="4:7">
      <c r="D3088" s="126"/>
      <c r="E3088" s="127"/>
      <c r="F3088" s="126"/>
      <c r="G3088" s="127"/>
    </row>
    <row r="3089" spans="4:7">
      <c r="D3089" s="126"/>
      <c r="E3089" s="127"/>
      <c r="F3089" s="126"/>
      <c r="G3089" s="127"/>
    </row>
    <row r="3090" spans="4:7">
      <c r="D3090" s="126"/>
      <c r="E3090" s="127"/>
      <c r="F3090" s="126"/>
      <c r="G3090" s="127"/>
    </row>
    <row r="3091" spans="4:7">
      <c r="D3091" s="126"/>
      <c r="E3091" s="127"/>
      <c r="F3091" s="126"/>
      <c r="G3091" s="127"/>
    </row>
    <row r="3092" spans="4:7">
      <c r="D3092" s="126"/>
      <c r="E3092" s="127"/>
      <c r="F3092" s="126"/>
      <c r="G3092" s="127"/>
    </row>
    <row r="3093" spans="4:7">
      <c r="D3093" s="126"/>
      <c r="E3093" s="127"/>
      <c r="F3093" s="126"/>
      <c r="G3093" s="127"/>
    </row>
    <row r="3094" spans="4:7">
      <c r="D3094" s="126"/>
      <c r="E3094" s="127"/>
      <c r="F3094" s="126"/>
      <c r="G3094" s="127"/>
    </row>
    <row r="3095" spans="4:7">
      <c r="D3095" s="126"/>
      <c r="E3095" s="127"/>
      <c r="F3095" s="126"/>
      <c r="G3095" s="127"/>
    </row>
    <row r="3096" spans="4:7">
      <c r="D3096" s="126"/>
      <c r="E3096" s="127"/>
      <c r="F3096" s="126"/>
      <c r="G3096" s="127"/>
    </row>
    <row r="3097" spans="4:7">
      <c r="D3097" s="126"/>
      <c r="E3097" s="127"/>
      <c r="F3097" s="126"/>
      <c r="G3097" s="127"/>
    </row>
    <row r="3098" spans="4:7">
      <c r="D3098" s="126"/>
      <c r="E3098" s="127"/>
      <c r="F3098" s="126"/>
      <c r="G3098" s="127"/>
    </row>
    <row r="3099" spans="4:7">
      <c r="D3099" s="126"/>
      <c r="E3099" s="127"/>
      <c r="F3099" s="126"/>
      <c r="G3099" s="127"/>
    </row>
    <row r="3100" spans="4:7">
      <c r="D3100" s="126"/>
      <c r="E3100" s="127"/>
      <c r="F3100" s="126"/>
      <c r="G3100" s="127"/>
    </row>
    <row r="3101" spans="4:7">
      <c r="D3101" s="126"/>
      <c r="E3101" s="127"/>
      <c r="F3101" s="126"/>
      <c r="G3101" s="127"/>
    </row>
    <row r="3102" spans="4:7">
      <c r="D3102" s="126"/>
      <c r="E3102" s="127"/>
      <c r="F3102" s="126"/>
      <c r="G3102" s="127"/>
    </row>
    <row r="3103" spans="4:7">
      <c r="D3103" s="126"/>
      <c r="E3103" s="127"/>
      <c r="F3103" s="126"/>
      <c r="G3103" s="127"/>
    </row>
    <row r="3104" spans="4:7">
      <c r="D3104" s="126"/>
      <c r="E3104" s="127"/>
      <c r="F3104" s="126"/>
      <c r="G3104" s="127"/>
    </row>
    <row r="3105" spans="4:7">
      <c r="D3105" s="126"/>
      <c r="E3105" s="127"/>
      <c r="F3105" s="126"/>
      <c r="G3105" s="127"/>
    </row>
    <row r="3106" spans="4:7">
      <c r="D3106" s="126"/>
      <c r="E3106" s="127"/>
      <c r="F3106" s="126"/>
      <c r="G3106" s="127"/>
    </row>
    <row r="3107" spans="4:7">
      <c r="D3107" s="126"/>
      <c r="E3107" s="127"/>
      <c r="F3107" s="126"/>
      <c r="G3107" s="127"/>
    </row>
    <row r="3108" spans="4:7">
      <c r="D3108" s="126"/>
      <c r="E3108" s="127"/>
      <c r="F3108" s="126"/>
      <c r="G3108" s="127"/>
    </row>
    <row r="3109" spans="4:7">
      <c r="D3109" s="126"/>
      <c r="E3109" s="127"/>
      <c r="F3109" s="126"/>
      <c r="G3109" s="127"/>
    </row>
    <row r="3110" spans="4:7">
      <c r="D3110" s="126"/>
      <c r="E3110" s="127"/>
      <c r="F3110" s="126"/>
      <c r="G3110" s="127"/>
    </row>
    <row r="3111" spans="4:7">
      <c r="D3111" s="126"/>
      <c r="E3111" s="127"/>
      <c r="F3111" s="126"/>
      <c r="G3111" s="127"/>
    </row>
    <row r="3112" spans="4:7">
      <c r="D3112" s="126"/>
      <c r="E3112" s="127"/>
      <c r="F3112" s="126"/>
      <c r="G3112" s="127"/>
    </row>
    <row r="3113" spans="4:7">
      <c r="D3113" s="126"/>
      <c r="E3113" s="127"/>
      <c r="F3113" s="126"/>
      <c r="G3113" s="127"/>
    </row>
    <row r="3114" spans="4:7">
      <c r="D3114" s="126"/>
      <c r="E3114" s="127"/>
      <c r="F3114" s="126"/>
      <c r="G3114" s="127"/>
    </row>
    <row r="3115" spans="4:7">
      <c r="D3115" s="126"/>
      <c r="E3115" s="127"/>
      <c r="F3115" s="126"/>
      <c r="G3115" s="127"/>
    </row>
    <row r="3116" spans="4:7">
      <c r="D3116" s="126"/>
      <c r="E3116" s="127"/>
      <c r="F3116" s="126"/>
      <c r="G3116" s="127"/>
    </row>
    <row r="3117" spans="4:7">
      <c r="D3117" s="126"/>
      <c r="E3117" s="127"/>
      <c r="F3117" s="126"/>
      <c r="G3117" s="127"/>
    </row>
    <row r="3118" spans="4:7">
      <c r="D3118" s="126"/>
      <c r="E3118" s="127"/>
      <c r="F3118" s="126"/>
      <c r="G3118" s="127"/>
    </row>
    <row r="3119" spans="4:7">
      <c r="D3119" s="126"/>
      <c r="E3119" s="127"/>
      <c r="F3119" s="126"/>
      <c r="G3119" s="127"/>
    </row>
    <row r="3120" spans="4:7">
      <c r="D3120" s="126"/>
      <c r="E3120" s="127"/>
      <c r="F3120" s="126"/>
      <c r="G3120" s="127"/>
    </row>
    <row r="3121" spans="4:7">
      <c r="D3121" s="126"/>
      <c r="E3121" s="127"/>
      <c r="F3121" s="126"/>
      <c r="G3121" s="127"/>
    </row>
    <row r="3122" spans="4:7">
      <c r="D3122" s="126"/>
      <c r="E3122" s="127"/>
      <c r="F3122" s="126"/>
      <c r="G3122" s="127"/>
    </row>
    <row r="3123" spans="4:7">
      <c r="D3123" s="126"/>
      <c r="E3123" s="127"/>
      <c r="F3123" s="126"/>
      <c r="G3123" s="127"/>
    </row>
    <row r="3124" spans="4:7">
      <c r="D3124" s="126"/>
      <c r="E3124" s="127"/>
      <c r="F3124" s="126"/>
      <c r="G3124" s="127"/>
    </row>
    <row r="3125" spans="4:7">
      <c r="D3125" s="126"/>
      <c r="E3125" s="127"/>
      <c r="F3125" s="126"/>
      <c r="G3125" s="127"/>
    </row>
    <row r="3126" spans="4:7">
      <c r="D3126" s="126"/>
      <c r="E3126" s="127"/>
      <c r="F3126" s="126"/>
      <c r="G3126" s="127"/>
    </row>
    <row r="3127" spans="4:7">
      <c r="D3127" s="126"/>
      <c r="E3127" s="127"/>
      <c r="F3127" s="126"/>
      <c r="G3127" s="127"/>
    </row>
    <row r="3128" spans="4:7">
      <c r="D3128" s="126"/>
      <c r="E3128" s="127"/>
      <c r="F3128" s="126"/>
      <c r="G3128" s="127"/>
    </row>
    <row r="3129" spans="4:7">
      <c r="D3129" s="126"/>
      <c r="E3129" s="127"/>
      <c r="F3129" s="126"/>
      <c r="G3129" s="127"/>
    </row>
    <row r="3130" spans="4:7">
      <c r="D3130" s="126"/>
      <c r="E3130" s="127"/>
      <c r="F3130" s="126"/>
      <c r="G3130" s="127"/>
    </row>
    <row r="3131" spans="4:7">
      <c r="D3131" s="126"/>
      <c r="E3131" s="127"/>
      <c r="F3131" s="126"/>
      <c r="G3131" s="127"/>
    </row>
    <row r="3132" spans="4:7">
      <c r="D3132" s="126"/>
      <c r="E3132" s="127"/>
      <c r="F3132" s="126"/>
      <c r="G3132" s="127"/>
    </row>
    <row r="3133" spans="4:7">
      <c r="D3133" s="126"/>
      <c r="E3133" s="127"/>
      <c r="F3133" s="126"/>
      <c r="G3133" s="127"/>
    </row>
    <row r="3134" spans="4:7">
      <c r="D3134" s="126"/>
      <c r="E3134" s="127"/>
      <c r="F3134" s="126"/>
      <c r="G3134" s="127"/>
    </row>
    <row r="3135" spans="4:7">
      <c r="D3135" s="126"/>
      <c r="E3135" s="127"/>
      <c r="F3135" s="126"/>
      <c r="G3135" s="127"/>
    </row>
    <row r="3136" spans="4:7">
      <c r="D3136" s="126"/>
      <c r="E3136" s="127"/>
      <c r="F3136" s="126"/>
      <c r="G3136" s="127"/>
    </row>
    <row r="3137" spans="4:7">
      <c r="D3137" s="126"/>
      <c r="E3137" s="127"/>
      <c r="F3137" s="126"/>
      <c r="G3137" s="127"/>
    </row>
    <row r="3138" spans="4:7">
      <c r="D3138" s="126"/>
      <c r="E3138" s="127"/>
      <c r="F3138" s="126"/>
      <c r="G3138" s="127"/>
    </row>
    <row r="3139" spans="4:7">
      <c r="D3139" s="126"/>
      <c r="E3139" s="127"/>
      <c r="F3139" s="126"/>
      <c r="G3139" s="127"/>
    </row>
    <row r="3140" spans="4:7">
      <c r="D3140" s="126"/>
      <c r="E3140" s="127"/>
      <c r="F3140" s="126"/>
      <c r="G3140" s="127"/>
    </row>
    <row r="3141" spans="4:7">
      <c r="D3141" s="126"/>
      <c r="E3141" s="127"/>
      <c r="F3141" s="126"/>
      <c r="G3141" s="127"/>
    </row>
    <row r="3142" spans="4:7">
      <c r="D3142" s="126"/>
      <c r="E3142" s="127"/>
      <c r="F3142" s="126"/>
      <c r="G3142" s="127"/>
    </row>
    <row r="3143" spans="4:7">
      <c r="D3143" s="126"/>
      <c r="E3143" s="127"/>
      <c r="F3143" s="126"/>
      <c r="G3143" s="127"/>
    </row>
    <row r="3144" spans="4:7">
      <c r="D3144" s="126"/>
      <c r="E3144" s="127"/>
      <c r="F3144" s="126"/>
      <c r="G3144" s="127"/>
    </row>
    <row r="3145" spans="4:7">
      <c r="D3145" s="126"/>
      <c r="E3145" s="127"/>
      <c r="F3145" s="126"/>
      <c r="G3145" s="127"/>
    </row>
    <row r="3146" spans="4:7">
      <c r="D3146" s="126"/>
      <c r="E3146" s="127"/>
      <c r="F3146" s="126"/>
      <c r="G3146" s="127"/>
    </row>
    <row r="3147" spans="4:7">
      <c r="D3147" s="126"/>
      <c r="E3147" s="127"/>
      <c r="F3147" s="126"/>
      <c r="G3147" s="127"/>
    </row>
    <row r="3148" spans="4:7">
      <c r="D3148" s="126"/>
      <c r="E3148" s="127"/>
      <c r="F3148" s="126"/>
      <c r="G3148" s="127"/>
    </row>
    <row r="3149" spans="4:7">
      <c r="D3149" s="126"/>
      <c r="E3149" s="127"/>
      <c r="F3149" s="126"/>
      <c r="G3149" s="127"/>
    </row>
    <row r="3150" spans="4:7">
      <c r="D3150" s="126"/>
      <c r="E3150" s="127"/>
      <c r="F3150" s="126"/>
      <c r="G3150" s="127"/>
    </row>
    <row r="3151" spans="4:7">
      <c r="D3151" s="126"/>
      <c r="E3151" s="127"/>
      <c r="F3151" s="126"/>
      <c r="G3151" s="127"/>
    </row>
    <row r="3152" spans="4:7">
      <c r="D3152" s="126"/>
      <c r="E3152" s="127"/>
      <c r="F3152" s="126"/>
      <c r="G3152" s="127"/>
    </row>
    <row r="3153" spans="4:7">
      <c r="D3153" s="126"/>
      <c r="E3153" s="127"/>
      <c r="F3153" s="126"/>
      <c r="G3153" s="127"/>
    </row>
    <row r="3154" spans="4:7">
      <c r="D3154" s="126"/>
      <c r="E3154" s="127"/>
      <c r="F3154" s="126"/>
      <c r="G3154" s="127"/>
    </row>
    <row r="3155" spans="4:7">
      <c r="D3155" s="126"/>
      <c r="E3155" s="127"/>
      <c r="F3155" s="126"/>
      <c r="G3155" s="127"/>
    </row>
    <row r="3156" spans="4:7">
      <c r="D3156" s="126"/>
      <c r="E3156" s="127"/>
      <c r="F3156" s="126"/>
      <c r="G3156" s="127"/>
    </row>
    <row r="3157" spans="4:7">
      <c r="D3157" s="126"/>
      <c r="E3157" s="127"/>
      <c r="F3157" s="126"/>
      <c r="G3157" s="127"/>
    </row>
    <row r="3158" spans="4:7">
      <c r="D3158" s="126"/>
      <c r="E3158" s="127"/>
      <c r="F3158" s="126"/>
      <c r="G3158" s="127"/>
    </row>
    <row r="3159" spans="4:7">
      <c r="D3159" s="126"/>
      <c r="E3159" s="127"/>
      <c r="F3159" s="126"/>
      <c r="G3159" s="127"/>
    </row>
    <row r="3160" spans="4:7">
      <c r="D3160" s="126"/>
      <c r="E3160" s="127"/>
      <c r="F3160" s="126"/>
      <c r="G3160" s="127"/>
    </row>
    <row r="3161" spans="4:7">
      <c r="D3161" s="126"/>
      <c r="E3161" s="127"/>
      <c r="F3161" s="126"/>
      <c r="G3161" s="127"/>
    </row>
    <row r="3162" spans="4:7">
      <c r="D3162" s="126"/>
      <c r="E3162" s="127"/>
      <c r="F3162" s="126"/>
      <c r="G3162" s="127"/>
    </row>
    <row r="3163" spans="4:7">
      <c r="D3163" s="126"/>
      <c r="E3163" s="127"/>
      <c r="F3163" s="126"/>
      <c r="G3163" s="127"/>
    </row>
    <row r="3164" spans="4:7">
      <c r="D3164" s="126"/>
      <c r="E3164" s="127"/>
      <c r="F3164" s="126"/>
      <c r="G3164" s="127"/>
    </row>
    <row r="3165" spans="4:7">
      <c r="D3165" s="126"/>
      <c r="E3165" s="127"/>
      <c r="F3165" s="126"/>
      <c r="G3165" s="127"/>
    </row>
    <row r="3166" spans="4:7">
      <c r="D3166" s="126"/>
      <c r="E3166" s="127"/>
      <c r="F3166" s="126"/>
      <c r="G3166" s="127"/>
    </row>
    <row r="3167" spans="4:7">
      <c r="D3167" s="126"/>
      <c r="E3167" s="127"/>
      <c r="F3167" s="126"/>
      <c r="G3167" s="127"/>
    </row>
    <row r="3168" spans="4:7">
      <c r="D3168" s="126"/>
      <c r="E3168" s="127"/>
      <c r="F3168" s="126"/>
      <c r="G3168" s="127"/>
    </row>
    <row r="3169" spans="4:7">
      <c r="D3169" s="126"/>
      <c r="E3169" s="127"/>
      <c r="F3169" s="126"/>
      <c r="G3169" s="127"/>
    </row>
    <row r="3170" spans="4:7">
      <c r="D3170" s="126"/>
      <c r="E3170" s="127"/>
      <c r="F3170" s="126"/>
      <c r="G3170" s="127"/>
    </row>
    <row r="3171" spans="4:7">
      <c r="D3171" s="126"/>
      <c r="E3171" s="127"/>
      <c r="F3171" s="126"/>
      <c r="G3171" s="127"/>
    </row>
    <row r="3172" spans="4:7">
      <c r="D3172" s="126"/>
      <c r="E3172" s="127"/>
      <c r="F3172" s="126"/>
      <c r="G3172" s="127"/>
    </row>
    <row r="3173" spans="4:7">
      <c r="D3173" s="126"/>
      <c r="E3173" s="127"/>
      <c r="F3173" s="126"/>
      <c r="G3173" s="127"/>
    </row>
    <row r="3174" spans="4:7">
      <c r="D3174" s="126"/>
      <c r="E3174" s="127"/>
      <c r="F3174" s="126"/>
      <c r="G3174" s="127"/>
    </row>
    <row r="3175" spans="4:7">
      <c r="D3175" s="126"/>
      <c r="E3175" s="127"/>
      <c r="F3175" s="126"/>
      <c r="G3175" s="127"/>
    </row>
    <row r="3176" spans="4:7">
      <c r="D3176" s="126"/>
      <c r="E3176" s="127"/>
      <c r="F3176" s="126"/>
      <c r="G3176" s="127"/>
    </row>
    <row r="3177" spans="4:7">
      <c r="D3177" s="126"/>
      <c r="E3177" s="127"/>
      <c r="F3177" s="126"/>
      <c r="G3177" s="127"/>
    </row>
    <row r="3178" spans="4:7">
      <c r="D3178" s="126"/>
      <c r="E3178" s="127"/>
      <c r="F3178" s="126"/>
      <c r="G3178" s="127"/>
    </row>
    <row r="3179" spans="4:7">
      <c r="D3179" s="126"/>
      <c r="E3179" s="127"/>
      <c r="F3179" s="126"/>
      <c r="G3179" s="127"/>
    </row>
    <row r="3180" spans="4:7">
      <c r="D3180" s="126"/>
      <c r="E3180" s="127"/>
      <c r="F3180" s="126"/>
      <c r="G3180" s="127"/>
    </row>
    <row r="3181" spans="4:7">
      <c r="D3181" s="126"/>
      <c r="E3181" s="127"/>
      <c r="F3181" s="126"/>
      <c r="G3181" s="127"/>
    </row>
    <row r="3182" spans="4:7">
      <c r="D3182" s="126"/>
      <c r="E3182" s="127"/>
      <c r="F3182" s="126"/>
      <c r="G3182" s="127"/>
    </row>
    <row r="3183" spans="4:7">
      <c r="D3183" s="126"/>
      <c r="E3183" s="127"/>
      <c r="F3183" s="126"/>
      <c r="G3183" s="127"/>
    </row>
    <row r="3184" spans="4:7">
      <c r="D3184" s="126"/>
      <c r="E3184" s="127"/>
      <c r="F3184" s="126"/>
      <c r="G3184" s="127"/>
    </row>
    <row r="3185" spans="4:7">
      <c r="D3185" s="126"/>
      <c r="E3185" s="127"/>
      <c r="F3185" s="126"/>
      <c r="G3185" s="127"/>
    </row>
    <row r="3186" spans="4:7">
      <c r="D3186" s="126"/>
      <c r="E3186" s="127"/>
      <c r="F3186" s="126"/>
      <c r="G3186" s="127"/>
    </row>
    <row r="3187" spans="4:7">
      <c r="D3187" s="126"/>
      <c r="E3187" s="127"/>
      <c r="F3187" s="126"/>
      <c r="G3187" s="127"/>
    </row>
    <row r="3188" spans="4:7">
      <c r="D3188" s="126"/>
      <c r="E3188" s="127"/>
      <c r="F3188" s="126"/>
      <c r="G3188" s="127"/>
    </row>
    <row r="3189" spans="4:7">
      <c r="D3189" s="126"/>
      <c r="E3189" s="127"/>
      <c r="F3189" s="126"/>
      <c r="G3189" s="127"/>
    </row>
    <row r="3190" spans="4:7">
      <c r="D3190" s="126"/>
      <c r="E3190" s="127"/>
      <c r="F3190" s="126"/>
      <c r="G3190" s="127"/>
    </row>
    <row r="3191" spans="4:7">
      <c r="D3191" s="126"/>
      <c r="E3191" s="127"/>
      <c r="F3191" s="126"/>
      <c r="G3191" s="127"/>
    </row>
    <row r="3192" spans="4:7">
      <c r="D3192" s="126"/>
      <c r="E3192" s="127"/>
      <c r="F3192" s="126"/>
      <c r="G3192" s="127"/>
    </row>
    <row r="3193" spans="4:7">
      <c r="D3193" s="126"/>
      <c r="E3193" s="127"/>
      <c r="F3193" s="126"/>
      <c r="G3193" s="127"/>
    </row>
    <row r="3194" spans="4:7">
      <c r="D3194" s="126"/>
      <c r="E3194" s="127"/>
      <c r="F3194" s="126"/>
      <c r="G3194" s="127"/>
    </row>
    <row r="3195" spans="4:7">
      <c r="D3195" s="126"/>
      <c r="E3195" s="127"/>
      <c r="F3195" s="126"/>
      <c r="G3195" s="127"/>
    </row>
    <row r="3196" spans="4:7">
      <c r="D3196" s="126"/>
      <c r="E3196" s="127"/>
      <c r="F3196" s="126"/>
      <c r="G3196" s="127"/>
    </row>
    <row r="3197" spans="4:7">
      <c r="D3197" s="126"/>
      <c r="E3197" s="127"/>
      <c r="F3197" s="126"/>
      <c r="G3197" s="127"/>
    </row>
    <row r="3198" spans="4:7">
      <c r="D3198" s="126"/>
      <c r="E3198" s="127"/>
      <c r="F3198" s="126"/>
      <c r="G3198" s="127"/>
    </row>
    <row r="3199" spans="4:7">
      <c r="D3199" s="126"/>
      <c r="E3199" s="127"/>
      <c r="F3199" s="126"/>
      <c r="G3199" s="127"/>
    </row>
    <row r="3200" spans="4:7">
      <c r="D3200" s="126"/>
      <c r="E3200" s="127"/>
      <c r="F3200" s="126"/>
      <c r="G3200" s="127"/>
    </row>
    <row r="3201" spans="4:7">
      <c r="D3201" s="126"/>
      <c r="E3201" s="127"/>
      <c r="F3201" s="126"/>
      <c r="G3201" s="127"/>
    </row>
    <row r="3202" spans="4:7">
      <c r="D3202" s="126"/>
      <c r="E3202" s="127"/>
      <c r="F3202" s="126"/>
      <c r="G3202" s="127"/>
    </row>
    <row r="3203" spans="4:7">
      <c r="D3203" s="126"/>
      <c r="E3203" s="127"/>
      <c r="F3203" s="126"/>
      <c r="G3203" s="127"/>
    </row>
    <row r="3204" spans="4:7">
      <c r="D3204" s="126"/>
      <c r="E3204" s="127"/>
      <c r="F3204" s="126"/>
      <c r="G3204" s="127"/>
    </row>
    <row r="3205" spans="4:7">
      <c r="D3205" s="126"/>
      <c r="E3205" s="127"/>
      <c r="F3205" s="126"/>
      <c r="G3205" s="127"/>
    </row>
    <row r="3206" spans="4:7">
      <c r="D3206" s="126"/>
      <c r="E3206" s="127"/>
      <c r="F3206" s="126"/>
      <c r="G3206" s="127"/>
    </row>
    <row r="3207" spans="4:7">
      <c r="D3207" s="126"/>
      <c r="E3207" s="127"/>
      <c r="F3207" s="126"/>
      <c r="G3207" s="127"/>
    </row>
    <row r="3208" spans="4:7">
      <c r="D3208" s="126"/>
      <c r="E3208" s="127"/>
      <c r="F3208" s="126"/>
      <c r="G3208" s="127"/>
    </row>
    <row r="3209" spans="4:7">
      <c r="D3209" s="126"/>
      <c r="E3209" s="127"/>
      <c r="F3209" s="126"/>
      <c r="G3209" s="127"/>
    </row>
    <row r="3210" spans="4:7">
      <c r="D3210" s="126"/>
      <c r="E3210" s="127"/>
      <c r="F3210" s="126"/>
      <c r="G3210" s="127"/>
    </row>
    <row r="3211" spans="4:7">
      <c r="D3211" s="126"/>
      <c r="E3211" s="127"/>
      <c r="F3211" s="126"/>
      <c r="G3211" s="127"/>
    </row>
    <row r="3212" spans="4:7">
      <c r="D3212" s="126"/>
      <c r="E3212" s="127"/>
      <c r="F3212" s="126"/>
      <c r="G3212" s="127"/>
    </row>
    <row r="3213" spans="4:7">
      <c r="D3213" s="126"/>
      <c r="E3213" s="127"/>
      <c r="F3213" s="126"/>
      <c r="G3213" s="127"/>
    </row>
    <row r="3214" spans="4:7">
      <c r="D3214" s="126"/>
      <c r="E3214" s="127"/>
      <c r="F3214" s="126"/>
      <c r="G3214" s="127"/>
    </row>
    <row r="3215" spans="4:7">
      <c r="D3215" s="126"/>
      <c r="E3215" s="127"/>
      <c r="F3215" s="126"/>
      <c r="G3215" s="127"/>
    </row>
    <row r="3216" spans="4:7">
      <c r="D3216" s="126"/>
      <c r="E3216" s="127"/>
      <c r="F3216" s="126"/>
      <c r="G3216" s="127"/>
    </row>
    <row r="3217" spans="4:7">
      <c r="D3217" s="126"/>
      <c r="E3217" s="127"/>
      <c r="F3217" s="126"/>
      <c r="G3217" s="127"/>
    </row>
    <row r="3218" spans="4:7">
      <c r="D3218" s="126"/>
      <c r="E3218" s="127"/>
      <c r="F3218" s="126"/>
      <c r="G3218" s="127"/>
    </row>
    <row r="3219" spans="4:7">
      <c r="D3219" s="126"/>
      <c r="E3219" s="127"/>
      <c r="F3219" s="126"/>
      <c r="G3219" s="127"/>
    </row>
    <row r="3220" spans="4:7">
      <c r="D3220" s="126"/>
      <c r="E3220" s="127"/>
      <c r="F3220" s="126"/>
      <c r="G3220" s="127"/>
    </row>
    <row r="3221" spans="4:7">
      <c r="D3221" s="126"/>
      <c r="E3221" s="127"/>
      <c r="F3221" s="126"/>
      <c r="G3221" s="127"/>
    </row>
    <row r="3222" spans="4:7">
      <c r="D3222" s="126"/>
      <c r="E3222" s="127"/>
      <c r="F3222" s="126"/>
      <c r="G3222" s="127"/>
    </row>
    <row r="3223" spans="4:7">
      <c r="D3223" s="126"/>
      <c r="E3223" s="127"/>
      <c r="F3223" s="126"/>
      <c r="G3223" s="127"/>
    </row>
    <row r="3224" spans="4:7">
      <c r="D3224" s="126"/>
      <c r="E3224" s="127"/>
      <c r="F3224" s="126"/>
      <c r="G3224" s="127"/>
    </row>
    <row r="3225" spans="4:7">
      <c r="D3225" s="126"/>
      <c r="E3225" s="127"/>
      <c r="F3225" s="126"/>
      <c r="G3225" s="127"/>
    </row>
    <row r="3226" spans="4:7">
      <c r="D3226" s="126"/>
      <c r="E3226" s="127"/>
      <c r="F3226" s="126"/>
      <c r="G3226" s="127"/>
    </row>
    <row r="3227" spans="4:7">
      <c r="D3227" s="126"/>
      <c r="E3227" s="127"/>
      <c r="F3227" s="126"/>
      <c r="G3227" s="127"/>
    </row>
    <row r="3228" spans="4:7">
      <c r="D3228" s="126"/>
      <c r="E3228" s="127"/>
      <c r="F3228" s="126"/>
      <c r="G3228" s="127"/>
    </row>
    <row r="3229" spans="4:7">
      <c r="D3229" s="126"/>
      <c r="E3229" s="127"/>
      <c r="F3229" s="126"/>
      <c r="G3229" s="127"/>
    </row>
    <row r="3230" spans="4:7">
      <c r="D3230" s="126"/>
      <c r="E3230" s="127"/>
      <c r="F3230" s="126"/>
      <c r="G3230" s="127"/>
    </row>
    <row r="3231" spans="4:7">
      <c r="D3231" s="126"/>
      <c r="E3231" s="127"/>
      <c r="F3231" s="126"/>
      <c r="G3231" s="127"/>
    </row>
    <row r="3232" spans="4:7">
      <c r="D3232" s="126"/>
      <c r="E3232" s="127"/>
      <c r="F3232" s="126"/>
      <c r="G3232" s="127"/>
    </row>
    <row r="3233" spans="4:7">
      <c r="D3233" s="126"/>
      <c r="E3233" s="127"/>
      <c r="F3233" s="126"/>
      <c r="G3233" s="127"/>
    </row>
    <row r="3234" spans="4:7">
      <c r="D3234" s="126"/>
      <c r="E3234" s="127"/>
      <c r="F3234" s="126"/>
      <c r="G3234" s="127"/>
    </row>
    <row r="3235" spans="4:7">
      <c r="D3235" s="126"/>
      <c r="E3235" s="127"/>
      <c r="F3235" s="126"/>
      <c r="G3235" s="127"/>
    </row>
    <row r="3236" spans="4:7">
      <c r="D3236" s="126"/>
      <c r="E3236" s="127"/>
      <c r="F3236" s="126"/>
      <c r="G3236" s="127"/>
    </row>
    <row r="3237" spans="4:7">
      <c r="D3237" s="126"/>
      <c r="E3237" s="127"/>
      <c r="F3237" s="126"/>
      <c r="G3237" s="127"/>
    </row>
    <row r="3238" spans="4:7">
      <c r="D3238" s="126"/>
      <c r="E3238" s="127"/>
      <c r="F3238" s="126"/>
      <c r="G3238" s="127"/>
    </row>
    <row r="3239" spans="4:7">
      <c r="D3239" s="126"/>
      <c r="E3239" s="127"/>
      <c r="F3239" s="126"/>
      <c r="G3239" s="127"/>
    </row>
    <row r="3240" spans="4:7">
      <c r="D3240" s="126"/>
      <c r="E3240" s="127"/>
      <c r="F3240" s="126"/>
      <c r="G3240" s="127"/>
    </row>
    <row r="3241" spans="4:7">
      <c r="D3241" s="126"/>
      <c r="E3241" s="127"/>
      <c r="F3241" s="126"/>
      <c r="G3241" s="127"/>
    </row>
    <row r="3242" spans="4:7">
      <c r="D3242" s="126"/>
      <c r="E3242" s="127"/>
      <c r="F3242" s="126"/>
      <c r="G3242" s="127"/>
    </row>
    <row r="3243" spans="4:7">
      <c r="D3243" s="126"/>
      <c r="E3243" s="127"/>
      <c r="F3243" s="126"/>
      <c r="G3243" s="127"/>
    </row>
    <row r="3244" spans="4:7">
      <c r="D3244" s="126"/>
      <c r="E3244" s="127"/>
      <c r="F3244" s="126"/>
      <c r="G3244" s="127"/>
    </row>
    <row r="3245" spans="4:7">
      <c r="D3245" s="126"/>
      <c r="E3245" s="127"/>
      <c r="F3245" s="126"/>
      <c r="G3245" s="127"/>
    </row>
    <row r="3246" spans="4:7">
      <c r="D3246" s="126"/>
      <c r="E3246" s="127"/>
      <c r="F3246" s="126"/>
      <c r="G3246" s="127"/>
    </row>
    <row r="3247" spans="4:7">
      <c r="D3247" s="126"/>
      <c r="E3247" s="127"/>
      <c r="F3247" s="126"/>
      <c r="G3247" s="127"/>
    </row>
    <row r="3248" spans="4:7">
      <c r="D3248" s="126"/>
      <c r="E3248" s="127"/>
      <c r="F3248" s="126"/>
      <c r="G3248" s="127"/>
    </row>
    <row r="3249" spans="4:7">
      <c r="D3249" s="126"/>
      <c r="E3249" s="127"/>
      <c r="F3249" s="126"/>
      <c r="G3249" s="127"/>
    </row>
    <row r="3250" spans="4:7">
      <c r="D3250" s="126"/>
      <c r="E3250" s="127"/>
      <c r="F3250" s="126"/>
      <c r="G3250" s="127"/>
    </row>
    <row r="3251" spans="4:7">
      <c r="D3251" s="126"/>
      <c r="E3251" s="127"/>
      <c r="F3251" s="126"/>
      <c r="G3251" s="127"/>
    </row>
    <row r="3252" spans="4:7">
      <c r="D3252" s="126"/>
      <c r="E3252" s="127"/>
      <c r="F3252" s="126"/>
      <c r="G3252" s="127"/>
    </row>
    <row r="3253" spans="4:7">
      <c r="D3253" s="126"/>
      <c r="E3253" s="127"/>
      <c r="F3253" s="126"/>
      <c r="G3253" s="127"/>
    </row>
    <row r="3254" spans="4:7">
      <c r="D3254" s="126"/>
      <c r="E3254" s="127"/>
      <c r="F3254" s="126"/>
      <c r="G3254" s="127"/>
    </row>
    <row r="3255" spans="4:7">
      <c r="D3255" s="126"/>
      <c r="E3255" s="127"/>
      <c r="F3255" s="126"/>
      <c r="G3255" s="127"/>
    </row>
    <row r="3256" spans="4:7">
      <c r="D3256" s="126"/>
      <c r="E3256" s="127"/>
      <c r="F3256" s="126"/>
      <c r="G3256" s="127"/>
    </row>
    <row r="3257" spans="4:7">
      <c r="D3257" s="126"/>
      <c r="E3257" s="127"/>
      <c r="F3257" s="126"/>
      <c r="G3257" s="127"/>
    </row>
    <row r="3258" spans="4:7">
      <c r="D3258" s="126"/>
      <c r="E3258" s="127"/>
      <c r="F3258" s="126"/>
      <c r="G3258" s="127"/>
    </row>
    <row r="3259" spans="4:7">
      <c r="D3259" s="126"/>
      <c r="E3259" s="127"/>
      <c r="F3259" s="126"/>
      <c r="G3259" s="127"/>
    </row>
    <row r="3260" spans="4:7">
      <c r="D3260" s="126"/>
      <c r="E3260" s="127"/>
      <c r="F3260" s="126"/>
      <c r="G3260" s="127"/>
    </row>
    <row r="3261" spans="4:7">
      <c r="D3261" s="126"/>
      <c r="E3261" s="127"/>
      <c r="F3261" s="126"/>
      <c r="G3261" s="127"/>
    </row>
    <row r="3262" spans="4:7">
      <c r="D3262" s="126"/>
      <c r="E3262" s="127"/>
      <c r="F3262" s="126"/>
      <c r="G3262" s="127"/>
    </row>
    <row r="3263" spans="4:7">
      <c r="D3263" s="126"/>
      <c r="E3263" s="127"/>
      <c r="F3263" s="126"/>
      <c r="G3263" s="127"/>
    </row>
    <row r="3264" spans="4:7">
      <c r="D3264" s="126"/>
      <c r="E3264" s="127"/>
      <c r="F3264" s="126"/>
      <c r="G3264" s="127"/>
    </row>
    <row r="3265" spans="4:7">
      <c r="D3265" s="126"/>
      <c r="E3265" s="127"/>
      <c r="F3265" s="126"/>
      <c r="G3265" s="127"/>
    </row>
    <row r="3266" spans="4:7">
      <c r="D3266" s="126"/>
      <c r="E3266" s="127"/>
      <c r="F3266" s="126"/>
      <c r="G3266" s="127"/>
    </row>
    <row r="3267" spans="4:7">
      <c r="D3267" s="126"/>
      <c r="E3267" s="127"/>
      <c r="F3267" s="126"/>
      <c r="G3267" s="127"/>
    </row>
    <row r="3268" spans="4:7">
      <c r="D3268" s="126"/>
      <c r="E3268" s="127"/>
      <c r="F3268" s="126"/>
      <c r="G3268" s="127"/>
    </row>
    <row r="3269" spans="4:7">
      <c r="D3269" s="126"/>
      <c r="E3269" s="127"/>
      <c r="F3269" s="126"/>
      <c r="G3269" s="127"/>
    </row>
    <row r="3270" spans="4:7">
      <c r="D3270" s="126"/>
      <c r="E3270" s="127"/>
      <c r="F3270" s="126"/>
      <c r="G3270" s="127"/>
    </row>
    <row r="3271" spans="4:7">
      <c r="D3271" s="126"/>
      <c r="E3271" s="127"/>
      <c r="F3271" s="126"/>
      <c r="G3271" s="127"/>
    </row>
    <row r="3272" spans="4:7">
      <c r="D3272" s="126"/>
      <c r="E3272" s="127"/>
      <c r="F3272" s="126"/>
      <c r="G3272" s="127"/>
    </row>
    <row r="3273" spans="4:7">
      <c r="D3273" s="126"/>
      <c r="E3273" s="127"/>
      <c r="F3273" s="126"/>
      <c r="G3273" s="127"/>
    </row>
    <row r="3274" spans="4:7">
      <c r="D3274" s="126"/>
      <c r="E3274" s="127"/>
      <c r="F3274" s="126"/>
      <c r="G3274" s="127"/>
    </row>
    <row r="3275" spans="4:7">
      <c r="D3275" s="126"/>
      <c r="E3275" s="127"/>
      <c r="F3275" s="126"/>
      <c r="G3275" s="127"/>
    </row>
    <row r="3276" spans="4:7">
      <c r="D3276" s="126"/>
      <c r="E3276" s="127"/>
      <c r="F3276" s="126"/>
      <c r="G3276" s="127"/>
    </row>
    <row r="3277" spans="4:7">
      <c r="D3277" s="126"/>
      <c r="E3277" s="127"/>
      <c r="F3277" s="126"/>
      <c r="G3277" s="127"/>
    </row>
    <row r="3278" spans="4:7">
      <c r="D3278" s="126"/>
      <c r="E3278" s="127"/>
      <c r="F3278" s="126"/>
      <c r="G3278" s="127"/>
    </row>
    <row r="3279" spans="4:7">
      <c r="D3279" s="126"/>
      <c r="E3279" s="127"/>
      <c r="F3279" s="126"/>
      <c r="G3279" s="127"/>
    </row>
    <row r="3280" spans="4:7">
      <c r="D3280" s="126"/>
      <c r="E3280" s="127"/>
      <c r="F3280" s="126"/>
      <c r="G3280" s="127"/>
    </row>
    <row r="3281" spans="4:7">
      <c r="D3281" s="126"/>
      <c r="E3281" s="127"/>
      <c r="F3281" s="126"/>
      <c r="G3281" s="127"/>
    </row>
    <row r="3282" spans="4:7">
      <c r="D3282" s="126"/>
      <c r="E3282" s="127"/>
      <c r="F3282" s="126"/>
      <c r="G3282" s="127"/>
    </row>
    <row r="3283" spans="4:7">
      <c r="D3283" s="126"/>
      <c r="E3283" s="127"/>
      <c r="F3283" s="126"/>
      <c r="G3283" s="127"/>
    </row>
    <row r="3284" spans="4:7">
      <c r="D3284" s="126"/>
      <c r="E3284" s="127"/>
      <c r="F3284" s="126"/>
      <c r="G3284" s="127"/>
    </row>
    <row r="3285" spans="4:7">
      <c r="D3285" s="126"/>
      <c r="E3285" s="127"/>
      <c r="F3285" s="126"/>
      <c r="G3285" s="127"/>
    </row>
    <row r="3286" spans="4:7">
      <c r="D3286" s="126"/>
      <c r="E3286" s="127"/>
      <c r="F3286" s="126"/>
      <c r="G3286" s="127"/>
    </row>
    <row r="3287" spans="4:7">
      <c r="D3287" s="126"/>
      <c r="E3287" s="127"/>
      <c r="F3287" s="126"/>
      <c r="G3287" s="127"/>
    </row>
    <row r="3288" spans="4:7">
      <c r="D3288" s="126"/>
      <c r="E3288" s="127"/>
      <c r="F3288" s="126"/>
      <c r="G3288" s="127"/>
    </row>
    <row r="3289" spans="4:7">
      <c r="D3289" s="126"/>
      <c r="E3289" s="127"/>
      <c r="F3289" s="126"/>
      <c r="G3289" s="127"/>
    </row>
    <row r="3290" spans="4:7">
      <c r="D3290" s="126"/>
      <c r="E3290" s="127"/>
      <c r="F3290" s="126"/>
      <c r="G3290" s="127"/>
    </row>
    <row r="3291" spans="4:7">
      <c r="D3291" s="126"/>
      <c r="E3291" s="127"/>
      <c r="F3291" s="126"/>
      <c r="G3291" s="127"/>
    </row>
    <row r="3292" spans="4:7">
      <c r="D3292" s="126"/>
      <c r="E3292" s="127"/>
      <c r="F3292" s="126"/>
      <c r="G3292" s="127"/>
    </row>
    <row r="3293" spans="4:7">
      <c r="D3293" s="126"/>
      <c r="E3293" s="127"/>
      <c r="F3293" s="126"/>
      <c r="G3293" s="127"/>
    </row>
    <row r="3294" spans="4:7">
      <c r="D3294" s="126"/>
      <c r="E3294" s="127"/>
      <c r="F3294" s="126"/>
      <c r="G3294" s="127"/>
    </row>
    <row r="3295" spans="4:7">
      <c r="D3295" s="126"/>
      <c r="E3295" s="127"/>
      <c r="F3295" s="126"/>
      <c r="G3295" s="127"/>
    </row>
    <row r="3296" spans="4:7">
      <c r="D3296" s="126"/>
      <c r="E3296" s="127"/>
      <c r="F3296" s="126"/>
      <c r="G3296" s="127"/>
    </row>
    <row r="3297" spans="4:7">
      <c r="D3297" s="126"/>
      <c r="E3297" s="127"/>
      <c r="F3297" s="126"/>
      <c r="G3297" s="127"/>
    </row>
    <row r="3298" spans="4:7">
      <c r="D3298" s="126"/>
      <c r="E3298" s="127"/>
      <c r="F3298" s="126"/>
      <c r="G3298" s="127"/>
    </row>
    <row r="3299" spans="4:7">
      <c r="D3299" s="126"/>
      <c r="E3299" s="127"/>
      <c r="F3299" s="126"/>
      <c r="G3299" s="127"/>
    </row>
    <row r="3300" spans="4:7">
      <c r="D3300" s="126"/>
      <c r="E3300" s="127"/>
      <c r="F3300" s="126"/>
      <c r="G3300" s="127"/>
    </row>
    <row r="3301" spans="4:7">
      <c r="D3301" s="126"/>
      <c r="E3301" s="127"/>
      <c r="F3301" s="126"/>
      <c r="G3301" s="127"/>
    </row>
    <row r="3302" spans="4:7">
      <c r="D3302" s="126"/>
      <c r="E3302" s="127"/>
      <c r="F3302" s="126"/>
      <c r="G3302" s="127"/>
    </row>
    <row r="3303" spans="4:7">
      <c r="D3303" s="126"/>
      <c r="E3303" s="127"/>
      <c r="F3303" s="126"/>
      <c r="G3303" s="127"/>
    </row>
    <row r="3304" spans="4:7">
      <c r="D3304" s="126"/>
      <c r="E3304" s="127"/>
      <c r="F3304" s="126"/>
      <c r="G3304" s="127"/>
    </row>
    <row r="3305" spans="4:7">
      <c r="D3305" s="126"/>
      <c r="E3305" s="127"/>
      <c r="F3305" s="126"/>
      <c r="G3305" s="127"/>
    </row>
    <row r="3306" spans="4:7">
      <c r="D3306" s="126"/>
      <c r="E3306" s="127"/>
      <c r="F3306" s="126"/>
      <c r="G3306" s="127"/>
    </row>
    <row r="3307" spans="4:7">
      <c r="D3307" s="126"/>
      <c r="E3307" s="127"/>
      <c r="F3307" s="126"/>
      <c r="G3307" s="127"/>
    </row>
    <row r="3308" spans="4:7">
      <c r="D3308" s="126"/>
      <c r="E3308" s="127"/>
      <c r="F3308" s="126"/>
      <c r="G3308" s="127"/>
    </row>
    <row r="3309" spans="4:7">
      <c r="D3309" s="126"/>
      <c r="E3309" s="127"/>
      <c r="F3309" s="126"/>
      <c r="G3309" s="127"/>
    </row>
    <row r="3310" spans="4:7">
      <c r="D3310" s="126"/>
      <c r="E3310" s="127"/>
      <c r="F3310" s="126"/>
      <c r="G3310" s="127"/>
    </row>
    <row r="3311" spans="4:7">
      <c r="D3311" s="126"/>
      <c r="E3311" s="127"/>
      <c r="F3311" s="126"/>
      <c r="G3311" s="127"/>
    </row>
    <row r="3312" spans="4:7">
      <c r="D3312" s="126"/>
      <c r="E3312" s="127"/>
      <c r="F3312" s="126"/>
      <c r="G3312" s="127"/>
    </row>
    <row r="3313" spans="4:7">
      <c r="D3313" s="126"/>
      <c r="E3313" s="127"/>
      <c r="F3313" s="126"/>
      <c r="G3313" s="127"/>
    </row>
    <row r="3314" spans="4:7">
      <c r="D3314" s="126"/>
      <c r="E3314" s="127"/>
      <c r="F3314" s="126"/>
      <c r="G3314" s="127"/>
    </row>
    <row r="3315" spans="4:7">
      <c r="D3315" s="126"/>
      <c r="E3315" s="127"/>
      <c r="F3315" s="126"/>
      <c r="G3315" s="127"/>
    </row>
    <row r="3316" spans="4:7">
      <c r="D3316" s="126"/>
      <c r="E3316" s="127"/>
      <c r="F3316" s="126"/>
      <c r="G3316" s="127"/>
    </row>
    <row r="3317" spans="4:7">
      <c r="D3317" s="126"/>
      <c r="E3317" s="127"/>
      <c r="F3317" s="126"/>
      <c r="G3317" s="127"/>
    </row>
    <row r="3318" spans="4:7">
      <c r="D3318" s="126"/>
      <c r="E3318" s="127"/>
      <c r="F3318" s="126"/>
      <c r="G3318" s="127"/>
    </row>
    <row r="3319" spans="4:7">
      <c r="D3319" s="126"/>
      <c r="E3319" s="127"/>
      <c r="F3319" s="126"/>
      <c r="G3319" s="127"/>
    </row>
    <row r="3320" spans="4:7">
      <c r="D3320" s="126"/>
      <c r="E3320" s="127"/>
      <c r="F3320" s="126"/>
      <c r="G3320" s="127"/>
    </row>
    <row r="3321" spans="4:7">
      <c r="D3321" s="126"/>
      <c r="E3321" s="127"/>
      <c r="F3321" s="126"/>
      <c r="G3321" s="127"/>
    </row>
    <row r="3322" spans="4:7">
      <c r="D3322" s="126"/>
      <c r="E3322" s="127"/>
      <c r="F3322" s="126"/>
      <c r="G3322" s="127"/>
    </row>
    <row r="3323" spans="4:7">
      <c r="D3323" s="126"/>
      <c r="E3323" s="127"/>
      <c r="F3323" s="126"/>
      <c r="G3323" s="127"/>
    </row>
    <row r="3324" spans="4:7">
      <c r="D3324" s="126"/>
      <c r="E3324" s="127"/>
      <c r="F3324" s="126"/>
      <c r="G3324" s="127"/>
    </row>
    <row r="3325" spans="4:7">
      <c r="D3325" s="126"/>
      <c r="E3325" s="127"/>
      <c r="F3325" s="126"/>
      <c r="G3325" s="127"/>
    </row>
    <row r="3326" spans="4:7">
      <c r="D3326" s="126"/>
      <c r="E3326" s="127"/>
      <c r="F3326" s="126"/>
      <c r="G3326" s="127"/>
    </row>
    <row r="3327" spans="4:7">
      <c r="D3327" s="126"/>
      <c r="E3327" s="127"/>
      <c r="F3327" s="126"/>
      <c r="G3327" s="127"/>
    </row>
    <row r="3328" spans="4:7">
      <c r="D3328" s="126"/>
      <c r="E3328" s="127"/>
      <c r="F3328" s="126"/>
      <c r="G3328" s="127"/>
    </row>
    <row r="3329" spans="4:7">
      <c r="D3329" s="126"/>
      <c r="E3329" s="127"/>
      <c r="F3329" s="126"/>
      <c r="G3329" s="127"/>
    </row>
    <row r="3330" spans="4:7">
      <c r="D3330" s="126"/>
      <c r="E3330" s="127"/>
      <c r="F3330" s="126"/>
      <c r="G3330" s="127"/>
    </row>
    <row r="3331" spans="4:7">
      <c r="D3331" s="126"/>
      <c r="E3331" s="127"/>
      <c r="F3331" s="126"/>
      <c r="G3331" s="127"/>
    </row>
    <row r="3332" spans="4:7">
      <c r="D3332" s="126"/>
      <c r="E3332" s="127"/>
      <c r="F3332" s="126"/>
      <c r="G3332" s="127"/>
    </row>
    <row r="3333" spans="4:7">
      <c r="D3333" s="126"/>
      <c r="E3333" s="127"/>
      <c r="F3333" s="126"/>
      <c r="G3333" s="127"/>
    </row>
    <row r="3334" spans="4:7">
      <c r="D3334" s="126"/>
      <c r="E3334" s="127"/>
      <c r="F3334" s="126"/>
      <c r="G3334" s="127"/>
    </row>
    <row r="3335" spans="4:7">
      <c r="D3335" s="126"/>
      <c r="E3335" s="127"/>
      <c r="F3335" s="126"/>
      <c r="G3335" s="127"/>
    </row>
    <row r="3336" spans="4:7">
      <c r="D3336" s="126"/>
      <c r="E3336" s="127"/>
      <c r="F3336" s="126"/>
      <c r="G3336" s="127"/>
    </row>
    <row r="3337" spans="4:7">
      <c r="D3337" s="126"/>
      <c r="E3337" s="127"/>
      <c r="F3337" s="126"/>
      <c r="G3337" s="127"/>
    </row>
    <row r="3338" spans="4:7">
      <c r="D3338" s="126"/>
      <c r="E3338" s="127"/>
      <c r="F3338" s="126"/>
      <c r="G3338" s="127"/>
    </row>
    <row r="3339" spans="4:7">
      <c r="D3339" s="126"/>
      <c r="E3339" s="127"/>
      <c r="F3339" s="126"/>
      <c r="G3339" s="127"/>
    </row>
    <row r="3340" spans="4:7">
      <c r="D3340" s="126"/>
      <c r="E3340" s="127"/>
      <c r="F3340" s="126"/>
      <c r="G3340" s="127"/>
    </row>
    <row r="3341" spans="4:7">
      <c r="D3341" s="126"/>
      <c r="E3341" s="127"/>
      <c r="F3341" s="126"/>
      <c r="G3341" s="127"/>
    </row>
    <row r="3342" spans="4:7">
      <c r="D3342" s="126"/>
      <c r="E3342" s="127"/>
      <c r="F3342" s="126"/>
      <c r="G3342" s="127"/>
    </row>
    <row r="3343" spans="4:7">
      <c r="D3343" s="126"/>
      <c r="E3343" s="127"/>
      <c r="F3343" s="126"/>
      <c r="G3343" s="127"/>
    </row>
    <row r="3344" spans="4:7">
      <c r="D3344" s="126"/>
      <c r="E3344" s="127"/>
      <c r="F3344" s="126"/>
      <c r="G3344" s="127"/>
    </row>
    <row r="3345" spans="4:7">
      <c r="D3345" s="126"/>
      <c r="E3345" s="127"/>
      <c r="F3345" s="126"/>
      <c r="G3345" s="127"/>
    </row>
    <row r="3346" spans="4:7">
      <c r="D3346" s="126"/>
      <c r="E3346" s="127"/>
      <c r="F3346" s="126"/>
      <c r="G3346" s="127"/>
    </row>
    <row r="3347" spans="4:7">
      <c r="D3347" s="126"/>
      <c r="E3347" s="127"/>
      <c r="F3347" s="126"/>
      <c r="G3347" s="127"/>
    </row>
    <row r="3348" spans="4:7">
      <c r="D3348" s="126"/>
      <c r="E3348" s="127"/>
      <c r="F3348" s="126"/>
      <c r="G3348" s="127"/>
    </row>
    <row r="3349" spans="4:7">
      <c r="D3349" s="126"/>
      <c r="E3349" s="127"/>
      <c r="F3349" s="126"/>
      <c r="G3349" s="127"/>
    </row>
    <row r="3350" spans="4:7">
      <c r="D3350" s="126"/>
      <c r="E3350" s="127"/>
      <c r="F3350" s="126"/>
      <c r="G3350" s="127"/>
    </row>
    <row r="3351" spans="4:7">
      <c r="D3351" s="126"/>
      <c r="E3351" s="127"/>
      <c r="F3351" s="126"/>
      <c r="G3351" s="127"/>
    </row>
    <row r="3352" spans="4:7">
      <c r="D3352" s="126"/>
      <c r="E3352" s="127"/>
      <c r="F3352" s="126"/>
      <c r="G3352" s="127"/>
    </row>
    <row r="3353" spans="4:7">
      <c r="D3353" s="126"/>
      <c r="E3353" s="127"/>
      <c r="F3353" s="126"/>
      <c r="G3353" s="127"/>
    </row>
    <row r="3354" spans="4:7">
      <c r="D3354" s="126"/>
      <c r="E3354" s="127"/>
      <c r="F3354" s="126"/>
      <c r="G3354" s="127"/>
    </row>
    <row r="3355" spans="4:7">
      <c r="D3355" s="126"/>
      <c r="E3355" s="127"/>
      <c r="F3355" s="126"/>
      <c r="G3355" s="127"/>
    </row>
    <row r="3356" spans="4:7">
      <c r="D3356" s="126"/>
      <c r="E3356" s="127"/>
      <c r="F3356" s="126"/>
      <c r="G3356" s="127"/>
    </row>
    <row r="3357" spans="4:7">
      <c r="D3357" s="126"/>
      <c r="E3357" s="127"/>
      <c r="F3357" s="126"/>
      <c r="G3357" s="127"/>
    </row>
    <row r="3358" spans="4:7">
      <c r="D3358" s="126"/>
      <c r="E3358" s="127"/>
      <c r="F3358" s="126"/>
      <c r="G3358" s="127"/>
    </row>
    <row r="3359" spans="4:7">
      <c r="D3359" s="126"/>
      <c r="E3359" s="127"/>
      <c r="F3359" s="126"/>
      <c r="G3359" s="127"/>
    </row>
    <row r="3360" spans="4:7">
      <c r="D3360" s="126"/>
      <c r="E3360" s="127"/>
      <c r="F3360" s="126"/>
      <c r="G3360" s="127"/>
    </row>
    <row r="3361" spans="4:7">
      <c r="D3361" s="126"/>
      <c r="E3361" s="127"/>
      <c r="F3361" s="126"/>
      <c r="G3361" s="127"/>
    </row>
    <row r="3362" spans="4:7">
      <c r="D3362" s="126"/>
      <c r="E3362" s="127"/>
      <c r="F3362" s="126"/>
      <c r="G3362" s="127"/>
    </row>
    <row r="3363" spans="4:7">
      <c r="D3363" s="126"/>
      <c r="E3363" s="127"/>
      <c r="F3363" s="126"/>
      <c r="G3363" s="127"/>
    </row>
    <row r="3364" spans="4:7">
      <c r="D3364" s="126"/>
      <c r="E3364" s="127"/>
      <c r="F3364" s="126"/>
      <c r="G3364" s="127"/>
    </row>
    <row r="3365" spans="4:7">
      <c r="D3365" s="126"/>
      <c r="E3365" s="127"/>
      <c r="F3365" s="126"/>
      <c r="G3365" s="127"/>
    </row>
    <row r="3366" spans="4:7">
      <c r="D3366" s="126"/>
      <c r="E3366" s="127"/>
      <c r="F3366" s="126"/>
      <c r="G3366" s="127"/>
    </row>
    <row r="3367" spans="4:7">
      <c r="D3367" s="126"/>
      <c r="E3367" s="127"/>
      <c r="F3367" s="126"/>
      <c r="G3367" s="127"/>
    </row>
    <row r="3368" spans="4:7">
      <c r="D3368" s="126"/>
      <c r="E3368" s="127"/>
      <c r="F3368" s="126"/>
      <c r="G3368" s="127"/>
    </row>
    <row r="3369" spans="4:7">
      <c r="D3369" s="126"/>
      <c r="E3369" s="127"/>
      <c r="F3369" s="126"/>
      <c r="G3369" s="127"/>
    </row>
    <row r="3370" spans="4:7">
      <c r="D3370" s="126"/>
      <c r="E3370" s="127"/>
      <c r="F3370" s="126"/>
      <c r="G3370" s="127"/>
    </row>
    <row r="3371" spans="4:7">
      <c r="D3371" s="126"/>
      <c r="E3371" s="127"/>
      <c r="F3371" s="126"/>
      <c r="G3371" s="127"/>
    </row>
    <row r="3372" spans="4:7">
      <c r="D3372" s="126"/>
      <c r="E3372" s="127"/>
      <c r="F3372" s="126"/>
      <c r="G3372" s="127"/>
    </row>
    <row r="3373" spans="4:7">
      <c r="D3373" s="126"/>
      <c r="E3373" s="127"/>
      <c r="F3373" s="126"/>
      <c r="G3373" s="127"/>
    </row>
    <row r="3374" spans="4:7">
      <c r="D3374" s="126"/>
      <c r="E3374" s="127"/>
      <c r="F3374" s="126"/>
      <c r="G3374" s="127"/>
    </row>
    <row r="3375" spans="4:7">
      <c r="D3375" s="126"/>
      <c r="E3375" s="127"/>
      <c r="F3375" s="126"/>
      <c r="G3375" s="127"/>
    </row>
    <row r="3376" spans="4:7">
      <c r="D3376" s="126"/>
      <c r="E3376" s="127"/>
      <c r="F3376" s="126"/>
      <c r="G3376" s="127"/>
    </row>
    <row r="3377" spans="4:7">
      <c r="D3377" s="126"/>
      <c r="E3377" s="127"/>
      <c r="F3377" s="126"/>
      <c r="G3377" s="127"/>
    </row>
    <row r="3378" spans="4:7">
      <c r="D3378" s="126"/>
      <c r="E3378" s="127"/>
      <c r="F3378" s="126"/>
      <c r="G3378" s="127"/>
    </row>
    <row r="3379" spans="4:7">
      <c r="D3379" s="126"/>
      <c r="E3379" s="127"/>
      <c r="F3379" s="126"/>
      <c r="G3379" s="127"/>
    </row>
    <row r="3380" spans="4:7">
      <c r="D3380" s="126"/>
      <c r="E3380" s="127"/>
      <c r="F3380" s="126"/>
      <c r="G3380" s="127"/>
    </row>
    <row r="3381" spans="4:7">
      <c r="D3381" s="126"/>
      <c r="E3381" s="127"/>
      <c r="F3381" s="126"/>
      <c r="G3381" s="127"/>
    </row>
    <row r="3382" spans="4:7">
      <c r="D3382" s="126"/>
      <c r="E3382" s="127"/>
      <c r="F3382" s="126"/>
      <c r="G3382" s="127"/>
    </row>
    <row r="3383" spans="4:7">
      <c r="D3383" s="126"/>
      <c r="E3383" s="127"/>
      <c r="F3383" s="126"/>
      <c r="G3383" s="127"/>
    </row>
    <row r="3384" spans="4:7">
      <c r="D3384" s="126"/>
      <c r="E3384" s="127"/>
      <c r="F3384" s="126"/>
      <c r="G3384" s="127"/>
    </row>
    <row r="3385" spans="4:7">
      <c r="D3385" s="126"/>
      <c r="E3385" s="127"/>
      <c r="F3385" s="126"/>
      <c r="G3385" s="127"/>
    </row>
    <row r="3386" spans="4:7">
      <c r="D3386" s="126"/>
      <c r="E3386" s="127"/>
      <c r="F3386" s="126"/>
      <c r="G3386" s="127"/>
    </row>
    <row r="3387" spans="4:7">
      <c r="D3387" s="126"/>
      <c r="E3387" s="127"/>
      <c r="F3387" s="126"/>
      <c r="G3387" s="127"/>
    </row>
    <row r="3388" spans="4:7">
      <c r="D3388" s="126"/>
      <c r="E3388" s="127"/>
      <c r="F3388" s="126"/>
      <c r="G3388" s="127"/>
    </row>
    <row r="3389" spans="4:7">
      <c r="D3389" s="126"/>
      <c r="E3389" s="127"/>
      <c r="F3389" s="126"/>
      <c r="G3389" s="127"/>
    </row>
    <row r="3390" spans="4:7">
      <c r="D3390" s="126"/>
      <c r="E3390" s="127"/>
      <c r="F3390" s="126"/>
      <c r="G3390" s="127"/>
    </row>
    <row r="3391" spans="4:7">
      <c r="D3391" s="126"/>
      <c r="E3391" s="127"/>
      <c r="F3391" s="126"/>
      <c r="G3391" s="127"/>
    </row>
    <row r="3392" spans="4:7">
      <c r="D3392" s="126"/>
      <c r="E3392" s="127"/>
      <c r="F3392" s="126"/>
      <c r="G3392" s="127"/>
    </row>
    <row r="3393" spans="4:7">
      <c r="D3393" s="126"/>
      <c r="E3393" s="127"/>
      <c r="F3393" s="126"/>
      <c r="G3393" s="127"/>
    </row>
    <row r="3394" spans="4:7">
      <c r="D3394" s="126"/>
      <c r="E3394" s="127"/>
      <c r="F3394" s="126"/>
      <c r="G3394" s="127"/>
    </row>
    <row r="3395" spans="4:7">
      <c r="D3395" s="126"/>
      <c r="E3395" s="127"/>
      <c r="F3395" s="126"/>
      <c r="G3395" s="127"/>
    </row>
    <row r="3396" spans="4:7">
      <c r="D3396" s="126"/>
      <c r="E3396" s="127"/>
      <c r="F3396" s="126"/>
      <c r="G3396" s="127"/>
    </row>
    <row r="3397" spans="4:7">
      <c r="D3397" s="126"/>
      <c r="E3397" s="127"/>
      <c r="F3397" s="126"/>
      <c r="G3397" s="127"/>
    </row>
    <row r="3398" spans="4:7">
      <c r="D3398" s="126"/>
      <c r="E3398" s="127"/>
      <c r="F3398" s="126"/>
      <c r="G3398" s="127"/>
    </row>
    <row r="3399" spans="4:7">
      <c r="D3399" s="126"/>
      <c r="E3399" s="127"/>
      <c r="F3399" s="126"/>
      <c r="G3399" s="127"/>
    </row>
    <row r="3400" spans="4:7">
      <c r="D3400" s="126"/>
      <c r="E3400" s="127"/>
      <c r="F3400" s="126"/>
      <c r="G3400" s="127"/>
    </row>
    <row r="3401" spans="4:7">
      <c r="D3401" s="126"/>
      <c r="E3401" s="127"/>
      <c r="F3401" s="126"/>
      <c r="G3401" s="127"/>
    </row>
    <row r="3402" spans="4:7">
      <c r="D3402" s="126"/>
      <c r="E3402" s="127"/>
      <c r="F3402" s="126"/>
      <c r="G3402" s="127"/>
    </row>
    <row r="3403" spans="4:7">
      <c r="D3403" s="126"/>
      <c r="E3403" s="127"/>
      <c r="F3403" s="126"/>
      <c r="G3403" s="127"/>
    </row>
    <row r="3404" spans="4:7">
      <c r="D3404" s="126"/>
      <c r="E3404" s="127"/>
      <c r="F3404" s="126"/>
      <c r="G3404" s="127"/>
    </row>
    <row r="3405" spans="4:7">
      <c r="D3405" s="126"/>
      <c r="E3405" s="127"/>
      <c r="F3405" s="126"/>
      <c r="G3405" s="127"/>
    </row>
    <row r="3406" spans="4:7">
      <c r="D3406" s="126"/>
      <c r="E3406" s="127"/>
      <c r="F3406" s="126"/>
      <c r="G3406" s="127"/>
    </row>
    <row r="3407" spans="4:7">
      <c r="D3407" s="126"/>
      <c r="E3407" s="127"/>
      <c r="F3407" s="126"/>
      <c r="G3407" s="127"/>
    </row>
    <row r="3408" spans="4:7">
      <c r="D3408" s="126"/>
      <c r="E3408" s="127"/>
      <c r="F3408" s="126"/>
      <c r="G3408" s="127"/>
    </row>
    <row r="3409" spans="4:7">
      <c r="D3409" s="126"/>
      <c r="E3409" s="127"/>
      <c r="F3409" s="126"/>
      <c r="G3409" s="127"/>
    </row>
    <row r="3410" spans="4:7">
      <c r="D3410" s="126"/>
      <c r="E3410" s="127"/>
      <c r="F3410" s="126"/>
      <c r="G3410" s="127"/>
    </row>
    <row r="3411" spans="4:7">
      <c r="D3411" s="126"/>
      <c r="E3411" s="127"/>
      <c r="F3411" s="126"/>
      <c r="G3411" s="127"/>
    </row>
    <row r="3412" spans="4:7">
      <c r="D3412" s="126"/>
      <c r="E3412" s="127"/>
      <c r="F3412" s="126"/>
      <c r="G3412" s="127"/>
    </row>
    <row r="3413" spans="4:7">
      <c r="D3413" s="126"/>
      <c r="E3413" s="127"/>
      <c r="F3413" s="126"/>
      <c r="G3413" s="127"/>
    </row>
    <row r="3414" spans="4:7">
      <c r="D3414" s="126"/>
      <c r="E3414" s="127"/>
      <c r="F3414" s="126"/>
      <c r="G3414" s="127"/>
    </row>
    <row r="3415" spans="4:7">
      <c r="D3415" s="126"/>
      <c r="E3415" s="127"/>
      <c r="F3415" s="126"/>
      <c r="G3415" s="127"/>
    </row>
    <row r="3416" spans="4:7">
      <c r="D3416" s="126"/>
      <c r="E3416" s="127"/>
      <c r="F3416" s="126"/>
      <c r="G3416" s="127"/>
    </row>
    <row r="3417" spans="4:7">
      <c r="D3417" s="126"/>
      <c r="E3417" s="127"/>
      <c r="F3417" s="126"/>
      <c r="G3417" s="127"/>
    </row>
    <row r="3418" spans="4:7">
      <c r="D3418" s="126"/>
      <c r="E3418" s="127"/>
      <c r="F3418" s="126"/>
      <c r="G3418" s="127"/>
    </row>
    <row r="3419" spans="4:7">
      <c r="D3419" s="126"/>
      <c r="E3419" s="127"/>
      <c r="F3419" s="126"/>
      <c r="G3419" s="127"/>
    </row>
    <row r="3420" spans="4:7">
      <c r="D3420" s="126"/>
      <c r="E3420" s="127"/>
      <c r="F3420" s="126"/>
      <c r="G3420" s="127"/>
    </row>
    <row r="3421" spans="4:7">
      <c r="D3421" s="126"/>
      <c r="E3421" s="127"/>
      <c r="F3421" s="126"/>
      <c r="G3421" s="127"/>
    </row>
    <row r="3422" spans="4:7">
      <c r="D3422" s="126"/>
      <c r="E3422" s="127"/>
      <c r="F3422" s="126"/>
      <c r="G3422" s="127"/>
    </row>
    <row r="3423" spans="4:7">
      <c r="D3423" s="126"/>
      <c r="E3423" s="127"/>
      <c r="F3423" s="126"/>
      <c r="G3423" s="127"/>
    </row>
    <row r="3424" spans="4:7">
      <c r="D3424" s="126"/>
      <c r="E3424" s="127"/>
      <c r="F3424" s="126"/>
      <c r="G3424" s="127"/>
    </row>
    <row r="3425" spans="4:7">
      <c r="D3425" s="126"/>
      <c r="E3425" s="127"/>
      <c r="F3425" s="126"/>
      <c r="G3425" s="127"/>
    </row>
    <row r="3426" spans="4:7">
      <c r="D3426" s="126"/>
      <c r="E3426" s="127"/>
      <c r="F3426" s="126"/>
      <c r="G3426" s="127"/>
    </row>
    <row r="3427" spans="4:7">
      <c r="D3427" s="126"/>
      <c r="E3427" s="127"/>
      <c r="F3427" s="126"/>
      <c r="G3427" s="127"/>
    </row>
    <row r="3428" spans="4:7">
      <c r="D3428" s="126"/>
      <c r="E3428" s="127"/>
      <c r="F3428" s="126"/>
      <c r="G3428" s="127"/>
    </row>
    <row r="3429" spans="4:7">
      <c r="D3429" s="126"/>
      <c r="E3429" s="127"/>
      <c r="F3429" s="126"/>
      <c r="G3429" s="127"/>
    </row>
    <row r="3430" spans="4:7">
      <c r="D3430" s="126"/>
      <c r="E3430" s="127"/>
      <c r="F3430" s="126"/>
      <c r="G3430" s="127"/>
    </row>
    <row r="3431" spans="4:7">
      <c r="D3431" s="126"/>
      <c r="E3431" s="127"/>
      <c r="F3431" s="126"/>
      <c r="G3431" s="127"/>
    </row>
    <row r="3432" spans="4:7">
      <c r="D3432" s="126"/>
      <c r="E3432" s="127"/>
      <c r="F3432" s="126"/>
      <c r="G3432" s="127"/>
    </row>
    <row r="3433" spans="4:7">
      <c r="D3433" s="126"/>
      <c r="E3433" s="127"/>
      <c r="F3433" s="126"/>
      <c r="G3433" s="127"/>
    </row>
    <row r="3434" spans="4:7">
      <c r="D3434" s="126"/>
      <c r="E3434" s="127"/>
      <c r="F3434" s="126"/>
      <c r="G3434" s="127"/>
    </row>
    <row r="3435" spans="4:7">
      <c r="D3435" s="126"/>
      <c r="E3435" s="127"/>
      <c r="F3435" s="126"/>
      <c r="G3435" s="127"/>
    </row>
    <row r="3436" spans="4:7">
      <c r="D3436" s="126"/>
      <c r="E3436" s="127"/>
      <c r="F3436" s="126"/>
      <c r="G3436" s="127"/>
    </row>
    <row r="3437" spans="4:7">
      <c r="D3437" s="126"/>
      <c r="E3437" s="127"/>
      <c r="F3437" s="126"/>
      <c r="G3437" s="127"/>
    </row>
    <row r="3438" spans="4:7">
      <c r="D3438" s="126"/>
      <c r="E3438" s="127"/>
      <c r="F3438" s="126"/>
      <c r="G3438" s="127"/>
    </row>
    <row r="3439" spans="4:7">
      <c r="D3439" s="126"/>
      <c r="E3439" s="127"/>
      <c r="F3439" s="126"/>
      <c r="G3439" s="127"/>
    </row>
    <row r="3440" spans="4:7">
      <c r="D3440" s="126"/>
      <c r="E3440" s="127"/>
      <c r="F3440" s="126"/>
      <c r="G3440" s="127"/>
    </row>
    <row r="3441" spans="4:7">
      <c r="D3441" s="126"/>
      <c r="E3441" s="127"/>
      <c r="F3441" s="126"/>
      <c r="G3441" s="127"/>
    </row>
    <row r="3442" spans="4:7">
      <c r="D3442" s="126"/>
      <c r="E3442" s="127"/>
      <c r="F3442" s="126"/>
      <c r="G3442" s="127"/>
    </row>
    <row r="3443" spans="4:7">
      <c r="D3443" s="126"/>
      <c r="E3443" s="127"/>
      <c r="F3443" s="126"/>
      <c r="G3443" s="127"/>
    </row>
    <row r="3444" spans="4:7">
      <c r="D3444" s="126"/>
      <c r="E3444" s="127"/>
      <c r="F3444" s="126"/>
      <c r="G3444" s="127"/>
    </row>
    <row r="3445" spans="4:7">
      <c r="D3445" s="126"/>
      <c r="E3445" s="127"/>
      <c r="F3445" s="126"/>
      <c r="G3445" s="127"/>
    </row>
    <row r="3446" spans="4:7">
      <c r="D3446" s="126"/>
      <c r="E3446" s="127"/>
      <c r="F3446" s="126"/>
      <c r="G3446" s="127"/>
    </row>
    <row r="3447" spans="4:7">
      <c r="D3447" s="126"/>
      <c r="E3447" s="127"/>
      <c r="F3447" s="126"/>
      <c r="G3447" s="127"/>
    </row>
    <row r="3448" spans="4:7">
      <c r="D3448" s="126"/>
      <c r="E3448" s="127"/>
      <c r="F3448" s="126"/>
      <c r="G3448" s="127"/>
    </row>
    <row r="3449" spans="4:7">
      <c r="D3449" s="126"/>
      <c r="E3449" s="127"/>
      <c r="F3449" s="126"/>
      <c r="G3449" s="127"/>
    </row>
    <row r="3450" spans="4:7">
      <c r="D3450" s="126"/>
      <c r="E3450" s="127"/>
      <c r="F3450" s="126"/>
      <c r="G3450" s="127"/>
    </row>
    <row r="3451" spans="4:7">
      <c r="D3451" s="126"/>
      <c r="E3451" s="127"/>
      <c r="F3451" s="126"/>
      <c r="G3451" s="127"/>
    </row>
    <row r="3452" spans="4:7">
      <c r="D3452" s="126"/>
      <c r="E3452" s="127"/>
      <c r="F3452" s="126"/>
      <c r="G3452" s="127"/>
    </row>
    <row r="3453" spans="4:7">
      <c r="D3453" s="126"/>
      <c r="E3453" s="127"/>
      <c r="F3453" s="126"/>
      <c r="G3453" s="127"/>
    </row>
    <row r="3454" spans="4:7">
      <c r="D3454" s="126"/>
      <c r="E3454" s="127"/>
      <c r="F3454" s="126"/>
      <c r="G3454" s="127"/>
    </row>
    <row r="3455" spans="4:7">
      <c r="D3455" s="126"/>
      <c r="E3455" s="127"/>
      <c r="F3455" s="126"/>
      <c r="G3455" s="127"/>
    </row>
    <row r="3456" spans="4:7">
      <c r="D3456" s="126"/>
      <c r="E3456" s="127"/>
      <c r="F3456" s="126"/>
      <c r="G3456" s="127"/>
    </row>
    <row r="3457" spans="4:7">
      <c r="D3457" s="126"/>
      <c r="E3457" s="127"/>
      <c r="F3457" s="126"/>
      <c r="G3457" s="127"/>
    </row>
    <row r="3458" spans="4:7">
      <c r="D3458" s="126"/>
      <c r="E3458" s="127"/>
      <c r="F3458" s="126"/>
      <c r="G3458" s="127"/>
    </row>
    <row r="3459" spans="4:7">
      <c r="D3459" s="126"/>
      <c r="E3459" s="127"/>
      <c r="F3459" s="126"/>
      <c r="G3459" s="127"/>
    </row>
    <row r="3460" spans="4:7">
      <c r="D3460" s="126"/>
      <c r="E3460" s="127"/>
      <c r="F3460" s="126"/>
      <c r="G3460" s="127"/>
    </row>
    <row r="3461" spans="4:7">
      <c r="D3461" s="126"/>
      <c r="E3461" s="127"/>
      <c r="F3461" s="126"/>
      <c r="G3461" s="127"/>
    </row>
    <row r="3462" spans="4:7">
      <c r="D3462" s="126"/>
      <c r="E3462" s="127"/>
      <c r="F3462" s="126"/>
      <c r="G3462" s="127"/>
    </row>
    <row r="3463" spans="4:7">
      <c r="D3463" s="126"/>
      <c r="E3463" s="127"/>
      <c r="F3463" s="126"/>
      <c r="G3463" s="127"/>
    </row>
    <row r="3464" spans="4:7">
      <c r="D3464" s="126"/>
      <c r="E3464" s="127"/>
      <c r="F3464" s="126"/>
      <c r="G3464" s="127"/>
    </row>
    <row r="3465" spans="4:7">
      <c r="D3465" s="126"/>
      <c r="E3465" s="127"/>
      <c r="F3465" s="126"/>
      <c r="G3465" s="127"/>
    </row>
    <row r="3466" spans="4:7">
      <c r="D3466" s="126"/>
      <c r="E3466" s="127"/>
      <c r="F3466" s="126"/>
      <c r="G3466" s="127"/>
    </row>
    <row r="3467" spans="4:7">
      <c r="D3467" s="126"/>
      <c r="E3467" s="127"/>
      <c r="F3467" s="126"/>
      <c r="G3467" s="127"/>
    </row>
    <row r="3468" spans="4:7">
      <c r="D3468" s="126"/>
      <c r="E3468" s="127"/>
      <c r="F3468" s="126"/>
      <c r="G3468" s="127"/>
    </row>
    <row r="3469" spans="4:7">
      <c r="D3469" s="126"/>
      <c r="E3469" s="127"/>
      <c r="F3469" s="126"/>
      <c r="G3469" s="127"/>
    </row>
    <row r="3470" spans="4:7">
      <c r="D3470" s="126"/>
      <c r="E3470" s="127"/>
      <c r="F3470" s="126"/>
      <c r="G3470" s="127"/>
    </row>
    <row r="3471" spans="4:7">
      <c r="D3471" s="126"/>
      <c r="E3471" s="127"/>
      <c r="F3471" s="126"/>
      <c r="G3471" s="127"/>
    </row>
    <row r="3472" spans="4:7">
      <c r="D3472" s="126"/>
      <c r="E3472" s="127"/>
      <c r="F3472" s="126"/>
      <c r="G3472" s="127"/>
    </row>
    <row r="3473" spans="4:7">
      <c r="D3473" s="126"/>
      <c r="E3473" s="127"/>
      <c r="F3473" s="126"/>
      <c r="G3473" s="127"/>
    </row>
    <row r="3474" spans="4:7">
      <c r="D3474" s="126"/>
      <c r="E3474" s="127"/>
      <c r="F3474" s="126"/>
      <c r="G3474" s="127"/>
    </row>
    <row r="3475" spans="4:7">
      <c r="D3475" s="126"/>
      <c r="E3475" s="127"/>
      <c r="F3475" s="126"/>
      <c r="G3475" s="127"/>
    </row>
    <row r="3476" spans="4:7">
      <c r="D3476" s="126"/>
      <c r="E3476" s="127"/>
      <c r="F3476" s="126"/>
      <c r="G3476" s="127"/>
    </row>
    <row r="3477" spans="4:7">
      <c r="D3477" s="126"/>
      <c r="E3477" s="127"/>
      <c r="F3477" s="126"/>
      <c r="G3477" s="127"/>
    </row>
    <row r="3478" spans="4:7">
      <c r="D3478" s="126"/>
      <c r="E3478" s="127"/>
      <c r="F3478" s="126"/>
      <c r="G3478" s="127"/>
    </row>
    <row r="3479" spans="4:7">
      <c r="D3479" s="126"/>
      <c r="E3479" s="127"/>
      <c r="F3479" s="126"/>
      <c r="G3479" s="127"/>
    </row>
    <row r="3480" spans="4:7">
      <c r="D3480" s="126"/>
      <c r="E3480" s="127"/>
      <c r="F3480" s="126"/>
      <c r="G3480" s="127"/>
    </row>
    <row r="3481" spans="4:7">
      <c r="D3481" s="126"/>
      <c r="E3481" s="127"/>
      <c r="F3481" s="126"/>
      <c r="G3481" s="127"/>
    </row>
    <row r="3482" spans="4:7">
      <c r="D3482" s="126"/>
      <c r="E3482" s="127"/>
      <c r="F3482" s="126"/>
      <c r="G3482" s="127"/>
    </row>
    <row r="3483" spans="4:7">
      <c r="D3483" s="126"/>
      <c r="E3483" s="127"/>
      <c r="F3483" s="126"/>
      <c r="G3483" s="127"/>
    </row>
    <row r="3484" spans="4:7">
      <c r="D3484" s="126"/>
      <c r="E3484" s="127"/>
      <c r="F3484" s="126"/>
      <c r="G3484" s="127"/>
    </row>
    <row r="3485" spans="4:7">
      <c r="D3485" s="126"/>
      <c r="E3485" s="127"/>
      <c r="F3485" s="126"/>
      <c r="G3485" s="127"/>
    </row>
    <row r="3486" spans="4:7">
      <c r="D3486" s="126"/>
      <c r="E3486" s="127"/>
      <c r="F3486" s="126"/>
      <c r="G3486" s="127"/>
    </row>
    <row r="3487" spans="4:7">
      <c r="D3487" s="126"/>
      <c r="E3487" s="127"/>
      <c r="F3487" s="126"/>
      <c r="G3487" s="127"/>
    </row>
    <row r="3488" spans="4:7">
      <c r="D3488" s="126"/>
      <c r="E3488" s="127"/>
      <c r="F3488" s="126"/>
      <c r="G3488" s="127"/>
    </row>
    <row r="3489" spans="4:7">
      <c r="D3489" s="126"/>
      <c r="E3489" s="127"/>
      <c r="F3489" s="126"/>
      <c r="G3489" s="127"/>
    </row>
    <row r="3490" spans="4:7">
      <c r="D3490" s="126"/>
      <c r="E3490" s="127"/>
      <c r="F3490" s="126"/>
      <c r="G3490" s="127"/>
    </row>
    <row r="3491" spans="4:7">
      <c r="D3491" s="126"/>
      <c r="E3491" s="127"/>
      <c r="F3491" s="126"/>
      <c r="G3491" s="127"/>
    </row>
    <row r="3492" spans="4:7">
      <c r="D3492" s="126"/>
      <c r="E3492" s="127"/>
      <c r="F3492" s="126"/>
      <c r="G3492" s="127"/>
    </row>
    <row r="3493" spans="4:7">
      <c r="D3493" s="126"/>
      <c r="E3493" s="127"/>
      <c r="F3493" s="126"/>
      <c r="G3493" s="127"/>
    </row>
    <row r="3494" spans="4:7">
      <c r="D3494" s="126"/>
      <c r="E3494" s="127"/>
      <c r="F3494" s="126"/>
      <c r="G3494" s="127"/>
    </row>
    <row r="3495" spans="4:7">
      <c r="D3495" s="126"/>
      <c r="E3495" s="127"/>
      <c r="F3495" s="126"/>
      <c r="G3495" s="127"/>
    </row>
    <row r="3496" spans="4:7">
      <c r="D3496" s="126"/>
      <c r="E3496" s="127"/>
      <c r="F3496" s="126"/>
      <c r="G3496" s="127"/>
    </row>
    <row r="3497" spans="4:7">
      <c r="D3497" s="126"/>
      <c r="E3497" s="127"/>
      <c r="F3497" s="126"/>
      <c r="G3497" s="127"/>
    </row>
    <row r="3498" spans="4:7">
      <c r="D3498" s="126"/>
      <c r="E3498" s="127"/>
      <c r="F3498" s="126"/>
      <c r="G3498" s="127"/>
    </row>
    <row r="3499" spans="4:7">
      <c r="D3499" s="126"/>
      <c r="E3499" s="127"/>
      <c r="F3499" s="126"/>
      <c r="G3499" s="127"/>
    </row>
    <row r="3500" spans="4:7">
      <c r="D3500" s="126"/>
      <c r="E3500" s="127"/>
      <c r="F3500" s="126"/>
      <c r="G3500" s="127"/>
    </row>
    <row r="3501" spans="4:7">
      <c r="D3501" s="126"/>
      <c r="E3501" s="127"/>
      <c r="F3501" s="126"/>
      <c r="G3501" s="127"/>
    </row>
    <row r="3502" spans="4:7">
      <c r="D3502" s="126"/>
      <c r="E3502" s="127"/>
      <c r="F3502" s="126"/>
      <c r="G3502" s="127"/>
    </row>
    <row r="3503" spans="4:7">
      <c r="D3503" s="126"/>
      <c r="E3503" s="127"/>
      <c r="F3503" s="126"/>
      <c r="G3503" s="127"/>
    </row>
    <row r="3504" spans="4:7">
      <c r="D3504" s="126"/>
      <c r="E3504" s="127"/>
      <c r="F3504" s="126"/>
      <c r="G3504" s="127"/>
    </row>
    <row r="3505" spans="4:7">
      <c r="D3505" s="126"/>
      <c r="E3505" s="127"/>
      <c r="F3505" s="126"/>
      <c r="G3505" s="127"/>
    </row>
    <row r="3506" spans="4:7">
      <c r="D3506" s="126"/>
      <c r="E3506" s="127"/>
      <c r="F3506" s="126"/>
      <c r="G3506" s="127"/>
    </row>
    <row r="3507" spans="4:7">
      <c r="D3507" s="126"/>
      <c r="E3507" s="127"/>
      <c r="F3507" s="126"/>
      <c r="G3507" s="127"/>
    </row>
    <row r="3508" spans="4:7">
      <c r="D3508" s="126"/>
      <c r="E3508" s="127"/>
      <c r="F3508" s="126"/>
      <c r="G3508" s="127"/>
    </row>
    <row r="3509" spans="4:7">
      <c r="D3509" s="126"/>
      <c r="E3509" s="127"/>
      <c r="F3509" s="126"/>
      <c r="G3509" s="127"/>
    </row>
    <row r="3510" spans="4:7">
      <c r="D3510" s="126"/>
      <c r="E3510" s="127"/>
      <c r="F3510" s="126"/>
      <c r="G3510" s="127"/>
    </row>
    <row r="3511" spans="4:7">
      <c r="D3511" s="126"/>
      <c r="E3511" s="127"/>
      <c r="F3511" s="126"/>
      <c r="G3511" s="127"/>
    </row>
    <row r="3512" spans="4:7">
      <c r="D3512" s="126"/>
      <c r="E3512" s="127"/>
      <c r="F3512" s="126"/>
      <c r="G3512" s="127"/>
    </row>
    <row r="3513" spans="4:7">
      <c r="D3513" s="126"/>
      <c r="E3513" s="127"/>
      <c r="F3513" s="126"/>
      <c r="G3513" s="127"/>
    </row>
    <row r="3514" spans="4:7">
      <c r="D3514" s="126"/>
      <c r="E3514" s="127"/>
      <c r="F3514" s="126"/>
      <c r="G3514" s="127"/>
    </row>
    <row r="3515" spans="4:7">
      <c r="D3515" s="126"/>
      <c r="E3515" s="127"/>
      <c r="F3515" s="126"/>
      <c r="G3515" s="127"/>
    </row>
    <row r="3516" spans="4:7">
      <c r="D3516" s="126"/>
      <c r="E3516" s="127"/>
      <c r="F3516" s="126"/>
      <c r="G3516" s="127"/>
    </row>
    <row r="3517" spans="4:7">
      <c r="D3517" s="126"/>
      <c r="E3517" s="127"/>
      <c r="F3517" s="126"/>
      <c r="G3517" s="127"/>
    </row>
    <row r="3518" spans="4:7">
      <c r="D3518" s="126"/>
      <c r="E3518" s="127"/>
      <c r="F3518" s="126"/>
      <c r="G3518" s="127"/>
    </row>
    <row r="3519" spans="4:7">
      <c r="D3519" s="126"/>
      <c r="E3519" s="127"/>
      <c r="F3519" s="126"/>
      <c r="G3519" s="127"/>
    </row>
    <row r="3520" spans="4:7">
      <c r="D3520" s="126"/>
      <c r="E3520" s="127"/>
      <c r="F3520" s="126"/>
      <c r="G3520" s="127"/>
    </row>
    <row r="3521" spans="4:7">
      <c r="D3521" s="126"/>
      <c r="E3521" s="127"/>
      <c r="F3521" s="126"/>
      <c r="G3521" s="127"/>
    </row>
    <row r="3522" spans="4:7">
      <c r="D3522" s="126"/>
      <c r="E3522" s="127"/>
      <c r="F3522" s="126"/>
      <c r="G3522" s="127"/>
    </row>
    <row r="3523" spans="4:7">
      <c r="D3523" s="126"/>
      <c r="E3523" s="127"/>
      <c r="F3523" s="126"/>
      <c r="G3523" s="127"/>
    </row>
    <row r="3524" spans="4:7">
      <c r="D3524" s="126"/>
      <c r="E3524" s="127"/>
      <c r="F3524" s="126"/>
      <c r="G3524" s="127"/>
    </row>
    <row r="3525" spans="4:7">
      <c r="D3525" s="126"/>
      <c r="E3525" s="127"/>
      <c r="F3525" s="126"/>
      <c r="G3525" s="127"/>
    </row>
    <row r="3526" spans="4:7">
      <c r="D3526" s="126"/>
      <c r="E3526" s="127"/>
      <c r="F3526" s="126"/>
      <c r="G3526" s="127"/>
    </row>
    <row r="3527" spans="4:7">
      <c r="D3527" s="126"/>
      <c r="E3527" s="127"/>
      <c r="F3527" s="126"/>
      <c r="G3527" s="127"/>
    </row>
    <row r="3528" spans="4:7">
      <c r="D3528" s="126"/>
      <c r="E3528" s="127"/>
      <c r="F3528" s="126"/>
      <c r="G3528" s="127"/>
    </row>
    <row r="3529" spans="4:7">
      <c r="D3529" s="126"/>
      <c r="E3529" s="127"/>
      <c r="F3529" s="126"/>
      <c r="G3529" s="127"/>
    </row>
    <row r="3530" spans="4:7">
      <c r="D3530" s="126"/>
      <c r="E3530" s="127"/>
      <c r="F3530" s="126"/>
      <c r="G3530" s="127"/>
    </row>
    <row r="3531" spans="4:7">
      <c r="D3531" s="126"/>
      <c r="E3531" s="127"/>
      <c r="F3531" s="126"/>
      <c r="G3531" s="127"/>
    </row>
    <row r="3532" spans="4:7">
      <c r="D3532" s="126"/>
      <c r="E3532" s="127"/>
      <c r="F3532" s="126"/>
      <c r="G3532" s="127"/>
    </row>
    <row r="3533" spans="4:7">
      <c r="D3533" s="126"/>
      <c r="E3533" s="127"/>
      <c r="F3533" s="126"/>
      <c r="G3533" s="127"/>
    </row>
    <row r="3534" spans="4:7">
      <c r="D3534" s="126"/>
      <c r="E3534" s="127"/>
      <c r="F3534" s="126"/>
      <c r="G3534" s="127"/>
    </row>
    <row r="3535" spans="4:7">
      <c r="D3535" s="126"/>
      <c r="E3535" s="127"/>
      <c r="F3535" s="126"/>
      <c r="G3535" s="127"/>
    </row>
    <row r="3536" spans="4:7">
      <c r="D3536" s="126"/>
      <c r="E3536" s="127"/>
      <c r="F3536" s="126"/>
      <c r="G3536" s="127"/>
    </row>
    <row r="3537" spans="4:7">
      <c r="D3537" s="126"/>
      <c r="E3537" s="127"/>
      <c r="F3537" s="126"/>
      <c r="G3537" s="127"/>
    </row>
    <row r="3538" spans="4:7">
      <c r="D3538" s="126"/>
      <c r="E3538" s="127"/>
      <c r="F3538" s="126"/>
      <c r="G3538" s="127"/>
    </row>
    <row r="3539" spans="4:7">
      <c r="D3539" s="126"/>
      <c r="E3539" s="127"/>
      <c r="F3539" s="126"/>
      <c r="G3539" s="127"/>
    </row>
    <row r="3540" spans="4:7">
      <c r="D3540" s="126"/>
      <c r="E3540" s="127"/>
      <c r="F3540" s="126"/>
      <c r="G3540" s="127"/>
    </row>
    <row r="3541" spans="4:7">
      <c r="D3541" s="126"/>
      <c r="E3541" s="127"/>
      <c r="F3541" s="126"/>
      <c r="G3541" s="127"/>
    </row>
    <row r="3542" spans="4:7">
      <c r="D3542" s="126"/>
      <c r="E3542" s="127"/>
      <c r="F3542" s="126"/>
      <c r="G3542" s="127"/>
    </row>
    <row r="3543" spans="4:7">
      <c r="D3543" s="126"/>
      <c r="E3543" s="127"/>
      <c r="F3543" s="126"/>
      <c r="G3543" s="127"/>
    </row>
    <row r="3544" spans="4:7">
      <c r="D3544" s="126"/>
      <c r="E3544" s="127"/>
      <c r="F3544" s="126"/>
      <c r="G3544" s="127"/>
    </row>
    <row r="3545" spans="4:7">
      <c r="D3545" s="126"/>
      <c r="E3545" s="127"/>
      <c r="F3545" s="126"/>
      <c r="G3545" s="127"/>
    </row>
    <row r="3546" spans="4:7">
      <c r="D3546" s="126"/>
      <c r="E3546" s="127"/>
      <c r="F3546" s="126"/>
      <c r="G3546" s="127"/>
    </row>
    <row r="3547" spans="4:7">
      <c r="D3547" s="126"/>
      <c r="E3547" s="127"/>
      <c r="F3547" s="126"/>
      <c r="G3547" s="127"/>
    </row>
    <row r="3548" spans="4:7">
      <c r="D3548" s="126"/>
      <c r="E3548" s="127"/>
      <c r="F3548" s="126"/>
      <c r="G3548" s="127"/>
    </row>
    <row r="3549" spans="4:7">
      <c r="D3549" s="126"/>
      <c r="E3549" s="127"/>
      <c r="F3549" s="126"/>
      <c r="G3549" s="127"/>
    </row>
    <row r="3550" spans="4:7">
      <c r="D3550" s="126"/>
      <c r="E3550" s="127"/>
      <c r="F3550" s="126"/>
      <c r="G3550" s="127"/>
    </row>
    <row r="3551" spans="4:7">
      <c r="D3551" s="126"/>
      <c r="E3551" s="127"/>
      <c r="F3551" s="126"/>
      <c r="G3551" s="127"/>
    </row>
    <row r="3552" spans="4:7">
      <c r="D3552" s="126"/>
      <c r="E3552" s="127"/>
      <c r="F3552" s="126"/>
      <c r="G3552" s="127"/>
    </row>
    <row r="3553" spans="4:7">
      <c r="D3553" s="126"/>
      <c r="E3553" s="127"/>
      <c r="F3553" s="126"/>
      <c r="G3553" s="127"/>
    </row>
    <row r="3554" spans="4:7">
      <c r="D3554" s="126"/>
      <c r="E3554" s="127"/>
      <c r="F3554" s="126"/>
      <c r="G3554" s="127"/>
    </row>
    <row r="3555" spans="4:7">
      <c r="D3555" s="126"/>
      <c r="E3555" s="127"/>
      <c r="F3555" s="126"/>
      <c r="G3555" s="127"/>
    </row>
    <row r="3556" spans="4:7">
      <c r="D3556" s="126"/>
      <c r="E3556" s="127"/>
      <c r="F3556" s="126"/>
      <c r="G3556" s="127"/>
    </row>
    <row r="3557" spans="4:7">
      <c r="D3557" s="126"/>
      <c r="E3557" s="127"/>
      <c r="F3557" s="126"/>
      <c r="G3557" s="127"/>
    </row>
    <row r="3558" spans="4:7">
      <c r="D3558" s="126"/>
      <c r="E3558" s="127"/>
      <c r="F3558" s="126"/>
      <c r="G3558" s="127"/>
    </row>
    <row r="3559" spans="4:7">
      <c r="D3559" s="126"/>
      <c r="E3559" s="127"/>
      <c r="F3559" s="126"/>
      <c r="G3559" s="127"/>
    </row>
    <row r="3560" spans="4:7">
      <c r="D3560" s="126"/>
      <c r="E3560" s="127"/>
      <c r="F3560" s="126"/>
      <c r="G3560" s="127"/>
    </row>
    <row r="3561" spans="4:7">
      <c r="D3561" s="126"/>
      <c r="E3561" s="127"/>
      <c r="F3561" s="126"/>
      <c r="G3561" s="127"/>
    </row>
    <row r="3562" spans="4:7">
      <c r="D3562" s="126"/>
      <c r="E3562" s="127"/>
      <c r="F3562" s="126"/>
      <c r="G3562" s="127"/>
    </row>
    <row r="3563" spans="4:7">
      <c r="D3563" s="126"/>
      <c r="E3563" s="127"/>
      <c r="F3563" s="126"/>
      <c r="G3563" s="127"/>
    </row>
    <row r="3564" spans="4:7">
      <c r="D3564" s="126"/>
      <c r="E3564" s="127"/>
      <c r="F3564" s="126"/>
      <c r="G3564" s="127"/>
    </row>
    <row r="3565" spans="4:7">
      <c r="D3565" s="126"/>
      <c r="E3565" s="127"/>
      <c r="F3565" s="126"/>
      <c r="G3565" s="127"/>
    </row>
    <row r="3566" spans="4:7">
      <c r="D3566" s="126"/>
      <c r="E3566" s="127"/>
      <c r="F3566" s="126"/>
      <c r="G3566" s="127"/>
    </row>
    <row r="3567" spans="4:7">
      <c r="D3567" s="126"/>
      <c r="E3567" s="127"/>
      <c r="F3567" s="126"/>
      <c r="G3567" s="127"/>
    </row>
    <row r="3568" spans="4:7">
      <c r="D3568" s="126"/>
      <c r="E3568" s="127"/>
      <c r="F3568" s="126"/>
      <c r="G3568" s="127"/>
    </row>
    <row r="3569" spans="4:7">
      <c r="D3569" s="126"/>
      <c r="E3569" s="127"/>
      <c r="F3569" s="126"/>
      <c r="G3569" s="127"/>
    </row>
    <row r="3570" spans="4:7">
      <c r="D3570" s="126"/>
      <c r="E3570" s="127"/>
      <c r="F3570" s="126"/>
      <c r="G3570" s="127"/>
    </row>
    <row r="3571" spans="4:7">
      <c r="D3571" s="126"/>
      <c r="E3571" s="127"/>
      <c r="F3571" s="126"/>
      <c r="G3571" s="127"/>
    </row>
    <row r="3572" spans="4:7">
      <c r="D3572" s="126"/>
      <c r="E3572" s="127"/>
      <c r="F3572" s="126"/>
      <c r="G3572" s="127"/>
    </row>
    <row r="3573" spans="4:7">
      <c r="D3573" s="126"/>
      <c r="E3573" s="127"/>
      <c r="F3573" s="126"/>
      <c r="G3573" s="127"/>
    </row>
    <row r="3574" spans="4:7">
      <c r="D3574" s="126"/>
      <c r="E3574" s="127"/>
      <c r="F3574" s="126"/>
      <c r="G3574" s="127"/>
    </row>
    <row r="3575" spans="4:7">
      <c r="D3575" s="126"/>
      <c r="E3575" s="127"/>
      <c r="F3575" s="126"/>
      <c r="G3575" s="127"/>
    </row>
    <row r="3576" spans="4:7">
      <c r="D3576" s="126"/>
      <c r="E3576" s="127"/>
      <c r="F3576" s="126"/>
      <c r="G3576" s="127"/>
    </row>
    <row r="3577" spans="4:7">
      <c r="D3577" s="126"/>
      <c r="E3577" s="127"/>
      <c r="F3577" s="126"/>
      <c r="G3577" s="127"/>
    </row>
    <row r="3578" spans="4:7">
      <c r="D3578" s="126"/>
      <c r="E3578" s="127"/>
      <c r="F3578" s="126"/>
      <c r="G3578" s="127"/>
    </row>
    <row r="3579" spans="4:7">
      <c r="D3579" s="126"/>
      <c r="E3579" s="127"/>
      <c r="F3579" s="126"/>
      <c r="G3579" s="127"/>
    </row>
    <row r="3580" spans="4:7">
      <c r="D3580" s="126"/>
      <c r="E3580" s="127"/>
      <c r="F3580" s="126"/>
      <c r="G3580" s="127"/>
    </row>
    <row r="3581" spans="4:7">
      <c r="D3581" s="126"/>
      <c r="E3581" s="127"/>
      <c r="F3581" s="126"/>
      <c r="G3581" s="127"/>
    </row>
    <row r="3582" spans="4:7">
      <c r="D3582" s="126"/>
      <c r="E3582" s="127"/>
      <c r="F3582" s="126"/>
      <c r="G3582" s="127"/>
    </row>
    <row r="3583" spans="4:7">
      <c r="D3583" s="126"/>
      <c r="E3583" s="127"/>
      <c r="F3583" s="126"/>
      <c r="G3583" s="127"/>
    </row>
    <row r="3584" spans="4:7">
      <c r="D3584" s="126"/>
      <c r="E3584" s="127"/>
      <c r="F3584" s="126"/>
      <c r="G3584" s="127"/>
    </row>
    <row r="3585" spans="4:7">
      <c r="D3585" s="126"/>
      <c r="E3585" s="127"/>
      <c r="F3585" s="126"/>
      <c r="G3585" s="127"/>
    </row>
    <row r="3586" spans="4:7">
      <c r="D3586" s="126"/>
      <c r="E3586" s="127"/>
      <c r="F3586" s="126"/>
      <c r="G3586" s="127"/>
    </row>
    <row r="3587" spans="4:7">
      <c r="D3587" s="126"/>
      <c r="E3587" s="127"/>
      <c r="F3587" s="126"/>
      <c r="G3587" s="127"/>
    </row>
    <row r="3588" spans="4:7">
      <c r="D3588" s="126"/>
      <c r="E3588" s="127"/>
      <c r="F3588" s="126"/>
      <c r="G3588" s="127"/>
    </row>
    <row r="3589" spans="4:7">
      <c r="D3589" s="126"/>
      <c r="E3589" s="127"/>
      <c r="F3589" s="126"/>
      <c r="G3589" s="127"/>
    </row>
    <row r="3590" spans="4:7">
      <c r="D3590" s="126"/>
      <c r="E3590" s="127"/>
      <c r="F3590" s="126"/>
      <c r="G3590" s="127"/>
    </row>
    <row r="3591" spans="4:7">
      <c r="D3591" s="126"/>
      <c r="E3591" s="127"/>
      <c r="F3591" s="126"/>
      <c r="G3591" s="127"/>
    </row>
    <row r="3592" spans="4:7">
      <c r="D3592" s="126"/>
      <c r="E3592" s="127"/>
      <c r="F3592" s="126"/>
      <c r="G3592" s="127"/>
    </row>
    <row r="3593" spans="4:7">
      <c r="D3593" s="126"/>
      <c r="E3593" s="127"/>
      <c r="F3593" s="126"/>
      <c r="G3593" s="127"/>
    </row>
    <row r="3594" spans="4:7">
      <c r="D3594" s="126"/>
      <c r="E3594" s="127"/>
      <c r="F3594" s="126"/>
      <c r="G3594" s="127"/>
    </row>
    <row r="3595" spans="4:7">
      <c r="D3595" s="126"/>
      <c r="E3595" s="127"/>
      <c r="F3595" s="126"/>
      <c r="G3595" s="127"/>
    </row>
    <row r="3596" spans="4:7">
      <c r="D3596" s="126"/>
      <c r="E3596" s="127"/>
      <c r="F3596" s="126"/>
      <c r="G3596" s="127"/>
    </row>
    <row r="3597" spans="4:7">
      <c r="D3597" s="126"/>
      <c r="E3597" s="127"/>
      <c r="F3597" s="126"/>
      <c r="G3597" s="127"/>
    </row>
    <row r="3598" spans="4:7">
      <c r="D3598" s="126"/>
      <c r="E3598" s="127"/>
      <c r="F3598" s="126"/>
      <c r="G3598" s="127"/>
    </row>
    <row r="3599" spans="4:7">
      <c r="D3599" s="126"/>
      <c r="E3599" s="127"/>
      <c r="F3599" s="126"/>
      <c r="G3599" s="127"/>
    </row>
    <row r="3600" spans="4:7">
      <c r="D3600" s="126"/>
      <c r="E3600" s="127"/>
      <c r="F3600" s="126"/>
      <c r="G3600" s="127"/>
    </row>
    <row r="3601" spans="4:7">
      <c r="D3601" s="126"/>
      <c r="E3601" s="127"/>
      <c r="F3601" s="126"/>
      <c r="G3601" s="127"/>
    </row>
    <row r="3602" spans="4:7">
      <c r="D3602" s="126"/>
      <c r="E3602" s="127"/>
      <c r="F3602" s="126"/>
      <c r="G3602" s="127"/>
    </row>
    <row r="3603" spans="4:7">
      <c r="D3603" s="126"/>
      <c r="E3603" s="127"/>
      <c r="F3603" s="126"/>
      <c r="G3603" s="127"/>
    </row>
    <row r="3604" spans="4:7">
      <c r="D3604" s="126"/>
      <c r="E3604" s="127"/>
      <c r="F3604" s="126"/>
      <c r="G3604" s="127"/>
    </row>
    <row r="3605" spans="4:7">
      <c r="D3605" s="126"/>
      <c r="E3605" s="127"/>
      <c r="F3605" s="126"/>
      <c r="G3605" s="127"/>
    </row>
    <row r="3606" spans="4:7">
      <c r="D3606" s="126"/>
      <c r="E3606" s="127"/>
      <c r="F3606" s="126"/>
      <c r="G3606" s="127"/>
    </row>
    <row r="3607" spans="4:7">
      <c r="D3607" s="126"/>
      <c r="E3607" s="127"/>
      <c r="F3607" s="126"/>
      <c r="G3607" s="127"/>
    </row>
    <row r="3608" spans="4:7">
      <c r="D3608" s="126"/>
      <c r="E3608" s="127"/>
      <c r="F3608" s="126"/>
      <c r="G3608" s="127"/>
    </row>
    <row r="3609" spans="4:7">
      <c r="D3609" s="126"/>
      <c r="E3609" s="127"/>
      <c r="F3609" s="126"/>
      <c r="G3609" s="127"/>
    </row>
    <row r="3610" spans="4:7">
      <c r="D3610" s="126"/>
      <c r="E3610" s="127"/>
      <c r="F3610" s="126"/>
      <c r="G3610" s="127"/>
    </row>
    <row r="3611" spans="4:7">
      <c r="D3611" s="126"/>
      <c r="E3611" s="127"/>
      <c r="F3611" s="126"/>
      <c r="G3611" s="127"/>
    </row>
    <row r="3612" spans="4:7">
      <c r="D3612" s="126"/>
      <c r="E3612" s="127"/>
      <c r="F3612" s="126"/>
      <c r="G3612" s="127"/>
    </row>
    <row r="3613" spans="4:7">
      <c r="D3613" s="126"/>
      <c r="E3613" s="127"/>
      <c r="F3613" s="126"/>
      <c r="G3613" s="127"/>
    </row>
    <row r="3614" spans="4:7">
      <c r="D3614" s="126"/>
      <c r="E3614" s="127"/>
      <c r="F3614" s="126"/>
      <c r="G3614" s="127"/>
    </row>
    <row r="3615" spans="4:7">
      <c r="D3615" s="126"/>
      <c r="E3615" s="127"/>
      <c r="F3615" s="126"/>
      <c r="G3615" s="127"/>
    </row>
    <row r="3616" spans="4:7">
      <c r="D3616" s="126"/>
      <c r="E3616" s="127"/>
      <c r="F3616" s="126"/>
      <c r="G3616" s="127"/>
    </row>
    <row r="3617" spans="4:7">
      <c r="D3617" s="126"/>
      <c r="E3617" s="127"/>
      <c r="F3617" s="126"/>
      <c r="G3617" s="127"/>
    </row>
    <row r="3618" spans="4:7">
      <c r="D3618" s="126"/>
      <c r="E3618" s="127"/>
      <c r="F3618" s="126"/>
      <c r="G3618" s="127"/>
    </row>
    <row r="3619" spans="4:7">
      <c r="D3619" s="126"/>
      <c r="E3619" s="127"/>
      <c r="F3619" s="126"/>
      <c r="G3619" s="127"/>
    </row>
    <row r="3620" spans="4:7">
      <c r="D3620" s="126"/>
      <c r="E3620" s="127"/>
      <c r="F3620" s="126"/>
      <c r="G3620" s="127"/>
    </row>
    <row r="3621" spans="4:7">
      <c r="D3621" s="126"/>
      <c r="E3621" s="127"/>
      <c r="F3621" s="126"/>
      <c r="G3621" s="127"/>
    </row>
    <row r="3622" spans="4:7">
      <c r="D3622" s="126"/>
      <c r="E3622" s="127"/>
      <c r="F3622" s="126"/>
      <c r="G3622" s="127"/>
    </row>
    <row r="3623" spans="4:7">
      <c r="D3623" s="126"/>
      <c r="E3623" s="127"/>
      <c r="F3623" s="126"/>
      <c r="G3623" s="127"/>
    </row>
    <row r="3624" spans="4:7">
      <c r="D3624" s="126"/>
      <c r="E3624" s="127"/>
      <c r="F3624" s="126"/>
      <c r="G3624" s="127"/>
    </row>
    <row r="3625" spans="4:7">
      <c r="D3625" s="126"/>
      <c r="E3625" s="127"/>
      <c r="F3625" s="126"/>
      <c r="G3625" s="127"/>
    </row>
    <row r="3626" spans="4:7">
      <c r="D3626" s="126"/>
      <c r="E3626" s="127"/>
      <c r="F3626" s="126"/>
      <c r="G3626" s="127"/>
    </row>
    <row r="3627" spans="4:7">
      <c r="D3627" s="126"/>
      <c r="E3627" s="127"/>
      <c r="F3627" s="126"/>
      <c r="G3627" s="127"/>
    </row>
    <row r="3628" spans="4:7">
      <c r="D3628" s="126"/>
      <c r="E3628" s="127"/>
      <c r="F3628" s="126"/>
      <c r="G3628" s="127"/>
    </row>
    <row r="3629" spans="4:7">
      <c r="D3629" s="126"/>
      <c r="E3629" s="127"/>
      <c r="F3629" s="126"/>
      <c r="G3629" s="127"/>
    </row>
    <row r="3630" spans="4:7">
      <c r="D3630" s="126"/>
      <c r="E3630" s="127"/>
      <c r="F3630" s="126"/>
      <c r="G3630" s="127"/>
    </row>
    <row r="3631" spans="4:7">
      <c r="D3631" s="126"/>
      <c r="E3631" s="127"/>
      <c r="F3631" s="126"/>
      <c r="G3631" s="127"/>
    </row>
    <row r="3632" spans="4:7">
      <c r="D3632" s="126"/>
      <c r="E3632" s="127"/>
      <c r="F3632" s="126"/>
      <c r="G3632" s="127"/>
    </row>
    <row r="3633" spans="4:7">
      <c r="D3633" s="126"/>
      <c r="E3633" s="127"/>
      <c r="F3633" s="126"/>
      <c r="G3633" s="127"/>
    </row>
    <row r="3634" spans="4:7">
      <c r="D3634" s="126"/>
      <c r="E3634" s="127"/>
      <c r="F3634" s="126"/>
      <c r="G3634" s="127"/>
    </row>
    <row r="3635" spans="4:7">
      <c r="D3635" s="126"/>
      <c r="E3635" s="127"/>
      <c r="F3635" s="126"/>
      <c r="G3635" s="127"/>
    </row>
    <row r="3636" spans="4:7">
      <c r="D3636" s="126"/>
      <c r="E3636" s="127"/>
      <c r="F3636" s="126"/>
      <c r="G3636" s="127"/>
    </row>
    <row r="3637" spans="4:7">
      <c r="D3637" s="126"/>
      <c r="E3637" s="127"/>
      <c r="F3637" s="126"/>
      <c r="G3637" s="127"/>
    </row>
    <row r="3638" spans="4:7">
      <c r="D3638" s="126"/>
      <c r="E3638" s="127"/>
      <c r="F3638" s="126"/>
      <c r="G3638" s="127"/>
    </row>
    <row r="3639" spans="4:7">
      <c r="D3639" s="126"/>
      <c r="E3639" s="127"/>
      <c r="F3639" s="126"/>
      <c r="G3639" s="127"/>
    </row>
    <row r="3640" spans="4:7">
      <c r="D3640" s="126"/>
      <c r="E3640" s="127"/>
      <c r="F3640" s="126"/>
      <c r="G3640" s="127"/>
    </row>
    <row r="3641" spans="4:7">
      <c r="D3641" s="126"/>
      <c r="E3641" s="127"/>
      <c r="F3641" s="126"/>
      <c r="G3641" s="127"/>
    </row>
    <row r="3642" spans="4:7">
      <c r="D3642" s="126"/>
      <c r="E3642" s="127"/>
      <c r="F3642" s="126"/>
      <c r="G3642" s="127"/>
    </row>
    <row r="3643" spans="4:7">
      <c r="D3643" s="126"/>
      <c r="E3643" s="127"/>
      <c r="F3643" s="126"/>
      <c r="G3643" s="127"/>
    </row>
    <row r="3644" spans="4:7">
      <c r="D3644" s="126"/>
      <c r="E3644" s="127"/>
      <c r="F3644" s="126"/>
      <c r="G3644" s="127"/>
    </row>
    <row r="3645" spans="4:7">
      <c r="D3645" s="126"/>
      <c r="E3645" s="127"/>
      <c r="F3645" s="126"/>
      <c r="G3645" s="127"/>
    </row>
    <row r="3646" spans="4:7">
      <c r="D3646" s="126"/>
      <c r="E3646" s="127"/>
      <c r="F3646" s="126"/>
      <c r="G3646" s="127"/>
    </row>
    <row r="3647" spans="4:7">
      <c r="D3647" s="126"/>
      <c r="E3647" s="127"/>
      <c r="F3647" s="126"/>
      <c r="G3647" s="127"/>
    </row>
    <row r="3648" spans="4:7">
      <c r="D3648" s="126"/>
      <c r="E3648" s="127"/>
      <c r="F3648" s="126"/>
      <c r="G3648" s="127"/>
    </row>
    <row r="3649" spans="4:7">
      <c r="D3649" s="126"/>
      <c r="E3649" s="127"/>
      <c r="F3649" s="126"/>
      <c r="G3649" s="127"/>
    </row>
    <row r="3650" spans="4:7">
      <c r="D3650" s="126"/>
      <c r="E3650" s="127"/>
      <c r="F3650" s="126"/>
      <c r="G3650" s="127"/>
    </row>
    <row r="3651" spans="4:7">
      <c r="D3651" s="126"/>
      <c r="E3651" s="127"/>
      <c r="F3651" s="126"/>
      <c r="G3651" s="127"/>
    </row>
    <row r="3652" spans="4:7">
      <c r="D3652" s="126"/>
      <c r="E3652" s="127"/>
      <c r="F3652" s="126"/>
      <c r="G3652" s="127"/>
    </row>
    <row r="3653" spans="4:7">
      <c r="D3653" s="126"/>
      <c r="E3653" s="127"/>
      <c r="F3653" s="126"/>
      <c r="G3653" s="127"/>
    </row>
    <row r="3654" spans="4:7">
      <c r="D3654" s="126"/>
      <c r="E3654" s="127"/>
      <c r="F3654" s="126"/>
      <c r="G3654" s="127"/>
    </row>
    <row r="3655" spans="4:7">
      <c r="D3655" s="126"/>
      <c r="E3655" s="127"/>
      <c r="F3655" s="126"/>
      <c r="G3655" s="127"/>
    </row>
    <row r="3656" spans="4:7">
      <c r="D3656" s="126"/>
      <c r="E3656" s="127"/>
      <c r="F3656" s="126"/>
      <c r="G3656" s="127"/>
    </row>
    <row r="3657" spans="4:7">
      <c r="D3657" s="126"/>
      <c r="E3657" s="127"/>
      <c r="F3657" s="126"/>
      <c r="G3657" s="127"/>
    </row>
    <row r="3658" spans="4:7">
      <c r="D3658" s="126"/>
      <c r="E3658" s="127"/>
      <c r="F3658" s="126"/>
      <c r="G3658" s="127"/>
    </row>
    <row r="3659" spans="4:7">
      <c r="D3659" s="126"/>
      <c r="E3659" s="127"/>
      <c r="F3659" s="126"/>
      <c r="G3659" s="127"/>
    </row>
    <row r="3660" spans="4:7">
      <c r="D3660" s="126"/>
      <c r="E3660" s="127"/>
      <c r="F3660" s="126"/>
      <c r="G3660" s="127"/>
    </row>
    <row r="3661" spans="4:7">
      <c r="D3661" s="126"/>
      <c r="E3661" s="127"/>
      <c r="F3661" s="126"/>
      <c r="G3661" s="127"/>
    </row>
    <row r="3662" spans="4:7">
      <c r="D3662" s="126"/>
      <c r="E3662" s="127"/>
      <c r="F3662" s="126"/>
      <c r="G3662" s="127"/>
    </row>
    <row r="3663" spans="4:7">
      <c r="D3663" s="126"/>
      <c r="E3663" s="127"/>
      <c r="F3663" s="126"/>
      <c r="G3663" s="127"/>
    </row>
    <row r="3664" spans="4:7">
      <c r="D3664" s="126"/>
      <c r="E3664" s="127"/>
      <c r="F3664" s="126"/>
      <c r="G3664" s="127"/>
    </row>
    <row r="3665" spans="4:7">
      <c r="D3665" s="126"/>
      <c r="E3665" s="127"/>
      <c r="F3665" s="126"/>
      <c r="G3665" s="127"/>
    </row>
    <row r="3666" spans="4:7">
      <c r="D3666" s="126"/>
      <c r="E3666" s="127"/>
      <c r="F3666" s="126"/>
      <c r="G3666" s="127"/>
    </row>
    <row r="3667" spans="4:7">
      <c r="D3667" s="126"/>
      <c r="E3667" s="127"/>
      <c r="F3667" s="126"/>
      <c r="G3667" s="127"/>
    </row>
    <row r="3668" spans="4:7">
      <c r="D3668" s="126"/>
      <c r="E3668" s="127"/>
      <c r="F3668" s="126"/>
      <c r="G3668" s="127"/>
    </row>
    <row r="3669" spans="4:7">
      <c r="D3669" s="126"/>
      <c r="E3669" s="127"/>
      <c r="F3669" s="126"/>
      <c r="G3669" s="127"/>
    </row>
    <row r="3670" spans="4:7">
      <c r="D3670" s="126"/>
      <c r="E3670" s="127"/>
      <c r="F3670" s="126"/>
      <c r="G3670" s="127"/>
    </row>
    <row r="3671" spans="4:7">
      <c r="D3671" s="126"/>
      <c r="E3671" s="127"/>
      <c r="F3671" s="126"/>
      <c r="G3671" s="127"/>
    </row>
    <row r="3672" spans="4:7">
      <c r="D3672" s="126"/>
      <c r="E3672" s="127"/>
      <c r="F3672" s="126"/>
      <c r="G3672" s="127"/>
    </row>
    <row r="3673" spans="4:7">
      <c r="D3673" s="126"/>
      <c r="E3673" s="127"/>
      <c r="F3673" s="126"/>
      <c r="G3673" s="127"/>
    </row>
    <row r="3674" spans="4:7">
      <c r="D3674" s="126"/>
      <c r="E3674" s="127"/>
      <c r="F3674" s="126"/>
      <c r="G3674" s="127"/>
    </row>
    <row r="3675" spans="4:7">
      <c r="D3675" s="126"/>
      <c r="E3675" s="127"/>
      <c r="F3675" s="126"/>
      <c r="G3675" s="127"/>
    </row>
    <row r="3676" spans="4:7">
      <c r="D3676" s="126"/>
      <c r="E3676" s="127"/>
      <c r="F3676" s="126"/>
      <c r="G3676" s="127"/>
    </row>
    <row r="3677" spans="4:7">
      <c r="D3677" s="126"/>
      <c r="E3677" s="127"/>
      <c r="F3677" s="126"/>
      <c r="G3677" s="127"/>
    </row>
    <row r="3678" spans="4:7">
      <c r="D3678" s="126"/>
      <c r="E3678" s="127"/>
      <c r="F3678" s="126"/>
      <c r="G3678" s="127"/>
    </row>
    <row r="3679" spans="4:7">
      <c r="D3679" s="126"/>
      <c r="E3679" s="127"/>
      <c r="F3679" s="126"/>
      <c r="G3679" s="127"/>
    </row>
    <row r="3680" spans="4:7">
      <c r="D3680" s="126"/>
      <c r="E3680" s="127"/>
      <c r="F3680" s="126"/>
      <c r="G3680" s="127"/>
    </row>
    <row r="3681" spans="4:7">
      <c r="D3681" s="126"/>
      <c r="E3681" s="127"/>
      <c r="F3681" s="126"/>
      <c r="G3681" s="127"/>
    </row>
    <row r="3682" spans="4:7">
      <c r="D3682" s="126"/>
      <c r="E3682" s="127"/>
      <c r="F3682" s="126"/>
      <c r="G3682" s="127"/>
    </row>
    <row r="3683" spans="4:7">
      <c r="D3683" s="126"/>
      <c r="E3683" s="127"/>
      <c r="F3683" s="126"/>
      <c r="G3683" s="127"/>
    </row>
    <row r="3684" spans="4:7">
      <c r="D3684" s="126"/>
      <c r="E3684" s="127"/>
      <c r="F3684" s="126"/>
      <c r="G3684" s="127"/>
    </row>
    <row r="3685" spans="4:7">
      <c r="D3685" s="126"/>
      <c r="E3685" s="127"/>
      <c r="F3685" s="126"/>
      <c r="G3685" s="127"/>
    </row>
    <row r="3686" spans="4:7">
      <c r="D3686" s="126"/>
      <c r="E3686" s="127"/>
      <c r="F3686" s="126"/>
      <c r="G3686" s="127"/>
    </row>
    <row r="3687" spans="4:7">
      <c r="D3687" s="126"/>
      <c r="E3687" s="127"/>
      <c r="F3687" s="126"/>
      <c r="G3687" s="127"/>
    </row>
    <row r="3688" spans="4:7">
      <c r="D3688" s="126"/>
      <c r="E3688" s="127"/>
      <c r="F3688" s="126"/>
      <c r="G3688" s="127"/>
    </row>
    <row r="3689" spans="4:7">
      <c r="D3689" s="126"/>
      <c r="E3689" s="127"/>
      <c r="F3689" s="126"/>
      <c r="G3689" s="127"/>
    </row>
    <row r="3690" spans="4:7">
      <c r="D3690" s="126"/>
      <c r="E3690" s="127"/>
      <c r="F3690" s="126"/>
      <c r="G3690" s="127"/>
    </row>
    <row r="3691" spans="4:7">
      <c r="D3691" s="126"/>
      <c r="E3691" s="127"/>
      <c r="F3691" s="126"/>
      <c r="G3691" s="127"/>
    </row>
    <row r="3692" spans="4:7">
      <c r="D3692" s="126"/>
      <c r="E3692" s="127"/>
      <c r="F3692" s="126"/>
      <c r="G3692" s="127"/>
    </row>
    <row r="3693" spans="4:7">
      <c r="D3693" s="126"/>
      <c r="E3693" s="127"/>
      <c r="F3693" s="126"/>
      <c r="G3693" s="127"/>
    </row>
    <row r="3694" spans="4:7">
      <c r="D3694" s="126"/>
      <c r="E3694" s="127"/>
      <c r="F3694" s="126"/>
      <c r="G3694" s="127"/>
    </row>
    <row r="3695" spans="4:7">
      <c r="D3695" s="126"/>
      <c r="E3695" s="127"/>
      <c r="F3695" s="126"/>
      <c r="G3695" s="127"/>
    </row>
    <row r="3696" spans="4:7">
      <c r="D3696" s="126"/>
      <c r="E3696" s="127"/>
      <c r="F3696" s="126"/>
      <c r="G3696" s="127"/>
    </row>
    <row r="3697" spans="4:7">
      <c r="D3697" s="126"/>
      <c r="E3697" s="127"/>
      <c r="F3697" s="126"/>
      <c r="G3697" s="127"/>
    </row>
    <row r="3698" spans="4:7">
      <c r="D3698" s="126"/>
      <c r="E3698" s="127"/>
      <c r="F3698" s="126"/>
      <c r="G3698" s="127"/>
    </row>
    <row r="3699" spans="4:7">
      <c r="D3699" s="126"/>
      <c r="E3699" s="127"/>
      <c r="F3699" s="126"/>
      <c r="G3699" s="127"/>
    </row>
    <row r="3700" spans="4:7">
      <c r="D3700" s="126"/>
      <c r="E3700" s="127"/>
      <c r="F3700" s="126"/>
      <c r="G3700" s="127"/>
    </row>
    <row r="3701" spans="4:7">
      <c r="D3701" s="126"/>
      <c r="E3701" s="127"/>
      <c r="F3701" s="126"/>
      <c r="G3701" s="127"/>
    </row>
    <row r="3702" spans="4:7">
      <c r="D3702" s="126"/>
      <c r="E3702" s="127"/>
      <c r="F3702" s="126"/>
      <c r="G3702" s="127"/>
    </row>
    <row r="3703" spans="4:7">
      <c r="D3703" s="126"/>
      <c r="E3703" s="127"/>
      <c r="F3703" s="126"/>
      <c r="G3703" s="127"/>
    </row>
    <row r="3704" spans="4:7">
      <c r="D3704" s="126"/>
      <c r="E3704" s="127"/>
      <c r="F3704" s="126"/>
      <c r="G3704" s="127"/>
    </row>
    <row r="3705" spans="4:7">
      <c r="D3705" s="126"/>
      <c r="E3705" s="127"/>
      <c r="F3705" s="126"/>
      <c r="G3705" s="127"/>
    </row>
    <row r="3706" spans="4:7">
      <c r="D3706" s="126"/>
      <c r="E3706" s="127"/>
      <c r="F3706" s="126"/>
      <c r="G3706" s="127"/>
    </row>
    <row r="3707" spans="4:7">
      <c r="D3707" s="126"/>
      <c r="E3707" s="127"/>
      <c r="F3707" s="126"/>
      <c r="G3707" s="127"/>
    </row>
    <row r="3708" spans="4:7">
      <c r="D3708" s="126"/>
      <c r="E3708" s="127"/>
      <c r="F3708" s="126"/>
      <c r="G3708" s="127"/>
    </row>
    <row r="3709" spans="4:7">
      <c r="D3709" s="126"/>
      <c r="E3709" s="127"/>
      <c r="F3709" s="126"/>
      <c r="G3709" s="127"/>
    </row>
    <row r="3710" spans="4:7">
      <c r="D3710" s="126"/>
      <c r="E3710" s="127"/>
      <c r="F3710" s="126"/>
      <c r="G3710" s="127"/>
    </row>
    <row r="3711" spans="4:7">
      <c r="D3711" s="126"/>
      <c r="E3711" s="127"/>
      <c r="F3711" s="126"/>
      <c r="G3711" s="127"/>
    </row>
    <row r="3712" spans="4:7">
      <c r="D3712" s="126"/>
      <c r="E3712" s="127"/>
      <c r="F3712" s="126"/>
      <c r="G3712" s="127"/>
    </row>
    <row r="3713" spans="4:7">
      <c r="D3713" s="126"/>
      <c r="E3713" s="127"/>
      <c r="F3713" s="126"/>
      <c r="G3713" s="127"/>
    </row>
    <row r="3714" spans="4:7">
      <c r="D3714" s="126"/>
      <c r="E3714" s="127"/>
      <c r="F3714" s="126"/>
      <c r="G3714" s="127"/>
    </row>
    <row r="3715" spans="4:7">
      <c r="D3715" s="126"/>
      <c r="E3715" s="127"/>
      <c r="F3715" s="126"/>
      <c r="G3715" s="127"/>
    </row>
    <row r="3716" spans="4:7">
      <c r="D3716" s="126"/>
      <c r="E3716" s="127"/>
      <c r="F3716" s="126"/>
      <c r="G3716" s="127"/>
    </row>
    <row r="3717" spans="4:7">
      <c r="D3717" s="126"/>
      <c r="E3717" s="127"/>
      <c r="F3717" s="126"/>
      <c r="G3717" s="127"/>
    </row>
    <row r="3718" spans="4:7">
      <c r="D3718" s="126"/>
      <c r="E3718" s="127"/>
      <c r="F3718" s="126"/>
      <c r="G3718" s="127"/>
    </row>
    <row r="3719" spans="4:7">
      <c r="D3719" s="126"/>
      <c r="E3719" s="127"/>
      <c r="F3719" s="126"/>
      <c r="G3719" s="127"/>
    </row>
    <row r="3720" spans="4:7">
      <c r="D3720" s="126"/>
      <c r="E3720" s="127"/>
      <c r="F3720" s="126"/>
      <c r="G3720" s="127"/>
    </row>
    <row r="3721" spans="4:7">
      <c r="D3721" s="126"/>
      <c r="E3721" s="127"/>
      <c r="F3721" s="126"/>
      <c r="G3721" s="127"/>
    </row>
    <row r="3722" spans="4:7">
      <c r="D3722" s="126"/>
      <c r="E3722" s="127"/>
      <c r="F3722" s="126"/>
      <c r="G3722" s="127"/>
    </row>
    <row r="3723" spans="4:7">
      <c r="D3723" s="126"/>
      <c r="E3723" s="127"/>
      <c r="F3723" s="126"/>
      <c r="G3723" s="127"/>
    </row>
    <row r="3724" spans="4:7">
      <c r="D3724" s="126"/>
      <c r="E3724" s="127"/>
      <c r="F3724" s="126"/>
      <c r="G3724" s="127"/>
    </row>
    <row r="3725" spans="4:7">
      <c r="D3725" s="126"/>
      <c r="E3725" s="127"/>
      <c r="F3725" s="126"/>
      <c r="G3725" s="127"/>
    </row>
    <row r="3726" spans="4:7">
      <c r="D3726" s="126"/>
      <c r="E3726" s="127"/>
      <c r="F3726" s="126"/>
      <c r="G3726" s="127"/>
    </row>
    <row r="3727" spans="4:7">
      <c r="D3727" s="126"/>
      <c r="E3727" s="127"/>
      <c r="F3727" s="126"/>
      <c r="G3727" s="127"/>
    </row>
    <row r="3728" spans="4:7">
      <c r="D3728" s="126"/>
      <c r="E3728" s="127"/>
      <c r="F3728" s="126"/>
      <c r="G3728" s="127"/>
    </row>
    <row r="3729" spans="4:7">
      <c r="D3729" s="126"/>
      <c r="E3729" s="127"/>
      <c r="F3729" s="126"/>
      <c r="G3729" s="127"/>
    </row>
    <row r="3730" spans="4:7">
      <c r="D3730" s="126"/>
      <c r="E3730" s="127"/>
      <c r="F3730" s="126"/>
      <c r="G3730" s="127"/>
    </row>
    <row r="3731" spans="4:7">
      <c r="D3731" s="126"/>
      <c r="E3731" s="127"/>
      <c r="F3731" s="126"/>
      <c r="G3731" s="127"/>
    </row>
    <row r="3732" spans="4:7">
      <c r="D3732" s="126"/>
      <c r="E3732" s="127"/>
      <c r="F3732" s="126"/>
      <c r="G3732" s="127"/>
    </row>
    <row r="3733" spans="4:7">
      <c r="D3733" s="126"/>
      <c r="E3733" s="127"/>
      <c r="F3733" s="126"/>
      <c r="G3733" s="127"/>
    </row>
    <row r="3734" spans="4:7">
      <c r="D3734" s="126"/>
      <c r="E3734" s="127"/>
      <c r="F3734" s="126"/>
      <c r="G3734" s="127"/>
    </row>
    <row r="3735" spans="4:7">
      <c r="D3735" s="126"/>
      <c r="E3735" s="127"/>
      <c r="F3735" s="126"/>
      <c r="G3735" s="127"/>
    </row>
    <row r="3736" spans="4:7">
      <c r="D3736" s="126"/>
      <c r="E3736" s="127"/>
      <c r="F3736" s="126"/>
      <c r="G3736" s="127"/>
    </row>
    <row r="3737" spans="4:7">
      <c r="D3737" s="126"/>
      <c r="E3737" s="127"/>
      <c r="F3737" s="126"/>
      <c r="G3737" s="127"/>
    </row>
    <row r="3738" spans="4:7">
      <c r="D3738" s="126"/>
      <c r="E3738" s="127"/>
      <c r="F3738" s="126"/>
      <c r="G3738" s="127"/>
    </row>
    <row r="3739" spans="4:7">
      <c r="D3739" s="126"/>
      <c r="E3739" s="127"/>
      <c r="F3739" s="126"/>
      <c r="G3739" s="127"/>
    </row>
    <row r="3740" spans="4:7">
      <c r="D3740" s="126"/>
      <c r="E3740" s="127"/>
      <c r="F3740" s="126"/>
      <c r="G3740" s="127"/>
    </row>
    <row r="3741" spans="4:7">
      <c r="D3741" s="126"/>
      <c r="E3741" s="127"/>
      <c r="F3741" s="126"/>
      <c r="G3741" s="127"/>
    </row>
    <row r="3742" spans="4:7">
      <c r="D3742" s="126"/>
      <c r="E3742" s="127"/>
      <c r="F3742" s="126"/>
      <c r="G3742" s="127"/>
    </row>
    <row r="3743" spans="4:7">
      <c r="D3743" s="126"/>
      <c r="E3743" s="127"/>
      <c r="F3743" s="126"/>
      <c r="G3743" s="127"/>
    </row>
    <row r="3744" spans="4:7">
      <c r="D3744" s="126"/>
      <c r="E3744" s="127"/>
      <c r="F3744" s="126"/>
      <c r="G3744" s="127"/>
    </row>
    <row r="3745" spans="4:7">
      <c r="D3745" s="126"/>
      <c r="E3745" s="127"/>
      <c r="F3745" s="126"/>
      <c r="G3745" s="127"/>
    </row>
    <row r="3746" spans="4:7">
      <c r="D3746" s="126"/>
      <c r="E3746" s="127"/>
      <c r="F3746" s="126"/>
      <c r="G3746" s="127"/>
    </row>
    <row r="3747" spans="4:7">
      <c r="D3747" s="126"/>
      <c r="E3747" s="127"/>
      <c r="F3747" s="126"/>
      <c r="G3747" s="127"/>
    </row>
    <row r="3748" spans="4:7">
      <c r="D3748" s="126"/>
      <c r="E3748" s="127"/>
      <c r="F3748" s="126"/>
      <c r="G3748" s="127"/>
    </row>
    <row r="3749" spans="4:7">
      <c r="D3749" s="126"/>
      <c r="E3749" s="127"/>
      <c r="F3749" s="126"/>
      <c r="G3749" s="127"/>
    </row>
    <row r="3750" spans="4:7">
      <c r="D3750" s="126"/>
      <c r="E3750" s="127"/>
      <c r="F3750" s="126"/>
      <c r="G3750" s="127"/>
    </row>
    <row r="3751" spans="4:7">
      <c r="D3751" s="126"/>
      <c r="E3751" s="127"/>
      <c r="F3751" s="126"/>
      <c r="G3751" s="127"/>
    </row>
    <row r="3752" spans="4:7">
      <c r="D3752" s="126"/>
      <c r="E3752" s="127"/>
      <c r="F3752" s="126"/>
      <c r="G3752" s="127"/>
    </row>
    <row r="3753" spans="4:7">
      <c r="D3753" s="126"/>
      <c r="E3753" s="127"/>
      <c r="F3753" s="126"/>
      <c r="G3753" s="127"/>
    </row>
    <row r="3754" spans="4:7">
      <c r="D3754" s="126"/>
      <c r="E3754" s="127"/>
      <c r="F3754" s="126"/>
      <c r="G3754" s="127"/>
    </row>
    <row r="3755" spans="4:7">
      <c r="D3755" s="126"/>
      <c r="E3755" s="127"/>
      <c r="F3755" s="126"/>
      <c r="G3755" s="127"/>
    </row>
    <row r="3756" spans="4:7">
      <c r="D3756" s="126"/>
      <c r="E3756" s="127"/>
      <c r="F3756" s="126"/>
      <c r="G3756" s="127"/>
    </row>
    <row r="3757" spans="4:7">
      <c r="D3757" s="126"/>
      <c r="E3757" s="127"/>
      <c r="F3757" s="126"/>
      <c r="G3757" s="127"/>
    </row>
    <row r="3758" spans="4:7">
      <c r="D3758" s="126"/>
      <c r="E3758" s="127"/>
      <c r="F3758" s="126"/>
      <c r="G3758" s="127"/>
    </row>
    <row r="3759" spans="4:7">
      <c r="D3759" s="126"/>
      <c r="E3759" s="127"/>
      <c r="F3759" s="126"/>
      <c r="G3759" s="127"/>
    </row>
    <row r="3760" spans="4:7">
      <c r="D3760" s="126"/>
      <c r="E3760" s="127"/>
      <c r="F3760" s="126"/>
      <c r="G3760" s="127"/>
    </row>
    <row r="3761" spans="4:7">
      <c r="D3761" s="126"/>
      <c r="E3761" s="127"/>
      <c r="F3761" s="126"/>
      <c r="G3761" s="127"/>
    </row>
    <row r="3762" spans="4:7">
      <c r="D3762" s="126"/>
      <c r="E3762" s="127"/>
      <c r="F3762" s="126"/>
      <c r="G3762" s="127"/>
    </row>
    <row r="3763" spans="4:7">
      <c r="D3763" s="126"/>
      <c r="E3763" s="127"/>
      <c r="F3763" s="126"/>
      <c r="G3763" s="127"/>
    </row>
    <row r="3764" spans="4:7">
      <c r="D3764" s="126"/>
      <c r="E3764" s="127"/>
      <c r="F3764" s="126"/>
      <c r="G3764" s="127"/>
    </row>
    <row r="3765" spans="4:7">
      <c r="D3765" s="126"/>
      <c r="E3765" s="127"/>
      <c r="F3765" s="126"/>
      <c r="G3765" s="127"/>
    </row>
    <row r="3766" spans="4:7">
      <c r="D3766" s="126"/>
      <c r="E3766" s="127"/>
      <c r="F3766" s="126"/>
      <c r="G3766" s="127"/>
    </row>
    <row r="3767" spans="4:7">
      <c r="D3767" s="126"/>
      <c r="E3767" s="127"/>
      <c r="F3767" s="126"/>
      <c r="G3767" s="127"/>
    </row>
    <row r="3768" spans="4:7">
      <c r="D3768" s="126"/>
      <c r="E3768" s="127"/>
      <c r="F3768" s="126"/>
      <c r="G3768" s="127"/>
    </row>
    <row r="3769" spans="4:7">
      <c r="D3769" s="126"/>
      <c r="E3769" s="127"/>
      <c r="F3769" s="126"/>
      <c r="G3769" s="127"/>
    </row>
    <row r="3770" spans="4:7">
      <c r="D3770" s="126"/>
      <c r="E3770" s="127"/>
      <c r="F3770" s="126"/>
      <c r="G3770" s="127"/>
    </row>
    <row r="3771" spans="4:7">
      <c r="D3771" s="126"/>
      <c r="E3771" s="127"/>
      <c r="F3771" s="126"/>
      <c r="G3771" s="127"/>
    </row>
    <row r="3772" spans="4:7">
      <c r="D3772" s="126"/>
      <c r="E3772" s="127"/>
      <c r="F3772" s="126"/>
      <c r="G3772" s="127"/>
    </row>
    <row r="3773" spans="4:7">
      <c r="D3773" s="126"/>
      <c r="E3773" s="127"/>
      <c r="F3773" s="126"/>
      <c r="G3773" s="127"/>
    </row>
    <row r="3774" spans="4:7">
      <c r="D3774" s="126"/>
      <c r="E3774" s="127"/>
      <c r="F3774" s="126"/>
      <c r="G3774" s="127"/>
    </row>
    <row r="3775" spans="4:7">
      <c r="D3775" s="126"/>
      <c r="E3775" s="127"/>
      <c r="F3775" s="126"/>
      <c r="G3775" s="127"/>
    </row>
    <row r="3776" spans="4:7">
      <c r="D3776" s="126"/>
      <c r="E3776" s="127"/>
      <c r="F3776" s="126"/>
      <c r="G3776" s="127"/>
    </row>
    <row r="3777" spans="4:7">
      <c r="D3777" s="126"/>
      <c r="E3777" s="127"/>
      <c r="F3777" s="126"/>
      <c r="G3777" s="127"/>
    </row>
    <row r="3778" spans="4:7">
      <c r="D3778" s="126"/>
      <c r="E3778" s="127"/>
      <c r="F3778" s="126"/>
      <c r="G3778" s="127"/>
    </row>
    <row r="3779" spans="4:7">
      <c r="D3779" s="126"/>
      <c r="E3779" s="127"/>
      <c r="F3779" s="126"/>
      <c r="G3779" s="127"/>
    </row>
    <row r="3780" spans="4:7">
      <c r="D3780" s="126"/>
      <c r="E3780" s="127"/>
      <c r="F3780" s="126"/>
      <c r="G3780" s="127"/>
    </row>
    <row r="3781" spans="4:7">
      <c r="D3781" s="126"/>
      <c r="E3781" s="127"/>
      <c r="F3781" s="126"/>
      <c r="G3781" s="127"/>
    </row>
    <row r="3782" spans="4:7">
      <c r="D3782" s="126"/>
      <c r="E3782" s="127"/>
      <c r="F3782" s="126"/>
      <c r="G3782" s="127"/>
    </row>
    <row r="3783" spans="4:7">
      <c r="D3783" s="126"/>
      <c r="E3783" s="127"/>
      <c r="F3783" s="126"/>
      <c r="G3783" s="127"/>
    </row>
    <row r="3784" spans="4:7">
      <c r="D3784" s="126"/>
      <c r="E3784" s="127"/>
      <c r="F3784" s="126"/>
      <c r="G3784" s="127"/>
    </row>
    <row r="3785" spans="4:7">
      <c r="D3785" s="126"/>
      <c r="E3785" s="127"/>
      <c r="F3785" s="126"/>
      <c r="G3785" s="127"/>
    </row>
    <row r="3786" spans="4:7">
      <c r="D3786" s="126"/>
      <c r="E3786" s="127"/>
      <c r="F3786" s="126"/>
      <c r="G3786" s="127"/>
    </row>
    <row r="3787" spans="4:7">
      <c r="D3787" s="126"/>
      <c r="E3787" s="127"/>
      <c r="F3787" s="126"/>
      <c r="G3787" s="127"/>
    </row>
    <row r="3788" spans="4:7">
      <c r="D3788" s="126"/>
      <c r="E3788" s="127"/>
      <c r="F3788" s="126"/>
      <c r="G3788" s="127"/>
    </row>
    <row r="3789" spans="4:7">
      <c r="D3789" s="126"/>
      <c r="E3789" s="127"/>
      <c r="F3789" s="126"/>
      <c r="G3789" s="127"/>
    </row>
    <row r="3790" spans="4:7">
      <c r="D3790" s="126"/>
      <c r="E3790" s="127"/>
      <c r="F3790" s="126"/>
      <c r="G3790" s="127"/>
    </row>
    <row r="3791" spans="4:7">
      <c r="D3791" s="126"/>
      <c r="E3791" s="127"/>
      <c r="F3791" s="126"/>
      <c r="G3791" s="127"/>
    </row>
    <row r="3792" spans="4:7">
      <c r="D3792" s="126"/>
      <c r="E3792" s="127"/>
      <c r="F3792" s="126"/>
      <c r="G3792" s="127"/>
    </row>
    <row r="3793" spans="4:7">
      <c r="D3793" s="126"/>
      <c r="E3793" s="127"/>
      <c r="F3793" s="126"/>
      <c r="G3793" s="127"/>
    </row>
    <row r="3794" spans="4:7">
      <c r="D3794" s="126"/>
      <c r="E3794" s="127"/>
      <c r="F3794" s="126"/>
      <c r="G3794" s="127"/>
    </row>
    <row r="3795" spans="4:7">
      <c r="D3795" s="126"/>
      <c r="E3795" s="127"/>
      <c r="F3795" s="126"/>
      <c r="G3795" s="127"/>
    </row>
    <row r="3796" spans="4:7">
      <c r="D3796" s="126"/>
      <c r="E3796" s="127"/>
      <c r="F3796" s="126"/>
      <c r="G3796" s="127"/>
    </row>
    <row r="3797" spans="4:7">
      <c r="D3797" s="126"/>
      <c r="E3797" s="127"/>
      <c r="F3797" s="126"/>
      <c r="G3797" s="127"/>
    </row>
    <row r="3798" spans="4:7">
      <c r="D3798" s="126"/>
      <c r="E3798" s="127"/>
      <c r="F3798" s="126"/>
      <c r="G3798" s="127"/>
    </row>
    <row r="3799" spans="4:7">
      <c r="D3799" s="126"/>
      <c r="E3799" s="127"/>
      <c r="F3799" s="126"/>
      <c r="G3799" s="127"/>
    </row>
    <row r="3800" spans="4:7">
      <c r="D3800" s="126"/>
      <c r="E3800" s="127"/>
      <c r="F3800" s="126"/>
      <c r="G3800" s="127"/>
    </row>
    <row r="3801" spans="4:7">
      <c r="D3801" s="126"/>
      <c r="E3801" s="127"/>
      <c r="F3801" s="126"/>
      <c r="G3801" s="127"/>
    </row>
    <row r="3802" spans="4:7">
      <c r="D3802" s="126"/>
      <c r="E3802" s="127"/>
      <c r="F3802" s="126"/>
      <c r="G3802" s="127"/>
    </row>
    <row r="3803" spans="4:7">
      <c r="D3803" s="126"/>
      <c r="E3803" s="127"/>
      <c r="F3803" s="126"/>
      <c r="G3803" s="127"/>
    </row>
    <row r="3804" spans="4:7">
      <c r="D3804" s="126"/>
      <c r="E3804" s="127"/>
      <c r="F3804" s="126"/>
      <c r="G3804" s="127"/>
    </row>
    <row r="3805" spans="4:7">
      <c r="D3805" s="126"/>
      <c r="E3805" s="127"/>
      <c r="F3805" s="126"/>
      <c r="G3805" s="127"/>
    </row>
    <row r="3806" spans="4:7">
      <c r="D3806" s="126"/>
      <c r="E3806" s="127"/>
      <c r="F3806" s="126"/>
      <c r="G3806" s="127"/>
    </row>
    <row r="3807" spans="4:7">
      <c r="D3807" s="126"/>
      <c r="E3807" s="127"/>
      <c r="F3807" s="126"/>
      <c r="G3807" s="127"/>
    </row>
    <row r="3808" spans="4:7">
      <c r="D3808" s="126"/>
      <c r="E3808" s="127"/>
      <c r="F3808" s="126"/>
      <c r="G3808" s="127"/>
    </row>
    <row r="3809" spans="4:7">
      <c r="D3809" s="126"/>
      <c r="E3809" s="127"/>
      <c r="F3809" s="126"/>
      <c r="G3809" s="127"/>
    </row>
    <row r="3810" spans="4:7">
      <c r="D3810" s="126"/>
      <c r="E3810" s="127"/>
      <c r="F3810" s="126"/>
      <c r="G3810" s="127"/>
    </row>
    <row r="3811" spans="4:7">
      <c r="D3811" s="126"/>
      <c r="E3811" s="127"/>
      <c r="F3811" s="126"/>
      <c r="G3811" s="127"/>
    </row>
    <row r="3812" spans="4:7">
      <c r="D3812" s="126"/>
      <c r="E3812" s="127"/>
      <c r="F3812" s="126"/>
      <c r="G3812" s="127"/>
    </row>
    <row r="3813" spans="4:7">
      <c r="D3813" s="126"/>
      <c r="E3813" s="127"/>
      <c r="F3813" s="126"/>
      <c r="G3813" s="127"/>
    </row>
    <row r="3814" spans="4:7">
      <c r="D3814" s="126"/>
      <c r="E3814" s="127"/>
      <c r="F3814" s="126"/>
      <c r="G3814" s="127"/>
    </row>
    <row r="3815" spans="4:7">
      <c r="D3815" s="126"/>
      <c r="E3815" s="127"/>
      <c r="F3815" s="126"/>
      <c r="G3815" s="127"/>
    </row>
    <row r="3816" spans="4:7">
      <c r="D3816" s="126"/>
      <c r="E3816" s="127"/>
      <c r="F3816" s="126"/>
      <c r="G3816" s="127"/>
    </row>
    <row r="3817" spans="4:7">
      <c r="D3817" s="126"/>
      <c r="E3817" s="127"/>
      <c r="F3817" s="126"/>
      <c r="G3817" s="127"/>
    </row>
    <row r="3818" spans="4:7">
      <c r="D3818" s="126"/>
      <c r="E3818" s="127"/>
      <c r="F3818" s="126"/>
      <c r="G3818" s="127"/>
    </row>
    <row r="3819" spans="4:7">
      <c r="D3819" s="126"/>
      <c r="E3819" s="127"/>
      <c r="F3819" s="126"/>
      <c r="G3819" s="127"/>
    </row>
    <row r="3820" spans="4:7">
      <c r="D3820" s="126"/>
      <c r="E3820" s="127"/>
      <c r="F3820" s="126"/>
      <c r="G3820" s="127"/>
    </row>
    <row r="3821" spans="4:7">
      <c r="D3821" s="126"/>
      <c r="E3821" s="127"/>
      <c r="F3821" s="126"/>
      <c r="G3821" s="127"/>
    </row>
    <row r="3822" spans="4:7">
      <c r="D3822" s="126"/>
      <c r="E3822" s="127"/>
      <c r="F3822" s="126"/>
      <c r="G3822" s="127"/>
    </row>
    <row r="3823" spans="4:7">
      <c r="D3823" s="126"/>
      <c r="E3823" s="127"/>
      <c r="F3823" s="126"/>
      <c r="G3823" s="127"/>
    </row>
    <row r="3824" spans="4:7">
      <c r="D3824" s="126"/>
      <c r="E3824" s="127"/>
      <c r="F3824" s="126"/>
      <c r="G3824" s="127"/>
    </row>
    <row r="3825" spans="4:7">
      <c r="D3825" s="126"/>
      <c r="E3825" s="127"/>
      <c r="F3825" s="126"/>
      <c r="G3825" s="127"/>
    </row>
    <row r="3826" spans="4:7">
      <c r="D3826" s="126"/>
      <c r="E3826" s="127"/>
      <c r="F3826" s="126"/>
      <c r="G3826" s="127"/>
    </row>
    <row r="3827" spans="4:7">
      <c r="D3827" s="126"/>
      <c r="E3827" s="127"/>
      <c r="F3827" s="126"/>
      <c r="G3827" s="127"/>
    </row>
    <row r="3828" spans="4:7">
      <c r="D3828" s="126"/>
      <c r="E3828" s="127"/>
      <c r="F3828" s="126"/>
      <c r="G3828" s="127"/>
    </row>
    <row r="3829" spans="4:7">
      <c r="D3829" s="126"/>
      <c r="E3829" s="127"/>
      <c r="F3829" s="126"/>
      <c r="G3829" s="127"/>
    </row>
    <row r="3830" spans="4:7">
      <c r="D3830" s="126"/>
      <c r="E3830" s="127"/>
      <c r="F3830" s="126"/>
      <c r="G3830" s="127"/>
    </row>
    <row r="3831" spans="4:7">
      <c r="D3831" s="126"/>
      <c r="E3831" s="127"/>
      <c r="F3831" s="126"/>
      <c r="G3831" s="127"/>
    </row>
    <row r="3832" spans="4:7">
      <c r="D3832" s="126"/>
      <c r="E3832" s="127"/>
      <c r="F3832" s="126"/>
      <c r="G3832" s="127"/>
    </row>
    <row r="3833" spans="4:7">
      <c r="D3833" s="126"/>
      <c r="E3833" s="127"/>
      <c r="F3833" s="126"/>
      <c r="G3833" s="127"/>
    </row>
    <row r="3834" spans="4:7">
      <c r="D3834" s="126"/>
      <c r="E3834" s="127"/>
      <c r="F3834" s="126"/>
      <c r="G3834" s="127"/>
    </row>
    <row r="3835" spans="4:7">
      <c r="D3835" s="126"/>
      <c r="E3835" s="127"/>
      <c r="F3835" s="126"/>
      <c r="G3835" s="127"/>
    </row>
    <row r="3836" spans="4:7">
      <c r="D3836" s="126"/>
      <c r="E3836" s="127"/>
      <c r="F3836" s="126"/>
      <c r="G3836" s="127"/>
    </row>
    <row r="3837" spans="4:7">
      <c r="D3837" s="126"/>
      <c r="E3837" s="127"/>
      <c r="F3837" s="126"/>
      <c r="G3837" s="127"/>
    </row>
    <row r="3838" spans="4:7">
      <c r="D3838" s="126"/>
      <c r="E3838" s="127"/>
      <c r="F3838" s="126"/>
      <c r="G3838" s="127"/>
    </row>
    <row r="3839" spans="4:7">
      <c r="D3839" s="126"/>
      <c r="E3839" s="127"/>
      <c r="F3839" s="126"/>
      <c r="G3839" s="127"/>
    </row>
    <row r="3840" spans="4:7">
      <c r="D3840" s="126"/>
      <c r="E3840" s="127"/>
      <c r="F3840" s="126"/>
      <c r="G3840" s="127"/>
    </row>
    <row r="3841" spans="4:7">
      <c r="D3841" s="126"/>
      <c r="E3841" s="127"/>
      <c r="F3841" s="126"/>
      <c r="G3841" s="127"/>
    </row>
    <row r="3842" spans="4:7">
      <c r="D3842" s="126"/>
      <c r="E3842" s="127"/>
      <c r="F3842" s="126"/>
      <c r="G3842" s="127"/>
    </row>
    <row r="3843" spans="4:7">
      <c r="D3843" s="126"/>
      <c r="E3843" s="127"/>
      <c r="F3843" s="126"/>
      <c r="G3843" s="127"/>
    </row>
    <row r="3844" spans="4:7">
      <c r="D3844" s="126"/>
      <c r="E3844" s="127"/>
      <c r="F3844" s="126"/>
      <c r="G3844" s="127"/>
    </row>
    <row r="3845" spans="4:7">
      <c r="D3845" s="126"/>
      <c r="E3845" s="127"/>
      <c r="F3845" s="126"/>
      <c r="G3845" s="127"/>
    </row>
    <row r="3846" spans="4:7">
      <c r="D3846" s="126"/>
      <c r="E3846" s="127"/>
      <c r="F3846" s="126"/>
      <c r="G3846" s="127"/>
    </row>
    <row r="3847" spans="4:7">
      <c r="D3847" s="126"/>
      <c r="E3847" s="127"/>
      <c r="F3847" s="126"/>
      <c r="G3847" s="127"/>
    </row>
    <row r="3848" spans="4:7">
      <c r="D3848" s="126"/>
      <c r="E3848" s="127"/>
      <c r="F3848" s="126"/>
      <c r="G3848" s="127"/>
    </row>
    <row r="3849" spans="4:7">
      <c r="D3849" s="126"/>
      <c r="E3849" s="127"/>
      <c r="F3849" s="126"/>
      <c r="G3849" s="127"/>
    </row>
    <row r="3850" spans="4:7">
      <c r="D3850" s="126"/>
      <c r="E3850" s="127"/>
      <c r="F3850" s="126"/>
      <c r="G3850" s="127"/>
    </row>
    <row r="3851" spans="4:7">
      <c r="D3851" s="126"/>
      <c r="E3851" s="127"/>
      <c r="F3851" s="126"/>
      <c r="G3851" s="127"/>
    </row>
    <row r="3852" spans="4:7">
      <c r="D3852" s="126"/>
      <c r="E3852" s="127"/>
      <c r="F3852" s="126"/>
      <c r="G3852" s="127"/>
    </row>
    <row r="3853" spans="4:7">
      <c r="D3853" s="126"/>
      <c r="E3853" s="127"/>
      <c r="F3853" s="126"/>
      <c r="G3853" s="127"/>
    </row>
    <row r="3854" spans="4:7">
      <c r="D3854" s="126"/>
      <c r="E3854" s="127"/>
      <c r="F3854" s="126"/>
      <c r="G3854" s="127"/>
    </row>
    <row r="3855" spans="4:7">
      <c r="D3855" s="126"/>
      <c r="E3855" s="127"/>
      <c r="F3855" s="126"/>
      <c r="G3855" s="127"/>
    </row>
    <row r="3856" spans="4:7">
      <c r="D3856" s="126"/>
      <c r="E3856" s="127"/>
      <c r="F3856" s="126"/>
      <c r="G3856" s="127"/>
    </row>
    <row r="3857" spans="4:7">
      <c r="D3857" s="126"/>
      <c r="E3857" s="127"/>
      <c r="F3857" s="126"/>
      <c r="G3857" s="127"/>
    </row>
    <row r="3858" spans="4:7">
      <c r="D3858" s="126"/>
      <c r="E3858" s="127"/>
      <c r="F3858" s="126"/>
      <c r="G3858" s="127"/>
    </row>
    <row r="3859" spans="4:7">
      <c r="D3859" s="126"/>
      <c r="E3859" s="127"/>
      <c r="F3859" s="126"/>
      <c r="G3859" s="127"/>
    </row>
    <row r="3860" spans="4:7">
      <c r="D3860" s="126"/>
      <c r="E3860" s="127"/>
      <c r="F3860" s="126"/>
      <c r="G3860" s="127"/>
    </row>
    <row r="3861" spans="4:7">
      <c r="D3861" s="126"/>
      <c r="E3861" s="127"/>
      <c r="F3861" s="126"/>
      <c r="G3861" s="127"/>
    </row>
    <row r="3862" spans="4:7">
      <c r="D3862" s="126"/>
      <c r="E3862" s="127"/>
      <c r="F3862" s="126"/>
      <c r="G3862" s="127"/>
    </row>
    <row r="3863" spans="4:7">
      <c r="D3863" s="126"/>
      <c r="E3863" s="127"/>
      <c r="F3863" s="126"/>
      <c r="G3863" s="127"/>
    </row>
    <row r="3864" spans="4:7">
      <c r="D3864" s="126"/>
      <c r="E3864" s="127"/>
      <c r="F3864" s="126"/>
      <c r="G3864" s="127"/>
    </row>
    <row r="3865" spans="4:7">
      <c r="D3865" s="126"/>
      <c r="E3865" s="127"/>
      <c r="F3865" s="126"/>
      <c r="G3865" s="127"/>
    </row>
    <row r="3866" spans="4:7">
      <c r="D3866" s="126"/>
      <c r="E3866" s="127"/>
      <c r="F3866" s="126"/>
      <c r="G3866" s="127"/>
    </row>
    <row r="3867" spans="4:7">
      <c r="D3867" s="126"/>
      <c r="E3867" s="127"/>
      <c r="F3867" s="126"/>
      <c r="G3867" s="127"/>
    </row>
    <row r="3868" spans="4:7">
      <c r="D3868" s="126"/>
      <c r="E3868" s="127"/>
      <c r="F3868" s="126"/>
      <c r="G3868" s="127"/>
    </row>
    <row r="3869" spans="4:7">
      <c r="D3869" s="126"/>
      <c r="E3869" s="127"/>
      <c r="F3869" s="126"/>
      <c r="G3869" s="127"/>
    </row>
    <row r="3870" spans="4:7">
      <c r="D3870" s="126"/>
      <c r="E3870" s="127"/>
      <c r="F3870" s="126"/>
      <c r="G3870" s="127"/>
    </row>
    <row r="3871" spans="4:7">
      <c r="D3871" s="126"/>
      <c r="E3871" s="127"/>
      <c r="F3871" s="126"/>
      <c r="G3871" s="127"/>
    </row>
    <row r="3872" spans="4:7">
      <c r="D3872" s="126"/>
      <c r="E3872" s="127"/>
      <c r="F3872" s="126"/>
      <c r="G3872" s="127"/>
    </row>
    <row r="3873" spans="4:7">
      <c r="D3873" s="126"/>
      <c r="E3873" s="127"/>
      <c r="F3873" s="126"/>
      <c r="G3873" s="127"/>
    </row>
    <row r="3874" spans="4:7">
      <c r="D3874" s="126"/>
      <c r="E3874" s="127"/>
      <c r="F3874" s="126"/>
      <c r="G3874" s="127"/>
    </row>
    <row r="3875" spans="4:7">
      <c r="D3875" s="126"/>
      <c r="E3875" s="127"/>
      <c r="F3875" s="126"/>
      <c r="G3875" s="127"/>
    </row>
    <row r="3876" spans="4:7">
      <c r="D3876" s="126"/>
      <c r="E3876" s="127"/>
      <c r="F3876" s="126"/>
      <c r="G3876" s="127"/>
    </row>
    <row r="3877" spans="4:7">
      <c r="D3877" s="126"/>
      <c r="E3877" s="127"/>
      <c r="F3877" s="126"/>
      <c r="G3877" s="127"/>
    </row>
    <row r="3878" spans="4:7">
      <c r="D3878" s="126"/>
      <c r="E3878" s="127"/>
      <c r="F3878" s="126"/>
      <c r="G3878" s="127"/>
    </row>
    <row r="3879" spans="4:7">
      <c r="D3879" s="126"/>
      <c r="E3879" s="127"/>
      <c r="F3879" s="126"/>
      <c r="G3879" s="127"/>
    </row>
    <row r="3880" spans="4:7">
      <c r="D3880" s="126"/>
      <c r="E3880" s="127"/>
      <c r="F3880" s="126"/>
      <c r="G3880" s="127"/>
    </row>
    <row r="3881" spans="4:7">
      <c r="D3881" s="126"/>
      <c r="E3881" s="127"/>
      <c r="F3881" s="126"/>
      <c r="G3881" s="127"/>
    </row>
    <row r="3882" spans="4:7">
      <c r="D3882" s="126"/>
      <c r="E3882" s="127"/>
      <c r="F3882" s="126"/>
      <c r="G3882" s="127"/>
    </row>
    <row r="3883" spans="4:7">
      <c r="D3883" s="126"/>
      <c r="E3883" s="127"/>
      <c r="F3883" s="126"/>
      <c r="G3883" s="127"/>
    </row>
    <row r="3884" spans="4:7">
      <c r="D3884" s="126"/>
      <c r="E3884" s="127"/>
      <c r="F3884" s="126"/>
      <c r="G3884" s="127"/>
    </row>
    <row r="3885" spans="4:7">
      <c r="D3885" s="126"/>
      <c r="E3885" s="127"/>
      <c r="F3885" s="126"/>
      <c r="G3885" s="127"/>
    </row>
    <row r="3886" spans="4:7">
      <c r="D3886" s="126"/>
      <c r="E3886" s="127"/>
      <c r="F3886" s="126"/>
      <c r="G3886" s="127"/>
    </row>
    <row r="3887" spans="4:7">
      <c r="D3887" s="126"/>
      <c r="E3887" s="127"/>
      <c r="F3887" s="126"/>
      <c r="G3887" s="127"/>
    </row>
    <row r="3888" spans="4:7">
      <c r="D3888" s="126"/>
      <c r="E3888" s="127"/>
      <c r="F3888" s="126"/>
      <c r="G3888" s="127"/>
    </row>
    <row r="3889" spans="4:7">
      <c r="D3889" s="126"/>
      <c r="E3889" s="127"/>
      <c r="F3889" s="126"/>
      <c r="G3889" s="127"/>
    </row>
    <row r="3890" spans="4:7">
      <c r="D3890" s="126"/>
      <c r="E3890" s="127"/>
      <c r="F3890" s="126"/>
      <c r="G3890" s="127"/>
    </row>
    <row r="3891" spans="4:7">
      <c r="D3891" s="126"/>
      <c r="E3891" s="127"/>
      <c r="F3891" s="126"/>
      <c r="G3891" s="127"/>
    </row>
    <row r="3892" spans="4:7">
      <c r="D3892" s="126"/>
      <c r="E3892" s="127"/>
      <c r="F3892" s="126"/>
      <c r="G3892" s="127"/>
    </row>
    <row r="3893" spans="4:7">
      <c r="D3893" s="126"/>
      <c r="E3893" s="127"/>
      <c r="F3893" s="126"/>
      <c r="G3893" s="127"/>
    </row>
    <row r="3894" spans="4:7">
      <c r="D3894" s="126"/>
      <c r="E3894" s="127"/>
      <c r="F3894" s="126"/>
      <c r="G3894" s="127"/>
    </row>
    <row r="3895" spans="4:7">
      <c r="D3895" s="126"/>
      <c r="E3895" s="127"/>
      <c r="F3895" s="126"/>
      <c r="G3895" s="127"/>
    </row>
    <row r="3896" spans="4:7">
      <c r="D3896" s="126"/>
      <c r="E3896" s="127"/>
      <c r="F3896" s="126"/>
      <c r="G3896" s="127"/>
    </row>
    <row r="3897" spans="4:7">
      <c r="D3897" s="126"/>
      <c r="E3897" s="127"/>
      <c r="F3897" s="126"/>
      <c r="G3897" s="127"/>
    </row>
    <row r="3898" spans="4:7">
      <c r="D3898" s="126"/>
      <c r="E3898" s="127"/>
      <c r="F3898" s="126"/>
      <c r="G3898" s="127"/>
    </row>
    <row r="3899" spans="4:7">
      <c r="D3899" s="126"/>
      <c r="E3899" s="127"/>
      <c r="F3899" s="126"/>
      <c r="G3899" s="127"/>
    </row>
    <row r="3900" spans="4:7">
      <c r="D3900" s="126"/>
      <c r="E3900" s="127"/>
      <c r="F3900" s="126"/>
      <c r="G3900" s="127"/>
    </row>
    <row r="3901" spans="4:7">
      <c r="D3901" s="126"/>
      <c r="E3901" s="127"/>
      <c r="F3901" s="126"/>
      <c r="G3901" s="127"/>
    </row>
    <row r="3902" spans="4:7">
      <c r="D3902" s="126"/>
      <c r="E3902" s="127"/>
      <c r="F3902" s="126"/>
      <c r="G3902" s="127"/>
    </row>
    <row r="3903" spans="4:7">
      <c r="D3903" s="126"/>
      <c r="E3903" s="127"/>
      <c r="F3903" s="126"/>
      <c r="G3903" s="127"/>
    </row>
    <row r="3904" spans="4:7">
      <c r="D3904" s="126"/>
      <c r="E3904" s="127"/>
      <c r="F3904" s="126"/>
      <c r="G3904" s="127"/>
    </row>
    <row r="3905" spans="4:7">
      <c r="D3905" s="126"/>
      <c r="E3905" s="127"/>
      <c r="F3905" s="126"/>
      <c r="G3905" s="127"/>
    </row>
    <row r="3906" spans="4:7">
      <c r="D3906" s="126"/>
      <c r="E3906" s="127"/>
      <c r="F3906" s="126"/>
      <c r="G3906" s="127"/>
    </row>
    <row r="3907" spans="4:7">
      <c r="D3907" s="126"/>
      <c r="E3907" s="127"/>
      <c r="F3907" s="126"/>
      <c r="G3907" s="127"/>
    </row>
    <row r="3908" spans="4:7">
      <c r="D3908" s="126"/>
      <c r="E3908" s="127"/>
      <c r="F3908" s="126"/>
      <c r="G3908" s="127"/>
    </row>
    <row r="3909" spans="4:7">
      <c r="D3909" s="126"/>
      <c r="E3909" s="127"/>
      <c r="F3909" s="126"/>
      <c r="G3909" s="127"/>
    </row>
    <row r="3910" spans="4:7">
      <c r="D3910" s="126"/>
      <c r="E3910" s="127"/>
      <c r="F3910" s="126"/>
      <c r="G3910" s="127"/>
    </row>
    <row r="3911" spans="4:7">
      <c r="D3911" s="126"/>
      <c r="E3911" s="127"/>
      <c r="F3911" s="126"/>
      <c r="G3911" s="127"/>
    </row>
    <row r="3912" spans="4:7">
      <c r="D3912" s="126"/>
      <c r="E3912" s="127"/>
      <c r="F3912" s="126"/>
      <c r="G3912" s="127"/>
    </row>
    <row r="3913" spans="4:7">
      <c r="D3913" s="126"/>
      <c r="E3913" s="127"/>
      <c r="F3913" s="126"/>
      <c r="G3913" s="127"/>
    </row>
    <row r="3914" spans="4:7">
      <c r="D3914" s="126"/>
      <c r="E3914" s="127"/>
      <c r="F3914" s="126"/>
      <c r="G3914" s="127"/>
    </row>
    <row r="3915" spans="4:7">
      <c r="D3915" s="126"/>
      <c r="E3915" s="127"/>
      <c r="F3915" s="126"/>
      <c r="G3915" s="127"/>
    </row>
    <row r="3916" spans="4:7">
      <c r="D3916" s="126"/>
      <c r="E3916" s="127"/>
      <c r="F3916" s="126"/>
      <c r="G3916" s="127"/>
    </row>
    <row r="3917" spans="4:7">
      <c r="D3917" s="126"/>
      <c r="E3917" s="127"/>
      <c r="F3917" s="126"/>
      <c r="G3917" s="127"/>
    </row>
    <row r="3918" spans="4:7">
      <c r="D3918" s="126"/>
      <c r="E3918" s="127"/>
      <c r="F3918" s="126"/>
      <c r="G3918" s="127"/>
    </row>
    <row r="3919" spans="4:7">
      <c r="D3919" s="126"/>
      <c r="E3919" s="127"/>
      <c r="F3919" s="126"/>
      <c r="G3919" s="127"/>
    </row>
    <row r="3920" spans="4:7">
      <c r="D3920" s="126"/>
      <c r="E3920" s="127"/>
      <c r="F3920" s="126"/>
      <c r="G3920" s="127"/>
    </row>
    <row r="3921" spans="4:7">
      <c r="D3921" s="126"/>
      <c r="E3921" s="127"/>
      <c r="F3921" s="126"/>
      <c r="G3921" s="127"/>
    </row>
    <row r="3922" spans="4:7">
      <c r="D3922" s="126"/>
      <c r="E3922" s="127"/>
      <c r="F3922" s="126"/>
      <c r="G3922" s="127"/>
    </row>
    <row r="3923" spans="4:7">
      <c r="D3923" s="126"/>
      <c r="E3923" s="127"/>
      <c r="F3923" s="126"/>
      <c r="G3923" s="127"/>
    </row>
    <row r="3924" spans="4:7">
      <c r="D3924" s="126"/>
      <c r="E3924" s="127"/>
      <c r="F3924" s="126"/>
      <c r="G3924" s="127"/>
    </row>
    <row r="3925" spans="4:7">
      <c r="D3925" s="126"/>
      <c r="E3925" s="127"/>
      <c r="F3925" s="126"/>
      <c r="G3925" s="127"/>
    </row>
    <row r="3926" spans="4:7">
      <c r="D3926" s="126"/>
      <c r="E3926" s="127"/>
      <c r="F3926" s="126"/>
      <c r="G3926" s="127"/>
    </row>
    <row r="3927" spans="4:7">
      <c r="D3927" s="126"/>
      <c r="E3927" s="127"/>
      <c r="F3927" s="126"/>
      <c r="G3927" s="127"/>
    </row>
    <row r="3928" spans="4:7">
      <c r="D3928" s="126"/>
      <c r="E3928" s="127"/>
      <c r="F3928" s="126"/>
      <c r="G3928" s="127"/>
    </row>
    <row r="3929" spans="4:7">
      <c r="D3929" s="126"/>
      <c r="E3929" s="127"/>
      <c r="F3929" s="126"/>
      <c r="G3929" s="127"/>
    </row>
    <row r="3930" spans="4:7">
      <c r="D3930" s="126"/>
      <c r="E3930" s="127"/>
      <c r="F3930" s="126"/>
      <c r="G3930" s="127"/>
    </row>
    <row r="3931" spans="4:7">
      <c r="D3931" s="126"/>
      <c r="E3931" s="127"/>
      <c r="F3931" s="126"/>
      <c r="G3931" s="127"/>
    </row>
    <row r="3932" spans="4:7">
      <c r="D3932" s="126"/>
      <c r="E3932" s="127"/>
      <c r="F3932" s="126"/>
      <c r="G3932" s="127"/>
    </row>
    <row r="3933" spans="4:7">
      <c r="D3933" s="126"/>
      <c r="E3933" s="127"/>
      <c r="F3933" s="126"/>
      <c r="G3933" s="127"/>
    </row>
    <row r="3934" spans="4:7">
      <c r="D3934" s="126"/>
      <c r="E3934" s="127"/>
      <c r="F3934" s="126"/>
      <c r="G3934" s="127"/>
    </row>
    <row r="3935" spans="4:7">
      <c r="D3935" s="126"/>
      <c r="E3935" s="127"/>
      <c r="F3935" s="126"/>
      <c r="G3935" s="127"/>
    </row>
    <row r="3936" spans="4:7">
      <c r="D3936" s="126"/>
      <c r="E3936" s="127"/>
      <c r="F3936" s="126"/>
      <c r="G3936" s="127"/>
    </row>
    <row r="3937" spans="4:7">
      <c r="D3937" s="126"/>
      <c r="E3937" s="127"/>
      <c r="F3937" s="126"/>
      <c r="G3937" s="127"/>
    </row>
    <row r="3938" spans="4:7">
      <c r="D3938" s="126"/>
      <c r="E3938" s="127"/>
      <c r="F3938" s="126"/>
      <c r="G3938" s="127"/>
    </row>
    <row r="3939" spans="4:7">
      <c r="D3939" s="126"/>
      <c r="E3939" s="127"/>
      <c r="F3939" s="126"/>
      <c r="G3939" s="127"/>
    </row>
    <row r="3940" spans="4:7">
      <c r="D3940" s="126"/>
      <c r="E3940" s="127"/>
      <c r="F3940" s="126"/>
      <c r="G3940" s="127"/>
    </row>
    <row r="3941" spans="4:7">
      <c r="D3941" s="126"/>
      <c r="E3941" s="127"/>
      <c r="F3941" s="126"/>
      <c r="G3941" s="127"/>
    </row>
    <row r="3942" spans="4:7">
      <c r="D3942" s="126"/>
      <c r="E3942" s="127"/>
      <c r="F3942" s="126"/>
      <c r="G3942" s="127"/>
    </row>
    <row r="3943" spans="4:7">
      <c r="D3943" s="126"/>
      <c r="E3943" s="127"/>
      <c r="F3943" s="126"/>
      <c r="G3943" s="127"/>
    </row>
    <row r="3944" spans="4:7">
      <c r="D3944" s="126"/>
      <c r="E3944" s="127"/>
      <c r="F3944" s="126"/>
      <c r="G3944" s="127"/>
    </row>
    <row r="3945" spans="4:7">
      <c r="D3945" s="126"/>
      <c r="E3945" s="127"/>
      <c r="F3945" s="126"/>
      <c r="G3945" s="127"/>
    </row>
    <row r="3946" spans="4:7">
      <c r="D3946" s="126"/>
      <c r="E3946" s="127"/>
      <c r="F3946" s="126"/>
      <c r="G3946" s="127"/>
    </row>
    <row r="3947" spans="4:7">
      <c r="D3947" s="126"/>
      <c r="E3947" s="127"/>
      <c r="F3947" s="126"/>
      <c r="G3947" s="127"/>
    </row>
    <row r="3948" spans="4:7">
      <c r="D3948" s="126"/>
      <c r="E3948" s="127"/>
      <c r="F3948" s="126"/>
      <c r="G3948" s="127"/>
    </row>
    <row r="3949" spans="4:7">
      <c r="D3949" s="126"/>
      <c r="E3949" s="127"/>
      <c r="F3949" s="126"/>
      <c r="G3949" s="127"/>
    </row>
    <row r="3950" spans="4:7">
      <c r="D3950" s="126"/>
      <c r="E3950" s="127"/>
      <c r="F3950" s="126"/>
      <c r="G3950" s="127"/>
    </row>
    <row r="3951" spans="4:7">
      <c r="D3951" s="126"/>
      <c r="E3951" s="127"/>
      <c r="F3951" s="126"/>
      <c r="G3951" s="127"/>
    </row>
    <row r="3952" spans="4:7">
      <c r="D3952" s="126"/>
      <c r="E3952" s="127"/>
      <c r="F3952" s="126"/>
      <c r="G3952" s="127"/>
    </row>
    <row r="3953" spans="4:7">
      <c r="D3953" s="126"/>
      <c r="E3953" s="127"/>
      <c r="F3953" s="126"/>
      <c r="G3953" s="127"/>
    </row>
    <row r="3954" spans="4:7">
      <c r="D3954" s="126"/>
      <c r="E3954" s="127"/>
      <c r="F3954" s="126"/>
      <c r="G3954" s="127"/>
    </row>
    <row r="3955" spans="4:7">
      <c r="D3955" s="126"/>
      <c r="E3955" s="127"/>
      <c r="F3955" s="126"/>
      <c r="G3955" s="127"/>
    </row>
    <row r="3956" spans="4:7">
      <c r="D3956" s="126"/>
      <c r="E3956" s="127"/>
      <c r="F3956" s="126"/>
      <c r="G3956" s="127"/>
    </row>
    <row r="3957" spans="4:7">
      <c r="D3957" s="126"/>
      <c r="E3957" s="127"/>
      <c r="F3957" s="126"/>
      <c r="G3957" s="127"/>
    </row>
    <row r="3958" spans="4:7">
      <c r="D3958" s="126"/>
      <c r="E3958" s="127"/>
      <c r="F3958" s="126"/>
      <c r="G3958" s="127"/>
    </row>
    <row r="3959" spans="4:7">
      <c r="D3959" s="126"/>
      <c r="E3959" s="127"/>
      <c r="F3959" s="126"/>
      <c r="G3959" s="127"/>
    </row>
    <row r="3960" spans="4:7">
      <c r="D3960" s="126"/>
      <c r="E3960" s="127"/>
      <c r="F3960" s="126"/>
      <c r="G3960" s="127"/>
    </row>
    <row r="3961" spans="4:7">
      <c r="D3961" s="126"/>
      <c r="E3961" s="127"/>
      <c r="F3961" s="126"/>
      <c r="G3961" s="127"/>
    </row>
    <row r="3962" spans="4:7">
      <c r="D3962" s="126"/>
      <c r="E3962" s="127"/>
      <c r="F3962" s="126"/>
      <c r="G3962" s="127"/>
    </row>
    <row r="3963" spans="4:7">
      <c r="D3963" s="126"/>
      <c r="E3963" s="127"/>
      <c r="F3963" s="126"/>
      <c r="G3963" s="127"/>
    </row>
    <row r="3964" spans="4:7">
      <c r="D3964" s="126"/>
      <c r="E3964" s="127"/>
      <c r="F3964" s="126"/>
      <c r="G3964" s="127"/>
    </row>
    <row r="3965" spans="4:7">
      <c r="D3965" s="126"/>
      <c r="E3965" s="127"/>
      <c r="F3965" s="126"/>
      <c r="G3965" s="127"/>
    </row>
    <row r="3966" spans="4:7">
      <c r="D3966" s="126"/>
      <c r="E3966" s="127"/>
      <c r="F3966" s="126"/>
      <c r="G3966" s="127"/>
    </row>
    <row r="3967" spans="4:7">
      <c r="D3967" s="126"/>
      <c r="E3967" s="127"/>
      <c r="F3967" s="126"/>
      <c r="G3967" s="127"/>
    </row>
    <row r="3968" spans="4:7">
      <c r="D3968" s="126"/>
      <c r="E3968" s="127"/>
      <c r="F3968" s="126"/>
      <c r="G3968" s="127"/>
    </row>
    <row r="3969" spans="4:7">
      <c r="D3969" s="126"/>
      <c r="E3969" s="127"/>
      <c r="F3969" s="126"/>
      <c r="G3969" s="127"/>
    </row>
    <row r="3970" spans="4:7">
      <c r="D3970" s="126"/>
      <c r="E3970" s="127"/>
      <c r="F3970" s="126"/>
      <c r="G3970" s="127"/>
    </row>
    <row r="3971" spans="4:7">
      <c r="D3971" s="126"/>
      <c r="E3971" s="127"/>
      <c r="F3971" s="126"/>
      <c r="G3971" s="127"/>
    </row>
    <row r="3972" spans="4:7">
      <c r="D3972" s="126"/>
      <c r="E3972" s="127"/>
      <c r="F3972" s="126"/>
      <c r="G3972" s="127"/>
    </row>
    <row r="3973" spans="4:7">
      <c r="D3973" s="126"/>
      <c r="E3973" s="127"/>
      <c r="F3973" s="126"/>
      <c r="G3973" s="127"/>
    </row>
    <row r="3974" spans="4:7">
      <c r="D3974" s="126"/>
      <c r="E3974" s="127"/>
      <c r="F3974" s="126"/>
      <c r="G3974" s="127"/>
    </row>
    <row r="3975" spans="4:7">
      <c r="D3975" s="126"/>
      <c r="E3975" s="127"/>
      <c r="F3975" s="126"/>
      <c r="G3975" s="127"/>
    </row>
    <row r="3976" spans="4:7">
      <c r="D3976" s="126"/>
      <c r="E3976" s="127"/>
      <c r="F3976" s="126"/>
      <c r="G3976" s="127"/>
    </row>
    <row r="3977" spans="4:7">
      <c r="D3977" s="126"/>
      <c r="E3977" s="127"/>
      <c r="F3977" s="126"/>
      <c r="G3977" s="127"/>
    </row>
    <row r="3978" spans="4:7">
      <c r="D3978" s="126"/>
      <c r="E3978" s="127"/>
      <c r="F3978" s="126"/>
      <c r="G3978" s="127"/>
    </row>
    <row r="3979" spans="4:7">
      <c r="D3979" s="126"/>
      <c r="E3979" s="127"/>
      <c r="F3979" s="126"/>
      <c r="G3979" s="127"/>
    </row>
    <row r="3980" spans="4:7">
      <c r="D3980" s="126"/>
      <c r="E3980" s="127"/>
      <c r="F3980" s="126"/>
      <c r="G3980" s="127"/>
    </row>
    <row r="3981" spans="4:7">
      <c r="D3981" s="126"/>
      <c r="E3981" s="127"/>
      <c r="F3981" s="126"/>
      <c r="G3981" s="127"/>
    </row>
    <row r="3982" spans="4:7">
      <c r="D3982" s="126"/>
      <c r="E3982" s="127"/>
      <c r="F3982" s="126"/>
      <c r="G3982" s="127"/>
    </row>
    <row r="3983" spans="4:7">
      <c r="D3983" s="126"/>
      <c r="E3983" s="127"/>
      <c r="F3983" s="126"/>
      <c r="G3983" s="127"/>
    </row>
    <row r="3984" spans="4:7">
      <c r="D3984" s="126"/>
      <c r="E3984" s="127"/>
      <c r="F3984" s="126"/>
      <c r="G3984" s="127"/>
    </row>
    <row r="3985" spans="4:7">
      <c r="D3985" s="126"/>
      <c r="E3985" s="127"/>
      <c r="F3985" s="126"/>
      <c r="G3985" s="127"/>
    </row>
    <row r="3986" spans="4:7">
      <c r="D3986" s="126"/>
      <c r="E3986" s="127"/>
      <c r="F3986" s="126"/>
      <c r="G3986" s="127"/>
    </row>
    <row r="3987" spans="4:7">
      <c r="D3987" s="126"/>
      <c r="E3987" s="127"/>
      <c r="F3987" s="126"/>
      <c r="G3987" s="127"/>
    </row>
    <row r="3988" spans="4:7">
      <c r="D3988" s="126"/>
      <c r="E3988" s="127"/>
      <c r="F3988" s="126"/>
      <c r="G3988" s="127"/>
    </row>
    <row r="3989" spans="4:7">
      <c r="D3989" s="126"/>
      <c r="E3989" s="127"/>
      <c r="F3989" s="126"/>
      <c r="G3989" s="127"/>
    </row>
    <row r="3990" spans="4:7">
      <c r="D3990" s="126"/>
      <c r="E3990" s="127"/>
      <c r="F3990" s="126"/>
      <c r="G3990" s="127"/>
    </row>
    <row r="3991" spans="4:7">
      <c r="D3991" s="126"/>
      <c r="E3991" s="127"/>
      <c r="F3991" s="126"/>
      <c r="G3991" s="127"/>
    </row>
    <row r="3992" spans="4:7">
      <c r="D3992" s="126"/>
      <c r="E3992" s="127"/>
      <c r="F3992" s="126"/>
      <c r="G3992" s="127"/>
    </row>
    <row r="3993" spans="4:7">
      <c r="D3993" s="126"/>
      <c r="E3993" s="127"/>
      <c r="F3993" s="126"/>
      <c r="G3993" s="127"/>
    </row>
    <row r="3994" spans="4:7">
      <c r="D3994" s="126"/>
      <c r="E3994" s="127"/>
      <c r="F3994" s="126"/>
      <c r="G3994" s="127"/>
    </row>
    <row r="3995" spans="4:7">
      <c r="D3995" s="126"/>
      <c r="E3995" s="127"/>
      <c r="F3995" s="126"/>
      <c r="G3995" s="127"/>
    </row>
    <row r="3996" spans="4:7">
      <c r="D3996" s="126"/>
      <c r="E3996" s="127"/>
      <c r="F3996" s="126"/>
      <c r="G3996" s="127"/>
    </row>
    <row r="3997" spans="4:7">
      <c r="D3997" s="126"/>
      <c r="E3997" s="127"/>
      <c r="F3997" s="126"/>
      <c r="G3997" s="127"/>
    </row>
    <row r="3998" spans="4:7">
      <c r="D3998" s="126"/>
      <c r="E3998" s="127"/>
      <c r="F3998" s="126"/>
      <c r="G3998" s="127"/>
    </row>
    <row r="3999" spans="4:7">
      <c r="D3999" s="126"/>
      <c r="E3999" s="127"/>
      <c r="F3999" s="126"/>
      <c r="G3999" s="127"/>
    </row>
    <row r="4000" spans="4:7">
      <c r="D4000" s="126"/>
      <c r="E4000" s="127"/>
      <c r="F4000" s="126"/>
      <c r="G4000" s="127"/>
    </row>
    <row r="4001" spans="4:7">
      <c r="D4001" s="126"/>
      <c r="E4001" s="127"/>
      <c r="F4001" s="126"/>
      <c r="G4001" s="127"/>
    </row>
    <row r="4002" spans="4:7">
      <c r="D4002" s="126"/>
      <c r="E4002" s="127"/>
      <c r="F4002" s="126"/>
      <c r="G4002" s="127"/>
    </row>
    <row r="4003" spans="4:7">
      <c r="D4003" s="126"/>
      <c r="E4003" s="127"/>
      <c r="F4003" s="126"/>
      <c r="G4003" s="127"/>
    </row>
    <row r="4004" spans="4:7">
      <c r="D4004" s="126"/>
      <c r="E4004" s="127"/>
      <c r="F4004" s="126"/>
      <c r="G4004" s="127"/>
    </row>
    <row r="4005" spans="4:7">
      <c r="D4005" s="126"/>
      <c r="E4005" s="127"/>
      <c r="F4005" s="126"/>
      <c r="G4005" s="127"/>
    </row>
    <row r="4006" spans="4:7">
      <c r="D4006" s="126"/>
      <c r="E4006" s="127"/>
      <c r="F4006" s="126"/>
      <c r="G4006" s="127"/>
    </row>
    <row r="4007" spans="4:7">
      <c r="D4007" s="126"/>
      <c r="E4007" s="127"/>
      <c r="F4007" s="126"/>
      <c r="G4007" s="127"/>
    </row>
    <row r="4008" spans="4:7">
      <c r="D4008" s="126"/>
      <c r="E4008" s="127"/>
      <c r="F4008" s="126"/>
      <c r="G4008" s="127"/>
    </row>
    <row r="4009" spans="4:7">
      <c r="D4009" s="126"/>
      <c r="E4009" s="127"/>
      <c r="F4009" s="126"/>
      <c r="G4009" s="127"/>
    </row>
    <row r="4010" spans="4:7">
      <c r="D4010" s="126"/>
      <c r="E4010" s="127"/>
      <c r="F4010" s="126"/>
      <c r="G4010" s="127"/>
    </row>
    <row r="4011" spans="4:7">
      <c r="D4011" s="126"/>
      <c r="E4011" s="127"/>
      <c r="F4011" s="126"/>
      <c r="G4011" s="127"/>
    </row>
    <row r="4012" spans="4:7">
      <c r="D4012" s="126"/>
      <c r="E4012" s="127"/>
      <c r="F4012" s="126"/>
      <c r="G4012" s="127"/>
    </row>
    <row r="4013" spans="4:7">
      <c r="D4013" s="126"/>
      <c r="E4013" s="127"/>
      <c r="F4013" s="126"/>
      <c r="G4013" s="127"/>
    </row>
    <row r="4014" spans="4:7">
      <c r="D4014" s="126"/>
      <c r="E4014" s="127"/>
      <c r="F4014" s="126"/>
      <c r="G4014" s="127"/>
    </row>
    <row r="4015" spans="4:7">
      <c r="D4015" s="126"/>
      <c r="E4015" s="127"/>
      <c r="F4015" s="126"/>
      <c r="G4015" s="127"/>
    </row>
    <row r="4016" spans="4:7">
      <c r="D4016" s="126"/>
      <c r="E4016" s="127"/>
      <c r="F4016" s="126"/>
      <c r="G4016" s="127"/>
    </row>
    <row r="4017" spans="4:7">
      <c r="D4017" s="126"/>
      <c r="E4017" s="127"/>
      <c r="F4017" s="126"/>
      <c r="G4017" s="127"/>
    </row>
    <row r="4018" spans="4:7">
      <c r="D4018" s="126"/>
      <c r="E4018" s="127"/>
      <c r="F4018" s="126"/>
      <c r="G4018" s="127"/>
    </row>
    <row r="4019" spans="4:7">
      <c r="D4019" s="126"/>
      <c r="E4019" s="127"/>
      <c r="F4019" s="126"/>
      <c r="G4019" s="127"/>
    </row>
    <row r="4020" spans="4:7">
      <c r="D4020" s="126"/>
      <c r="E4020" s="127"/>
      <c r="F4020" s="126"/>
      <c r="G4020" s="127"/>
    </row>
    <row r="4021" spans="4:7">
      <c r="D4021" s="126"/>
      <c r="E4021" s="127"/>
      <c r="F4021" s="126"/>
      <c r="G4021" s="127"/>
    </row>
    <row r="4022" spans="4:7">
      <c r="D4022" s="126"/>
      <c r="E4022" s="127"/>
      <c r="F4022" s="126"/>
      <c r="G4022" s="127"/>
    </row>
    <row r="4023" spans="4:7">
      <c r="D4023" s="126"/>
      <c r="E4023" s="127"/>
      <c r="F4023" s="126"/>
      <c r="G4023" s="127"/>
    </row>
    <row r="4024" spans="4:7">
      <c r="D4024" s="126"/>
      <c r="E4024" s="127"/>
      <c r="F4024" s="126"/>
      <c r="G4024" s="127"/>
    </row>
    <row r="4025" spans="4:7">
      <c r="D4025" s="126"/>
      <c r="E4025" s="127"/>
      <c r="F4025" s="126"/>
      <c r="G4025" s="127"/>
    </row>
    <row r="4026" spans="4:7">
      <c r="D4026" s="126"/>
      <c r="E4026" s="127"/>
      <c r="F4026" s="126"/>
      <c r="G4026" s="127"/>
    </row>
    <row r="4027" spans="4:7">
      <c r="D4027" s="126"/>
      <c r="E4027" s="127"/>
      <c r="F4027" s="126"/>
      <c r="G4027" s="127"/>
    </row>
    <row r="4028" spans="4:7">
      <c r="D4028" s="126"/>
      <c r="E4028" s="127"/>
      <c r="F4028" s="126"/>
      <c r="G4028" s="127"/>
    </row>
    <row r="4029" spans="4:7">
      <c r="D4029" s="126"/>
      <c r="E4029" s="127"/>
      <c r="F4029" s="126"/>
      <c r="G4029" s="127"/>
    </row>
    <row r="4030" spans="4:7">
      <c r="D4030" s="126"/>
      <c r="E4030" s="127"/>
      <c r="F4030" s="126"/>
      <c r="G4030" s="127"/>
    </row>
    <row r="4031" spans="4:7">
      <c r="D4031" s="126"/>
      <c r="E4031" s="127"/>
      <c r="F4031" s="126"/>
      <c r="G4031" s="127"/>
    </row>
    <row r="4032" spans="4:7">
      <c r="D4032" s="126"/>
      <c r="E4032" s="127"/>
      <c r="F4032" s="126"/>
      <c r="G4032" s="127"/>
    </row>
    <row r="4033" spans="4:7">
      <c r="D4033" s="126"/>
      <c r="E4033" s="127"/>
      <c r="F4033" s="126"/>
      <c r="G4033" s="127"/>
    </row>
    <row r="4034" spans="4:7">
      <c r="D4034" s="126"/>
      <c r="E4034" s="127"/>
      <c r="F4034" s="126"/>
      <c r="G4034" s="127"/>
    </row>
    <row r="4035" spans="4:7">
      <c r="D4035" s="126"/>
      <c r="E4035" s="127"/>
      <c r="F4035" s="126"/>
      <c r="G4035" s="127"/>
    </row>
    <row r="4036" spans="4:7">
      <c r="D4036" s="126"/>
      <c r="E4036" s="127"/>
      <c r="F4036" s="126"/>
      <c r="G4036" s="127"/>
    </row>
    <row r="4037" spans="4:7">
      <c r="D4037" s="126"/>
      <c r="E4037" s="127"/>
      <c r="F4037" s="126"/>
      <c r="G4037" s="127"/>
    </row>
    <row r="4038" spans="4:7">
      <c r="D4038" s="126"/>
      <c r="E4038" s="127"/>
      <c r="F4038" s="126"/>
      <c r="G4038" s="127"/>
    </row>
    <row r="4039" spans="4:7">
      <c r="D4039" s="126"/>
      <c r="E4039" s="127"/>
      <c r="F4039" s="126"/>
      <c r="G4039" s="127"/>
    </row>
    <row r="4040" spans="4:7">
      <c r="D4040" s="126"/>
      <c r="E4040" s="127"/>
      <c r="F4040" s="126"/>
      <c r="G4040" s="127"/>
    </row>
    <row r="4041" spans="4:7">
      <c r="D4041" s="126"/>
      <c r="E4041" s="127"/>
      <c r="F4041" s="126"/>
      <c r="G4041" s="127"/>
    </row>
    <row r="4042" spans="4:7">
      <c r="D4042" s="126"/>
      <c r="E4042" s="127"/>
      <c r="F4042" s="126"/>
      <c r="G4042" s="127"/>
    </row>
    <row r="4043" spans="4:7">
      <c r="D4043" s="126"/>
      <c r="E4043" s="127"/>
      <c r="F4043" s="126"/>
      <c r="G4043" s="127"/>
    </row>
    <row r="4044" spans="4:7">
      <c r="D4044" s="126"/>
      <c r="E4044" s="127"/>
      <c r="F4044" s="126"/>
      <c r="G4044" s="127"/>
    </row>
    <row r="4045" spans="4:7">
      <c r="D4045" s="126"/>
      <c r="E4045" s="127"/>
      <c r="F4045" s="126"/>
      <c r="G4045" s="127"/>
    </row>
    <row r="4046" spans="4:7">
      <c r="D4046" s="126"/>
      <c r="E4046" s="127"/>
      <c r="F4046" s="126"/>
      <c r="G4046" s="127"/>
    </row>
    <row r="4047" spans="4:7">
      <c r="D4047" s="126"/>
      <c r="E4047" s="127"/>
      <c r="F4047" s="126"/>
      <c r="G4047" s="127"/>
    </row>
    <row r="4048" spans="4:7">
      <c r="D4048" s="126"/>
      <c r="E4048" s="127"/>
      <c r="F4048" s="126"/>
      <c r="G4048" s="127"/>
    </row>
    <row r="4049" spans="4:7">
      <c r="D4049" s="126"/>
      <c r="E4049" s="127"/>
      <c r="F4049" s="126"/>
      <c r="G4049" s="127"/>
    </row>
    <row r="4050" spans="4:7">
      <c r="D4050" s="126"/>
      <c r="E4050" s="127"/>
      <c r="F4050" s="126"/>
      <c r="G4050" s="127"/>
    </row>
    <row r="4051" spans="4:7">
      <c r="D4051" s="126"/>
      <c r="E4051" s="127"/>
      <c r="F4051" s="126"/>
      <c r="G4051" s="127"/>
    </row>
    <row r="4052" spans="4:7">
      <c r="D4052" s="126"/>
      <c r="E4052" s="127"/>
      <c r="F4052" s="126"/>
      <c r="G4052" s="127"/>
    </row>
    <row r="4053" spans="4:7">
      <c r="D4053" s="126"/>
      <c r="E4053" s="127"/>
      <c r="F4053" s="126"/>
      <c r="G4053" s="127"/>
    </row>
    <row r="4054" spans="4:7">
      <c r="D4054" s="126"/>
      <c r="E4054" s="127"/>
      <c r="F4054" s="126"/>
      <c r="G4054" s="127"/>
    </row>
    <row r="4055" spans="4:7">
      <c r="D4055" s="126"/>
      <c r="E4055" s="127"/>
      <c r="F4055" s="126"/>
      <c r="G4055" s="127"/>
    </row>
    <row r="4056" spans="4:7">
      <c r="D4056" s="126"/>
      <c r="E4056" s="127"/>
      <c r="F4056" s="126"/>
      <c r="G4056" s="127"/>
    </row>
    <row r="4057" spans="4:7">
      <c r="D4057" s="126"/>
      <c r="E4057" s="127"/>
      <c r="F4057" s="126"/>
      <c r="G4057" s="127"/>
    </row>
    <row r="4058" spans="4:7">
      <c r="D4058" s="126"/>
      <c r="E4058" s="127"/>
      <c r="F4058" s="126"/>
      <c r="G4058" s="127"/>
    </row>
    <row r="4059" spans="4:7">
      <c r="D4059" s="126"/>
      <c r="E4059" s="127"/>
      <c r="F4059" s="126"/>
      <c r="G4059" s="127"/>
    </row>
    <row r="4060" spans="4:7">
      <c r="D4060" s="126"/>
      <c r="E4060" s="127"/>
      <c r="F4060" s="126"/>
      <c r="G4060" s="127"/>
    </row>
    <row r="4061" spans="4:7">
      <c r="D4061" s="126"/>
      <c r="E4061" s="127"/>
      <c r="F4061" s="126"/>
      <c r="G4061" s="127"/>
    </row>
    <row r="4062" spans="4:7">
      <c r="D4062" s="126"/>
      <c r="E4062" s="127"/>
      <c r="F4062" s="126"/>
      <c r="G4062" s="127"/>
    </row>
    <row r="4063" spans="4:7">
      <c r="D4063" s="126"/>
      <c r="E4063" s="127"/>
      <c r="F4063" s="126"/>
      <c r="G4063" s="127"/>
    </row>
    <row r="4064" spans="4:7">
      <c r="D4064" s="126"/>
      <c r="E4064" s="127"/>
      <c r="F4064" s="126"/>
      <c r="G4064" s="127"/>
    </row>
    <row r="4065" spans="4:7">
      <c r="D4065" s="126"/>
      <c r="E4065" s="127"/>
      <c r="F4065" s="126"/>
      <c r="G4065" s="127"/>
    </row>
    <row r="4066" spans="4:7">
      <c r="D4066" s="126"/>
      <c r="E4066" s="127"/>
      <c r="F4066" s="126"/>
      <c r="G4066" s="127"/>
    </row>
    <row r="4067" spans="4:7">
      <c r="D4067" s="126"/>
      <c r="E4067" s="127"/>
      <c r="F4067" s="126"/>
      <c r="G4067" s="127"/>
    </row>
    <row r="4068" spans="4:7">
      <c r="D4068" s="126"/>
      <c r="E4068" s="127"/>
      <c r="F4068" s="126"/>
      <c r="G4068" s="127"/>
    </row>
    <row r="4069" spans="4:7">
      <c r="D4069" s="126"/>
      <c r="E4069" s="127"/>
      <c r="F4069" s="126"/>
      <c r="G4069" s="127"/>
    </row>
    <row r="4070" spans="4:7">
      <c r="D4070" s="126"/>
      <c r="E4070" s="127"/>
      <c r="F4070" s="126"/>
      <c r="G4070" s="127"/>
    </row>
    <row r="4071" spans="4:7">
      <c r="D4071" s="126"/>
      <c r="E4071" s="127"/>
      <c r="F4071" s="126"/>
      <c r="G4071" s="127"/>
    </row>
    <row r="4072" spans="4:7">
      <c r="D4072" s="126"/>
      <c r="E4072" s="127"/>
      <c r="F4072" s="126"/>
      <c r="G4072" s="127"/>
    </row>
    <row r="4073" spans="4:7">
      <c r="D4073" s="126"/>
      <c r="E4073" s="127"/>
      <c r="F4073" s="126"/>
      <c r="G4073" s="127"/>
    </row>
    <row r="4074" spans="4:7">
      <c r="D4074" s="126"/>
      <c r="E4074" s="127"/>
      <c r="F4074" s="126"/>
      <c r="G4074" s="127"/>
    </row>
    <row r="4075" spans="4:7">
      <c r="D4075" s="126"/>
      <c r="E4075" s="127"/>
      <c r="F4075" s="126"/>
      <c r="G4075" s="127"/>
    </row>
    <row r="4076" spans="4:7">
      <c r="D4076" s="126"/>
      <c r="E4076" s="127"/>
      <c r="F4076" s="126"/>
      <c r="G4076" s="127"/>
    </row>
    <row r="4077" spans="4:7">
      <c r="D4077" s="126"/>
      <c r="E4077" s="127"/>
      <c r="F4077" s="126"/>
      <c r="G4077" s="127"/>
    </row>
    <row r="4078" spans="4:7">
      <c r="D4078" s="126"/>
      <c r="E4078" s="127"/>
      <c r="F4078" s="126"/>
      <c r="G4078" s="127"/>
    </row>
    <row r="4079" spans="4:7">
      <c r="D4079" s="126"/>
      <c r="E4079" s="127"/>
      <c r="F4079" s="126"/>
      <c r="G4079" s="127"/>
    </row>
    <row r="4080" spans="4:7">
      <c r="D4080" s="126"/>
      <c r="E4080" s="127"/>
      <c r="F4080" s="126"/>
      <c r="G4080" s="127"/>
    </row>
    <row r="4081" spans="4:7">
      <c r="D4081" s="126"/>
      <c r="E4081" s="127"/>
      <c r="F4081" s="126"/>
      <c r="G4081" s="127"/>
    </row>
    <row r="4082" spans="4:7">
      <c r="D4082" s="126"/>
      <c r="E4082" s="127"/>
      <c r="F4082" s="126"/>
      <c r="G4082" s="127"/>
    </row>
    <row r="4083" spans="4:7">
      <c r="D4083" s="126"/>
      <c r="E4083" s="127"/>
      <c r="F4083" s="126"/>
      <c r="G4083" s="127"/>
    </row>
    <row r="4084" spans="4:7">
      <c r="D4084" s="126"/>
      <c r="E4084" s="127"/>
      <c r="F4084" s="126"/>
      <c r="G4084" s="127"/>
    </row>
    <row r="4085" spans="4:7">
      <c r="D4085" s="126"/>
      <c r="E4085" s="127"/>
      <c r="F4085" s="126"/>
      <c r="G4085" s="127"/>
    </row>
    <row r="4086" spans="4:7">
      <c r="D4086" s="126"/>
      <c r="E4086" s="127"/>
      <c r="F4086" s="126"/>
      <c r="G4086" s="127"/>
    </row>
    <row r="4087" spans="4:7">
      <c r="D4087" s="126"/>
      <c r="E4087" s="127"/>
      <c r="F4087" s="126"/>
      <c r="G4087" s="127"/>
    </row>
    <row r="4088" spans="4:7">
      <c r="D4088" s="126"/>
      <c r="E4088" s="127"/>
      <c r="F4088" s="126"/>
      <c r="G4088" s="127"/>
    </row>
    <row r="4089" spans="4:7">
      <c r="D4089" s="126"/>
      <c r="E4089" s="127"/>
      <c r="F4089" s="126"/>
      <c r="G4089" s="127"/>
    </row>
    <row r="4090" spans="4:7">
      <c r="D4090" s="126"/>
      <c r="E4090" s="127"/>
      <c r="F4090" s="126"/>
      <c r="G4090" s="127"/>
    </row>
    <row r="4091" spans="4:7">
      <c r="D4091" s="126"/>
      <c r="E4091" s="127"/>
      <c r="F4091" s="126"/>
      <c r="G4091" s="127"/>
    </row>
    <row r="4092" spans="4:7">
      <c r="D4092" s="126"/>
      <c r="E4092" s="127"/>
      <c r="F4092" s="126"/>
      <c r="G4092" s="127"/>
    </row>
    <row r="4093" spans="4:7">
      <c r="D4093" s="126"/>
      <c r="E4093" s="127"/>
      <c r="F4093" s="126"/>
      <c r="G4093" s="127"/>
    </row>
    <row r="4094" spans="4:7">
      <c r="D4094" s="126"/>
      <c r="E4094" s="127"/>
      <c r="F4094" s="126"/>
      <c r="G4094" s="127"/>
    </row>
    <row r="4095" spans="4:7">
      <c r="D4095" s="126"/>
      <c r="E4095" s="127"/>
      <c r="F4095" s="126"/>
      <c r="G4095" s="127"/>
    </row>
    <row r="4096" spans="4:7">
      <c r="D4096" s="126"/>
      <c r="E4096" s="127"/>
      <c r="F4096" s="126"/>
      <c r="G4096" s="127"/>
    </row>
    <row r="4097" spans="4:7">
      <c r="D4097" s="126"/>
      <c r="E4097" s="127"/>
      <c r="F4097" s="126"/>
      <c r="G4097" s="127"/>
    </row>
    <row r="4098" spans="4:7">
      <c r="D4098" s="126"/>
      <c r="E4098" s="127"/>
      <c r="F4098" s="126"/>
      <c r="G4098" s="127"/>
    </row>
    <row r="4099" spans="4:7">
      <c r="D4099" s="126"/>
      <c r="E4099" s="127"/>
      <c r="F4099" s="126"/>
      <c r="G4099" s="127"/>
    </row>
    <row r="4100" spans="4:7">
      <c r="D4100" s="126"/>
      <c r="E4100" s="127"/>
      <c r="F4100" s="126"/>
      <c r="G4100" s="127"/>
    </row>
    <row r="4101" spans="4:7">
      <c r="D4101" s="126"/>
      <c r="E4101" s="127"/>
      <c r="F4101" s="126"/>
      <c r="G4101" s="127"/>
    </row>
    <row r="4102" spans="4:7">
      <c r="D4102" s="126"/>
      <c r="E4102" s="127"/>
      <c r="F4102" s="126"/>
      <c r="G4102" s="127"/>
    </row>
    <row r="4103" spans="4:7">
      <c r="D4103" s="126"/>
      <c r="E4103" s="127"/>
      <c r="F4103" s="126"/>
      <c r="G4103" s="127"/>
    </row>
    <row r="4104" spans="4:7">
      <c r="D4104" s="126"/>
      <c r="E4104" s="127"/>
      <c r="F4104" s="126"/>
      <c r="G4104" s="127"/>
    </row>
    <row r="4105" spans="4:7">
      <c r="D4105" s="126"/>
      <c r="E4105" s="127"/>
      <c r="F4105" s="126"/>
      <c r="G4105" s="127"/>
    </row>
    <row r="4106" spans="4:7">
      <c r="D4106" s="126"/>
      <c r="E4106" s="127"/>
      <c r="F4106" s="126"/>
      <c r="G4106" s="127"/>
    </row>
    <row r="4107" spans="4:7">
      <c r="D4107" s="126"/>
      <c r="E4107" s="127"/>
      <c r="F4107" s="126"/>
      <c r="G4107" s="127"/>
    </row>
    <row r="4108" spans="4:7">
      <c r="D4108" s="126"/>
      <c r="E4108" s="127"/>
      <c r="F4108" s="126"/>
      <c r="G4108" s="127"/>
    </row>
    <row r="4109" spans="4:7">
      <c r="D4109" s="126"/>
      <c r="E4109" s="127"/>
      <c r="F4109" s="126"/>
      <c r="G4109" s="127"/>
    </row>
    <row r="4110" spans="4:7">
      <c r="D4110" s="126"/>
      <c r="E4110" s="127"/>
      <c r="F4110" s="126"/>
      <c r="G4110" s="127"/>
    </row>
    <row r="4111" spans="4:7">
      <c r="D4111" s="126"/>
      <c r="E4111" s="127"/>
      <c r="F4111" s="126"/>
      <c r="G4111" s="127"/>
    </row>
    <row r="4112" spans="4:7">
      <c r="D4112" s="126"/>
      <c r="E4112" s="127"/>
      <c r="F4112" s="126"/>
      <c r="G4112" s="127"/>
    </row>
    <row r="4113" spans="4:7">
      <c r="D4113" s="126"/>
      <c r="E4113" s="127"/>
      <c r="F4113" s="126"/>
      <c r="G4113" s="127"/>
    </row>
    <row r="4114" spans="4:7">
      <c r="D4114" s="126"/>
      <c r="E4114" s="127"/>
      <c r="F4114" s="126"/>
      <c r="G4114" s="127"/>
    </row>
    <row r="4115" spans="4:7">
      <c r="D4115" s="126"/>
      <c r="E4115" s="127"/>
      <c r="F4115" s="126"/>
      <c r="G4115" s="127"/>
    </row>
    <row r="4116" spans="4:7">
      <c r="D4116" s="126"/>
      <c r="E4116" s="127"/>
      <c r="F4116" s="126"/>
      <c r="G4116" s="127"/>
    </row>
    <row r="4117" spans="4:7">
      <c r="D4117" s="126"/>
      <c r="E4117" s="127"/>
      <c r="F4117" s="126"/>
      <c r="G4117" s="127"/>
    </row>
    <row r="4118" spans="4:7">
      <c r="D4118" s="126"/>
      <c r="E4118" s="127"/>
      <c r="F4118" s="126"/>
      <c r="G4118" s="127"/>
    </row>
    <row r="4119" spans="4:7">
      <c r="D4119" s="126"/>
      <c r="E4119" s="127"/>
      <c r="F4119" s="126"/>
      <c r="G4119" s="127"/>
    </row>
    <row r="4120" spans="4:7">
      <c r="D4120" s="126"/>
      <c r="E4120" s="127"/>
      <c r="F4120" s="126"/>
      <c r="G4120" s="127"/>
    </row>
    <row r="4121" spans="4:7">
      <c r="D4121" s="126"/>
      <c r="E4121" s="127"/>
      <c r="F4121" s="126"/>
      <c r="G4121" s="127"/>
    </row>
    <row r="4122" spans="4:7">
      <c r="D4122" s="126"/>
      <c r="E4122" s="127"/>
      <c r="F4122" s="126"/>
      <c r="G4122" s="127"/>
    </row>
    <row r="4123" spans="4:7">
      <c r="D4123" s="126"/>
      <c r="E4123" s="127"/>
      <c r="F4123" s="126"/>
      <c r="G4123" s="127"/>
    </row>
    <row r="4124" spans="4:7">
      <c r="D4124" s="126"/>
      <c r="E4124" s="127"/>
      <c r="F4124" s="126"/>
      <c r="G4124" s="127"/>
    </row>
    <row r="4125" spans="4:7">
      <c r="D4125" s="126"/>
      <c r="E4125" s="127"/>
      <c r="F4125" s="126"/>
      <c r="G4125" s="127"/>
    </row>
    <row r="4126" spans="4:7">
      <c r="D4126" s="126"/>
      <c r="E4126" s="127"/>
      <c r="F4126" s="126"/>
      <c r="G4126" s="127"/>
    </row>
    <row r="4127" spans="4:7">
      <c r="D4127" s="126"/>
      <c r="E4127" s="127"/>
      <c r="F4127" s="126"/>
      <c r="G4127" s="127"/>
    </row>
    <row r="4128" spans="4:7">
      <c r="D4128" s="126"/>
      <c r="E4128" s="127"/>
      <c r="F4128" s="126"/>
      <c r="G4128" s="127"/>
    </row>
    <row r="4129" spans="4:7">
      <c r="D4129" s="126"/>
      <c r="E4129" s="127"/>
      <c r="F4129" s="126"/>
      <c r="G4129" s="127"/>
    </row>
    <row r="4130" spans="4:7">
      <c r="D4130" s="126"/>
      <c r="E4130" s="127"/>
      <c r="F4130" s="126"/>
      <c r="G4130" s="127"/>
    </row>
    <row r="4131" spans="4:7">
      <c r="D4131" s="126"/>
      <c r="E4131" s="127"/>
      <c r="F4131" s="126"/>
      <c r="G4131" s="127"/>
    </row>
    <row r="4132" spans="4:7">
      <c r="D4132" s="126"/>
      <c r="E4132" s="127"/>
      <c r="F4132" s="126"/>
      <c r="G4132" s="127"/>
    </row>
    <row r="4133" spans="4:7">
      <c r="D4133" s="126"/>
      <c r="E4133" s="127"/>
      <c r="F4133" s="126"/>
      <c r="G4133" s="127"/>
    </row>
    <row r="4134" spans="4:7">
      <c r="D4134" s="126"/>
      <c r="E4134" s="127"/>
      <c r="F4134" s="126"/>
      <c r="G4134" s="127"/>
    </row>
    <row r="4135" spans="4:7">
      <c r="D4135" s="126"/>
      <c r="E4135" s="127"/>
      <c r="F4135" s="126"/>
      <c r="G4135" s="127"/>
    </row>
    <row r="4136" spans="4:7">
      <c r="D4136" s="126"/>
      <c r="E4136" s="127"/>
      <c r="F4136" s="126"/>
      <c r="G4136" s="127"/>
    </row>
    <row r="4137" spans="4:7">
      <c r="D4137" s="126"/>
      <c r="E4137" s="127"/>
      <c r="F4137" s="126"/>
      <c r="G4137" s="127"/>
    </row>
    <row r="4138" spans="4:7">
      <c r="D4138" s="126"/>
      <c r="E4138" s="127"/>
      <c r="F4138" s="126"/>
      <c r="G4138" s="127"/>
    </row>
    <row r="4139" spans="4:7">
      <c r="D4139" s="126"/>
      <c r="E4139" s="127"/>
      <c r="F4139" s="126"/>
      <c r="G4139" s="127"/>
    </row>
    <row r="4140" spans="4:7">
      <c r="D4140" s="126"/>
      <c r="E4140" s="127"/>
      <c r="F4140" s="126"/>
      <c r="G4140" s="127"/>
    </row>
    <row r="4141" spans="4:7">
      <c r="D4141" s="126"/>
      <c r="E4141" s="127"/>
      <c r="F4141" s="126"/>
      <c r="G4141" s="127"/>
    </row>
    <row r="4142" spans="4:7">
      <c r="D4142" s="126"/>
      <c r="E4142" s="127"/>
      <c r="F4142" s="126"/>
      <c r="G4142" s="127"/>
    </row>
    <row r="4143" spans="4:7">
      <c r="D4143" s="126"/>
      <c r="E4143" s="127"/>
      <c r="F4143" s="126"/>
      <c r="G4143" s="127"/>
    </row>
    <row r="4144" spans="4:7">
      <c r="D4144" s="126"/>
      <c r="E4144" s="127"/>
      <c r="F4144" s="126"/>
      <c r="G4144" s="127"/>
    </row>
    <row r="4145" spans="4:7">
      <c r="D4145" s="126"/>
      <c r="E4145" s="127"/>
      <c r="F4145" s="126"/>
      <c r="G4145" s="127"/>
    </row>
    <row r="4146" spans="4:7">
      <c r="D4146" s="126"/>
      <c r="E4146" s="127"/>
      <c r="F4146" s="126"/>
      <c r="G4146" s="127"/>
    </row>
    <row r="4147" spans="4:7">
      <c r="D4147" s="126"/>
      <c r="E4147" s="127"/>
      <c r="F4147" s="126"/>
      <c r="G4147" s="127"/>
    </row>
    <row r="4148" spans="4:7">
      <c r="D4148" s="126"/>
      <c r="E4148" s="127"/>
      <c r="F4148" s="126"/>
      <c r="G4148" s="127"/>
    </row>
    <row r="4149" spans="4:7">
      <c r="D4149" s="126"/>
      <c r="E4149" s="127"/>
      <c r="F4149" s="126"/>
      <c r="G4149" s="127"/>
    </row>
    <row r="4150" spans="4:7">
      <c r="D4150" s="126"/>
      <c r="E4150" s="127"/>
      <c r="F4150" s="126"/>
      <c r="G4150" s="127"/>
    </row>
    <row r="4151" spans="4:7">
      <c r="D4151" s="126"/>
      <c r="E4151" s="127"/>
      <c r="F4151" s="126"/>
      <c r="G4151" s="127"/>
    </row>
    <row r="4152" spans="4:7">
      <c r="D4152" s="126"/>
      <c r="E4152" s="127"/>
      <c r="F4152" s="126"/>
      <c r="G4152" s="127"/>
    </row>
    <row r="4153" spans="4:7">
      <c r="D4153" s="126"/>
      <c r="E4153" s="127"/>
      <c r="F4153" s="126"/>
      <c r="G4153" s="127"/>
    </row>
    <row r="4154" spans="4:7">
      <c r="D4154" s="126"/>
      <c r="E4154" s="127"/>
      <c r="F4154" s="126"/>
      <c r="G4154" s="127"/>
    </row>
    <row r="4155" spans="4:7">
      <c r="D4155" s="126"/>
      <c r="E4155" s="127"/>
      <c r="F4155" s="126"/>
      <c r="G4155" s="127"/>
    </row>
    <row r="4156" spans="4:7">
      <c r="D4156" s="126"/>
      <c r="E4156" s="127"/>
      <c r="F4156" s="126"/>
      <c r="G4156" s="127"/>
    </row>
    <row r="4157" spans="4:7">
      <c r="D4157" s="126"/>
      <c r="E4157" s="127"/>
      <c r="F4157" s="126"/>
      <c r="G4157" s="127"/>
    </row>
    <row r="4158" spans="4:7">
      <c r="D4158" s="126"/>
      <c r="E4158" s="127"/>
      <c r="F4158" s="126"/>
      <c r="G4158" s="127"/>
    </row>
    <row r="4159" spans="4:7">
      <c r="D4159" s="126"/>
      <c r="E4159" s="127"/>
      <c r="F4159" s="126"/>
      <c r="G4159" s="127"/>
    </row>
    <row r="4160" spans="4:7">
      <c r="D4160" s="126"/>
      <c r="E4160" s="127"/>
      <c r="F4160" s="126"/>
      <c r="G4160" s="127"/>
    </row>
    <row r="4161" spans="4:7">
      <c r="D4161" s="126"/>
      <c r="E4161" s="127"/>
      <c r="F4161" s="126"/>
      <c r="G4161" s="127"/>
    </row>
    <row r="4162" spans="4:7">
      <c r="D4162" s="126"/>
      <c r="E4162" s="127"/>
      <c r="F4162" s="126"/>
      <c r="G4162" s="127"/>
    </row>
    <row r="4163" spans="4:7">
      <c r="D4163" s="126"/>
      <c r="E4163" s="127"/>
      <c r="F4163" s="126"/>
      <c r="G4163" s="127"/>
    </row>
    <row r="4164" spans="4:7">
      <c r="D4164" s="126"/>
      <c r="E4164" s="127"/>
      <c r="F4164" s="126"/>
      <c r="G4164" s="127"/>
    </row>
    <row r="4165" spans="4:7">
      <c r="D4165" s="126"/>
      <c r="E4165" s="127"/>
      <c r="F4165" s="126"/>
      <c r="G4165" s="127"/>
    </row>
    <row r="4166" spans="4:7">
      <c r="D4166" s="126"/>
      <c r="E4166" s="127"/>
      <c r="F4166" s="126"/>
      <c r="G4166" s="127"/>
    </row>
    <row r="4167" spans="4:7">
      <c r="D4167" s="126"/>
      <c r="E4167" s="127"/>
      <c r="F4167" s="126"/>
      <c r="G4167" s="127"/>
    </row>
    <row r="4168" spans="4:7">
      <c r="D4168" s="126"/>
      <c r="E4168" s="127"/>
      <c r="F4168" s="126"/>
      <c r="G4168" s="127"/>
    </row>
    <row r="4169" spans="4:7">
      <c r="D4169" s="126"/>
      <c r="E4169" s="127"/>
      <c r="F4169" s="126"/>
      <c r="G4169" s="127"/>
    </row>
    <row r="4170" spans="4:7">
      <c r="D4170" s="126"/>
      <c r="E4170" s="127"/>
      <c r="F4170" s="126"/>
      <c r="G4170" s="127"/>
    </row>
    <row r="4171" spans="4:7">
      <c r="D4171" s="126"/>
      <c r="E4171" s="127"/>
      <c r="F4171" s="126"/>
      <c r="G4171" s="127"/>
    </row>
    <row r="4172" spans="4:7">
      <c r="D4172" s="126"/>
      <c r="E4172" s="127"/>
      <c r="F4172" s="126"/>
      <c r="G4172" s="127"/>
    </row>
    <row r="4173" spans="4:7">
      <c r="D4173" s="126"/>
      <c r="E4173" s="127"/>
      <c r="F4173" s="126"/>
      <c r="G4173" s="127"/>
    </row>
    <row r="4174" spans="4:7">
      <c r="D4174" s="126"/>
      <c r="E4174" s="127"/>
      <c r="F4174" s="126"/>
      <c r="G4174" s="127"/>
    </row>
    <row r="4175" spans="4:7">
      <c r="D4175" s="126"/>
      <c r="E4175" s="127"/>
      <c r="F4175" s="126"/>
      <c r="G4175" s="127"/>
    </row>
    <row r="4176" spans="4:7">
      <c r="D4176" s="126"/>
      <c r="E4176" s="127"/>
      <c r="F4176" s="126"/>
      <c r="G4176" s="127"/>
    </row>
    <row r="4177" spans="4:7">
      <c r="D4177" s="126"/>
      <c r="E4177" s="127"/>
      <c r="F4177" s="126"/>
      <c r="G4177" s="127"/>
    </row>
    <row r="4178" spans="4:7">
      <c r="D4178" s="126"/>
      <c r="E4178" s="127"/>
      <c r="F4178" s="126"/>
      <c r="G4178" s="127"/>
    </row>
    <row r="4179" spans="4:7">
      <c r="D4179" s="126"/>
      <c r="E4179" s="127"/>
      <c r="F4179" s="126"/>
      <c r="G4179" s="127"/>
    </row>
    <row r="4180" spans="4:7">
      <c r="D4180" s="126"/>
      <c r="E4180" s="127"/>
      <c r="F4180" s="126"/>
      <c r="G4180" s="127"/>
    </row>
    <row r="4181" spans="4:7">
      <c r="D4181" s="126"/>
      <c r="E4181" s="127"/>
      <c r="F4181" s="126"/>
      <c r="G4181" s="127"/>
    </row>
    <row r="4182" spans="4:7">
      <c r="D4182" s="126"/>
      <c r="E4182" s="127"/>
      <c r="F4182" s="126"/>
      <c r="G4182" s="127"/>
    </row>
    <row r="4183" spans="4:7">
      <c r="D4183" s="126"/>
      <c r="E4183" s="127"/>
      <c r="F4183" s="126"/>
      <c r="G4183" s="127"/>
    </row>
    <row r="4184" spans="4:7">
      <c r="D4184" s="126"/>
      <c r="E4184" s="127"/>
      <c r="F4184" s="126"/>
      <c r="G4184" s="127"/>
    </row>
    <row r="4185" spans="4:7">
      <c r="D4185" s="126"/>
      <c r="E4185" s="127"/>
      <c r="F4185" s="126"/>
      <c r="G4185" s="127"/>
    </row>
    <row r="4186" spans="4:7">
      <c r="D4186" s="126"/>
      <c r="E4186" s="127"/>
      <c r="F4186" s="126"/>
      <c r="G4186" s="127"/>
    </row>
    <row r="4187" spans="4:7">
      <c r="D4187" s="126"/>
      <c r="E4187" s="127"/>
      <c r="F4187" s="126"/>
      <c r="G4187" s="127"/>
    </row>
    <row r="4188" spans="4:7">
      <c r="D4188" s="126"/>
      <c r="E4188" s="127"/>
      <c r="F4188" s="126"/>
      <c r="G4188" s="127"/>
    </row>
    <row r="4189" spans="4:7">
      <c r="D4189" s="126"/>
      <c r="E4189" s="127"/>
      <c r="F4189" s="126"/>
      <c r="G4189" s="127"/>
    </row>
    <row r="4190" spans="4:7">
      <c r="D4190" s="126"/>
      <c r="E4190" s="127"/>
      <c r="F4190" s="126"/>
      <c r="G4190" s="127"/>
    </row>
    <row r="4191" spans="4:7">
      <c r="D4191" s="126"/>
      <c r="E4191" s="127"/>
      <c r="F4191" s="126"/>
      <c r="G4191" s="127"/>
    </row>
    <row r="4192" spans="4:7">
      <c r="D4192" s="126"/>
      <c r="E4192" s="127"/>
      <c r="F4192" s="126"/>
      <c r="G4192" s="127"/>
    </row>
    <row r="4193" spans="4:7">
      <c r="D4193" s="126"/>
      <c r="E4193" s="127"/>
      <c r="F4193" s="126"/>
      <c r="G4193" s="127"/>
    </row>
    <row r="4194" spans="4:7">
      <c r="D4194" s="126"/>
      <c r="E4194" s="127"/>
      <c r="F4194" s="126"/>
      <c r="G4194" s="127"/>
    </row>
    <row r="4195" spans="4:7">
      <c r="D4195" s="126"/>
      <c r="E4195" s="127"/>
      <c r="F4195" s="126"/>
      <c r="G4195" s="127"/>
    </row>
    <row r="4196" spans="4:7">
      <c r="D4196" s="126"/>
      <c r="E4196" s="127"/>
      <c r="F4196" s="126"/>
      <c r="G4196" s="127"/>
    </row>
    <row r="4197" spans="4:7">
      <c r="D4197" s="126"/>
      <c r="E4197" s="127"/>
      <c r="F4197" s="126"/>
      <c r="G4197" s="127"/>
    </row>
    <row r="4198" spans="4:7">
      <c r="D4198" s="126"/>
      <c r="E4198" s="127"/>
      <c r="F4198" s="126"/>
      <c r="G4198" s="127"/>
    </row>
    <row r="4199" spans="4:7">
      <c r="D4199" s="126"/>
      <c r="E4199" s="127"/>
      <c r="F4199" s="126"/>
      <c r="G4199" s="127"/>
    </row>
    <row r="4200" spans="4:7">
      <c r="D4200" s="126"/>
      <c r="E4200" s="127"/>
      <c r="F4200" s="126"/>
      <c r="G4200" s="127"/>
    </row>
    <row r="4201" spans="4:7">
      <c r="D4201" s="126"/>
      <c r="E4201" s="127"/>
      <c r="F4201" s="126"/>
      <c r="G4201" s="127"/>
    </row>
    <row r="4202" spans="4:7">
      <c r="D4202" s="126"/>
      <c r="E4202" s="127"/>
      <c r="F4202" s="126"/>
      <c r="G4202" s="127"/>
    </row>
    <row r="4203" spans="4:7">
      <c r="D4203" s="126"/>
      <c r="E4203" s="127"/>
      <c r="F4203" s="126"/>
      <c r="G4203" s="127"/>
    </row>
    <row r="4204" spans="4:7">
      <c r="D4204" s="126"/>
      <c r="E4204" s="127"/>
      <c r="F4204" s="126"/>
      <c r="G4204" s="127"/>
    </row>
    <row r="4205" spans="4:7">
      <c r="D4205" s="126"/>
      <c r="E4205" s="127"/>
      <c r="F4205" s="126"/>
      <c r="G4205" s="127"/>
    </row>
    <row r="4206" spans="4:7">
      <c r="D4206" s="126"/>
      <c r="E4206" s="127"/>
      <c r="F4206" s="126"/>
      <c r="G4206" s="127"/>
    </row>
    <row r="4207" spans="4:7">
      <c r="D4207" s="126"/>
      <c r="E4207" s="127"/>
      <c r="F4207" s="126"/>
      <c r="G4207" s="127"/>
    </row>
    <row r="4208" spans="4:7">
      <c r="D4208" s="126"/>
      <c r="E4208" s="127"/>
      <c r="F4208" s="126"/>
      <c r="G4208" s="127"/>
    </row>
    <row r="4209" spans="4:7">
      <c r="D4209" s="126"/>
      <c r="E4209" s="127"/>
      <c r="F4209" s="126"/>
      <c r="G4209" s="127"/>
    </row>
    <row r="4210" spans="4:7">
      <c r="D4210" s="126"/>
      <c r="E4210" s="127"/>
      <c r="F4210" s="126"/>
      <c r="G4210" s="127"/>
    </row>
    <row r="4211" spans="4:7">
      <c r="D4211" s="126"/>
      <c r="E4211" s="127"/>
      <c r="F4211" s="126"/>
      <c r="G4211" s="127"/>
    </row>
    <row r="4212" spans="4:7">
      <c r="D4212" s="126"/>
      <c r="E4212" s="127"/>
      <c r="F4212" s="126"/>
      <c r="G4212" s="127"/>
    </row>
    <row r="4213" spans="4:7">
      <c r="D4213" s="126"/>
      <c r="E4213" s="127"/>
      <c r="F4213" s="126"/>
      <c r="G4213" s="127"/>
    </row>
    <row r="4214" spans="4:7">
      <c r="D4214" s="126"/>
      <c r="E4214" s="127"/>
      <c r="F4214" s="126"/>
      <c r="G4214" s="127"/>
    </row>
    <row r="4215" spans="4:7">
      <c r="D4215" s="126"/>
      <c r="E4215" s="127"/>
      <c r="F4215" s="126"/>
      <c r="G4215" s="127"/>
    </row>
    <row r="4216" spans="4:7">
      <c r="D4216" s="126"/>
      <c r="E4216" s="127"/>
      <c r="F4216" s="126"/>
      <c r="G4216" s="127"/>
    </row>
    <row r="4217" spans="4:7">
      <c r="D4217" s="126"/>
      <c r="E4217" s="127"/>
      <c r="F4217" s="126"/>
      <c r="G4217" s="127"/>
    </row>
    <row r="4218" spans="4:7">
      <c r="D4218" s="126"/>
      <c r="E4218" s="127"/>
      <c r="F4218" s="126"/>
      <c r="G4218" s="127"/>
    </row>
    <row r="4219" spans="4:7">
      <c r="D4219" s="126"/>
      <c r="E4219" s="127"/>
      <c r="F4219" s="126"/>
      <c r="G4219" s="127"/>
    </row>
    <row r="4220" spans="4:7">
      <c r="D4220" s="126"/>
      <c r="E4220" s="127"/>
      <c r="F4220" s="126"/>
      <c r="G4220" s="127"/>
    </row>
    <row r="4221" spans="4:7">
      <c r="D4221" s="126"/>
      <c r="E4221" s="127"/>
      <c r="F4221" s="126"/>
      <c r="G4221" s="127"/>
    </row>
    <row r="4222" spans="4:7">
      <c r="D4222" s="126"/>
      <c r="E4222" s="127"/>
      <c r="F4222" s="126"/>
      <c r="G4222" s="127"/>
    </row>
    <row r="4223" spans="4:7">
      <c r="D4223" s="126"/>
      <c r="E4223" s="127"/>
      <c r="F4223" s="126"/>
      <c r="G4223" s="127"/>
    </row>
    <row r="4224" spans="4:7">
      <c r="D4224" s="126"/>
      <c r="E4224" s="127"/>
      <c r="F4224" s="126"/>
      <c r="G4224" s="127"/>
    </row>
    <row r="4225" spans="4:7">
      <c r="D4225" s="126"/>
      <c r="E4225" s="127"/>
      <c r="F4225" s="126"/>
      <c r="G4225" s="127"/>
    </row>
    <row r="4226" spans="4:7">
      <c r="D4226" s="126"/>
      <c r="E4226" s="127"/>
      <c r="F4226" s="126"/>
      <c r="G4226" s="127"/>
    </row>
    <row r="4227" spans="4:7">
      <c r="D4227" s="126"/>
      <c r="E4227" s="127"/>
      <c r="F4227" s="126"/>
      <c r="G4227" s="127"/>
    </row>
    <row r="4228" spans="4:7">
      <c r="D4228" s="126"/>
      <c r="E4228" s="127"/>
      <c r="F4228" s="126"/>
      <c r="G4228" s="127"/>
    </row>
    <row r="4229" spans="4:7">
      <c r="D4229" s="126"/>
      <c r="E4229" s="127"/>
      <c r="F4229" s="126"/>
      <c r="G4229" s="127"/>
    </row>
    <row r="4230" spans="4:7">
      <c r="D4230" s="126"/>
      <c r="E4230" s="127"/>
      <c r="F4230" s="126"/>
      <c r="G4230" s="127"/>
    </row>
    <row r="4231" spans="4:7">
      <c r="D4231" s="126"/>
      <c r="E4231" s="127"/>
      <c r="F4231" s="126"/>
      <c r="G4231" s="127"/>
    </row>
    <row r="4232" spans="4:7">
      <c r="D4232" s="126"/>
      <c r="E4232" s="127"/>
      <c r="F4232" s="126"/>
      <c r="G4232" s="127"/>
    </row>
    <row r="4233" spans="4:7">
      <c r="D4233" s="126"/>
      <c r="E4233" s="127"/>
      <c r="F4233" s="126"/>
      <c r="G4233" s="127"/>
    </row>
    <row r="4234" spans="4:7">
      <c r="D4234" s="126"/>
      <c r="E4234" s="127"/>
      <c r="F4234" s="126"/>
      <c r="G4234" s="127"/>
    </row>
    <row r="4235" spans="4:7">
      <c r="D4235" s="126"/>
      <c r="E4235" s="127"/>
      <c r="F4235" s="126"/>
      <c r="G4235" s="127"/>
    </row>
    <row r="4236" spans="4:7">
      <c r="D4236" s="126"/>
      <c r="E4236" s="127"/>
      <c r="F4236" s="126"/>
      <c r="G4236" s="127"/>
    </row>
    <row r="4237" spans="4:7">
      <c r="D4237" s="126"/>
      <c r="E4237" s="127"/>
      <c r="F4237" s="126"/>
      <c r="G4237" s="127"/>
    </row>
    <row r="4238" spans="4:7">
      <c r="D4238" s="126"/>
      <c r="E4238" s="127"/>
      <c r="F4238" s="126"/>
      <c r="G4238" s="127"/>
    </row>
    <row r="4239" spans="4:7">
      <c r="D4239" s="126"/>
      <c r="E4239" s="127"/>
      <c r="F4239" s="126"/>
      <c r="G4239" s="127"/>
    </row>
    <row r="4240" spans="4:7">
      <c r="D4240" s="126"/>
      <c r="E4240" s="127"/>
      <c r="F4240" s="126"/>
      <c r="G4240" s="127"/>
    </row>
    <row r="4241" spans="4:7">
      <c r="D4241" s="126"/>
      <c r="E4241" s="127"/>
      <c r="F4241" s="126"/>
      <c r="G4241" s="127"/>
    </row>
    <row r="4242" spans="4:7">
      <c r="D4242" s="126"/>
      <c r="E4242" s="127"/>
      <c r="F4242" s="126"/>
      <c r="G4242" s="127"/>
    </row>
    <row r="4243" spans="4:7">
      <c r="D4243" s="126"/>
      <c r="E4243" s="127"/>
      <c r="F4243" s="126"/>
      <c r="G4243" s="127"/>
    </row>
    <row r="4244" spans="4:7">
      <c r="D4244" s="126"/>
      <c r="E4244" s="127"/>
      <c r="F4244" s="126"/>
      <c r="G4244" s="127"/>
    </row>
    <row r="4245" spans="4:7">
      <c r="D4245" s="126"/>
      <c r="E4245" s="127"/>
      <c r="F4245" s="126"/>
      <c r="G4245" s="127"/>
    </row>
    <row r="4246" spans="4:7">
      <c r="D4246" s="126"/>
      <c r="E4246" s="127"/>
      <c r="F4246" s="126"/>
      <c r="G4246" s="127"/>
    </row>
    <row r="4247" spans="4:7">
      <c r="D4247" s="126"/>
      <c r="E4247" s="127"/>
      <c r="F4247" s="126"/>
      <c r="G4247" s="127"/>
    </row>
    <row r="4248" spans="4:7">
      <c r="D4248" s="126"/>
      <c r="E4248" s="127"/>
      <c r="F4248" s="126"/>
      <c r="G4248" s="127"/>
    </row>
    <row r="4249" spans="4:7">
      <c r="D4249" s="126"/>
      <c r="E4249" s="127"/>
      <c r="F4249" s="126"/>
      <c r="G4249" s="127"/>
    </row>
    <row r="4250" spans="4:7">
      <c r="D4250" s="126"/>
      <c r="E4250" s="127"/>
      <c r="F4250" s="126"/>
      <c r="G4250" s="127"/>
    </row>
    <row r="4251" spans="4:7">
      <c r="D4251" s="126"/>
      <c r="E4251" s="127"/>
      <c r="F4251" s="126"/>
      <c r="G4251" s="127"/>
    </row>
    <row r="4252" spans="4:7">
      <c r="D4252" s="126"/>
      <c r="E4252" s="127"/>
      <c r="F4252" s="126"/>
      <c r="G4252" s="127"/>
    </row>
    <row r="4253" spans="4:7">
      <c r="D4253" s="126"/>
      <c r="E4253" s="127"/>
      <c r="F4253" s="126"/>
      <c r="G4253" s="127"/>
    </row>
    <row r="4254" spans="4:7">
      <c r="D4254" s="126"/>
      <c r="E4254" s="127"/>
      <c r="F4254" s="126"/>
      <c r="G4254" s="127"/>
    </row>
    <row r="4255" spans="4:7">
      <c r="D4255" s="126"/>
      <c r="E4255" s="127"/>
      <c r="F4255" s="126"/>
      <c r="G4255" s="127"/>
    </row>
    <row r="4256" spans="4:7">
      <c r="D4256" s="126"/>
      <c r="E4256" s="127"/>
      <c r="F4256" s="126"/>
      <c r="G4256" s="127"/>
    </row>
    <row r="4257" spans="4:7">
      <c r="D4257" s="126"/>
      <c r="E4257" s="127"/>
      <c r="F4257" s="126"/>
      <c r="G4257" s="127"/>
    </row>
    <row r="4258" spans="4:7">
      <c r="D4258" s="126"/>
      <c r="E4258" s="127"/>
      <c r="F4258" s="126"/>
      <c r="G4258" s="127"/>
    </row>
    <row r="4259" spans="4:7">
      <c r="D4259" s="126"/>
      <c r="E4259" s="127"/>
      <c r="F4259" s="126"/>
      <c r="G4259" s="127"/>
    </row>
    <row r="4260" spans="4:7">
      <c r="D4260" s="126"/>
      <c r="E4260" s="127"/>
      <c r="F4260" s="126"/>
      <c r="G4260" s="127"/>
    </row>
    <row r="4261" spans="4:7">
      <c r="D4261" s="126"/>
      <c r="E4261" s="127"/>
      <c r="F4261" s="126"/>
      <c r="G4261" s="127"/>
    </row>
    <row r="4262" spans="4:7">
      <c r="D4262" s="126"/>
      <c r="E4262" s="127"/>
      <c r="F4262" s="126"/>
      <c r="G4262" s="127"/>
    </row>
    <row r="4263" spans="4:7">
      <c r="D4263" s="126"/>
      <c r="E4263" s="127"/>
      <c r="F4263" s="126"/>
      <c r="G4263" s="127"/>
    </row>
    <row r="4264" spans="4:7">
      <c r="D4264" s="126"/>
      <c r="E4264" s="127"/>
      <c r="F4264" s="126"/>
      <c r="G4264" s="127"/>
    </row>
    <row r="4265" spans="4:7">
      <c r="D4265" s="126"/>
      <c r="E4265" s="127"/>
      <c r="F4265" s="126"/>
      <c r="G4265" s="127"/>
    </row>
    <row r="4266" spans="4:7">
      <c r="D4266" s="126"/>
      <c r="E4266" s="127"/>
      <c r="F4266" s="126"/>
      <c r="G4266" s="127"/>
    </row>
    <row r="4267" spans="4:7">
      <c r="D4267" s="126"/>
      <c r="E4267" s="127"/>
      <c r="F4267" s="126"/>
      <c r="G4267" s="127"/>
    </row>
    <row r="4268" spans="4:7">
      <c r="D4268" s="126"/>
      <c r="E4268" s="127"/>
      <c r="F4268" s="126"/>
      <c r="G4268" s="127"/>
    </row>
    <row r="4269" spans="4:7">
      <c r="D4269" s="126"/>
      <c r="E4269" s="127"/>
      <c r="F4269" s="126"/>
      <c r="G4269" s="127"/>
    </row>
    <row r="4270" spans="4:7">
      <c r="D4270" s="126"/>
      <c r="E4270" s="127"/>
      <c r="F4270" s="126"/>
      <c r="G4270" s="127"/>
    </row>
    <row r="4271" spans="4:7">
      <c r="D4271" s="126"/>
      <c r="E4271" s="127"/>
      <c r="F4271" s="126"/>
      <c r="G4271" s="127"/>
    </row>
    <row r="4272" spans="4:7">
      <c r="D4272" s="126"/>
      <c r="E4272" s="127"/>
      <c r="F4272" s="126"/>
      <c r="G4272" s="127"/>
    </row>
    <row r="4273" spans="4:7">
      <c r="D4273" s="126"/>
      <c r="E4273" s="127"/>
      <c r="F4273" s="126"/>
      <c r="G4273" s="127"/>
    </row>
    <row r="4274" spans="4:7">
      <c r="D4274" s="126"/>
      <c r="E4274" s="127"/>
      <c r="F4274" s="126"/>
      <c r="G4274" s="127"/>
    </row>
    <row r="4275" spans="4:7">
      <c r="D4275" s="126"/>
      <c r="E4275" s="127"/>
      <c r="F4275" s="126"/>
      <c r="G4275" s="127"/>
    </row>
    <row r="4276" spans="4:7">
      <c r="D4276" s="126"/>
      <c r="E4276" s="127"/>
      <c r="F4276" s="126"/>
      <c r="G4276" s="127"/>
    </row>
    <row r="4277" spans="4:7">
      <c r="D4277" s="126"/>
      <c r="E4277" s="127"/>
      <c r="F4277" s="126"/>
      <c r="G4277" s="127"/>
    </row>
    <row r="4278" spans="4:7">
      <c r="D4278" s="126"/>
      <c r="E4278" s="127"/>
      <c r="F4278" s="126"/>
      <c r="G4278" s="127"/>
    </row>
    <row r="4279" spans="4:7">
      <c r="D4279" s="126"/>
      <c r="E4279" s="127"/>
      <c r="F4279" s="126"/>
      <c r="G4279" s="127"/>
    </row>
    <row r="4280" spans="4:7">
      <c r="D4280" s="126"/>
      <c r="E4280" s="127"/>
      <c r="F4280" s="126"/>
      <c r="G4280" s="127"/>
    </row>
    <row r="4281" spans="4:7">
      <c r="D4281" s="126"/>
      <c r="E4281" s="127"/>
      <c r="F4281" s="126"/>
      <c r="G4281" s="127"/>
    </row>
    <row r="4282" spans="4:7">
      <c r="D4282" s="126"/>
      <c r="E4282" s="127"/>
      <c r="F4282" s="126"/>
      <c r="G4282" s="127"/>
    </row>
    <row r="4283" spans="4:7">
      <c r="D4283" s="126"/>
      <c r="E4283" s="127"/>
      <c r="F4283" s="126"/>
      <c r="G4283" s="127"/>
    </row>
    <row r="4284" spans="4:7">
      <c r="D4284" s="126"/>
      <c r="E4284" s="127"/>
      <c r="F4284" s="126"/>
      <c r="G4284" s="127"/>
    </row>
    <row r="4285" spans="4:7">
      <c r="D4285" s="126"/>
      <c r="E4285" s="127"/>
      <c r="F4285" s="126"/>
      <c r="G4285" s="127"/>
    </row>
    <row r="4286" spans="4:7">
      <c r="D4286" s="126"/>
      <c r="E4286" s="127"/>
      <c r="F4286" s="126"/>
      <c r="G4286" s="127"/>
    </row>
    <row r="4287" spans="4:7">
      <c r="D4287" s="126"/>
      <c r="E4287" s="127"/>
      <c r="F4287" s="126"/>
      <c r="G4287" s="127"/>
    </row>
    <row r="4288" spans="4:7">
      <c r="D4288" s="126"/>
      <c r="E4288" s="127"/>
      <c r="F4288" s="126"/>
      <c r="G4288" s="127"/>
    </row>
    <row r="4289" spans="4:7">
      <c r="D4289" s="126"/>
      <c r="E4289" s="127"/>
      <c r="F4289" s="126"/>
      <c r="G4289" s="127"/>
    </row>
    <row r="4290" spans="4:7">
      <c r="D4290" s="126"/>
      <c r="E4290" s="127"/>
      <c r="F4290" s="126"/>
      <c r="G4290" s="127"/>
    </row>
    <row r="4291" spans="4:7">
      <c r="D4291" s="126"/>
      <c r="E4291" s="127"/>
      <c r="F4291" s="126"/>
      <c r="G4291" s="127"/>
    </row>
    <row r="4292" spans="4:7">
      <c r="D4292" s="126"/>
      <c r="E4292" s="127"/>
      <c r="F4292" s="126"/>
      <c r="G4292" s="127"/>
    </row>
    <row r="4293" spans="4:7">
      <c r="D4293" s="126"/>
      <c r="E4293" s="127"/>
      <c r="F4293" s="126"/>
      <c r="G4293" s="127"/>
    </row>
    <row r="4294" spans="4:7">
      <c r="D4294" s="126"/>
      <c r="E4294" s="127"/>
      <c r="F4294" s="126"/>
      <c r="G4294" s="127"/>
    </row>
    <row r="4295" spans="4:7">
      <c r="D4295" s="126"/>
      <c r="E4295" s="127"/>
      <c r="F4295" s="126"/>
      <c r="G4295" s="127"/>
    </row>
    <row r="4296" spans="4:7">
      <c r="D4296" s="126"/>
      <c r="E4296" s="127"/>
      <c r="F4296" s="126"/>
      <c r="G4296" s="127"/>
    </row>
    <row r="4297" spans="4:7">
      <c r="D4297" s="126"/>
      <c r="E4297" s="127"/>
      <c r="F4297" s="126"/>
      <c r="G4297" s="127"/>
    </row>
    <row r="4298" spans="4:7">
      <c r="D4298" s="126"/>
      <c r="E4298" s="127"/>
      <c r="F4298" s="126"/>
      <c r="G4298" s="127"/>
    </row>
    <row r="4299" spans="4:7">
      <c r="D4299" s="126"/>
      <c r="E4299" s="127"/>
      <c r="F4299" s="126"/>
      <c r="G4299" s="127"/>
    </row>
    <row r="4300" spans="4:7">
      <c r="D4300" s="126"/>
      <c r="E4300" s="127"/>
      <c r="F4300" s="126"/>
      <c r="G4300" s="127"/>
    </row>
    <row r="4301" spans="4:7">
      <c r="D4301" s="126"/>
      <c r="E4301" s="127"/>
      <c r="F4301" s="126"/>
      <c r="G4301" s="127"/>
    </row>
    <row r="4302" spans="4:7">
      <c r="D4302" s="126"/>
      <c r="E4302" s="127"/>
      <c r="F4302" s="126"/>
      <c r="G4302" s="127"/>
    </row>
    <row r="4303" spans="4:7">
      <c r="D4303" s="126"/>
      <c r="E4303" s="127"/>
      <c r="F4303" s="126"/>
      <c r="G4303" s="127"/>
    </row>
    <row r="4304" spans="4:7">
      <c r="D4304" s="126"/>
      <c r="E4304" s="127"/>
      <c r="F4304" s="126"/>
      <c r="G4304" s="127"/>
    </row>
    <row r="4305" spans="4:7">
      <c r="D4305" s="126"/>
      <c r="E4305" s="127"/>
      <c r="F4305" s="126"/>
      <c r="G4305" s="127"/>
    </row>
    <row r="4306" spans="4:7">
      <c r="D4306" s="126"/>
      <c r="E4306" s="127"/>
      <c r="F4306" s="126"/>
      <c r="G4306" s="127"/>
    </row>
    <row r="4307" spans="4:7">
      <c r="D4307" s="126"/>
      <c r="E4307" s="127"/>
      <c r="F4307" s="126"/>
      <c r="G4307" s="127"/>
    </row>
    <row r="4308" spans="4:7">
      <c r="D4308" s="126"/>
      <c r="E4308" s="127"/>
      <c r="F4308" s="126"/>
      <c r="G4308" s="127"/>
    </row>
    <row r="4309" spans="4:7">
      <c r="D4309" s="126"/>
      <c r="E4309" s="127"/>
      <c r="F4309" s="126"/>
      <c r="G4309" s="127"/>
    </row>
    <row r="4310" spans="4:7">
      <c r="D4310" s="126"/>
      <c r="E4310" s="127"/>
      <c r="F4310" s="126"/>
      <c r="G4310" s="127"/>
    </row>
    <row r="4311" spans="4:7">
      <c r="D4311" s="126"/>
      <c r="E4311" s="127"/>
      <c r="F4311" s="126"/>
      <c r="G4311" s="127"/>
    </row>
    <row r="4312" spans="4:7">
      <c r="D4312" s="126"/>
      <c r="E4312" s="127"/>
      <c r="F4312" s="126"/>
      <c r="G4312" s="127"/>
    </row>
    <row r="4313" spans="4:7">
      <c r="D4313" s="126"/>
      <c r="E4313" s="127"/>
      <c r="F4313" s="126"/>
      <c r="G4313" s="127"/>
    </row>
    <row r="4314" spans="4:7">
      <c r="D4314" s="126"/>
      <c r="E4314" s="127"/>
      <c r="F4314" s="126"/>
      <c r="G4314" s="127"/>
    </row>
    <row r="4315" spans="4:7">
      <c r="D4315" s="126"/>
      <c r="E4315" s="127"/>
      <c r="F4315" s="126"/>
      <c r="G4315" s="127"/>
    </row>
    <row r="4316" spans="4:7">
      <c r="D4316" s="126"/>
      <c r="E4316" s="127"/>
      <c r="F4316" s="126"/>
      <c r="G4316" s="127"/>
    </row>
    <row r="4317" spans="4:7">
      <c r="D4317" s="126"/>
      <c r="E4317" s="127"/>
      <c r="F4317" s="126"/>
      <c r="G4317" s="127"/>
    </row>
    <row r="4318" spans="4:7">
      <c r="D4318" s="126"/>
      <c r="E4318" s="127"/>
      <c r="F4318" s="126"/>
      <c r="G4318" s="127"/>
    </row>
    <row r="4319" spans="4:7">
      <c r="D4319" s="126"/>
      <c r="E4319" s="127"/>
      <c r="F4319" s="126"/>
      <c r="G4319" s="127"/>
    </row>
    <row r="4320" spans="4:7">
      <c r="D4320" s="126"/>
      <c r="E4320" s="127"/>
      <c r="F4320" s="126"/>
      <c r="G4320" s="127"/>
    </row>
    <row r="4321" spans="4:7">
      <c r="D4321" s="126"/>
      <c r="E4321" s="127"/>
      <c r="F4321" s="126"/>
      <c r="G4321" s="127"/>
    </row>
    <row r="4322" spans="4:7">
      <c r="D4322" s="126"/>
      <c r="E4322" s="127"/>
      <c r="F4322" s="126"/>
      <c r="G4322" s="127"/>
    </row>
    <row r="4323" spans="4:7">
      <c r="D4323" s="126"/>
      <c r="E4323" s="127"/>
      <c r="F4323" s="126"/>
      <c r="G4323" s="127"/>
    </row>
    <row r="4324" spans="4:7">
      <c r="D4324" s="126"/>
      <c r="E4324" s="127"/>
      <c r="F4324" s="126"/>
      <c r="G4324" s="127"/>
    </row>
    <row r="4325" spans="4:7">
      <c r="D4325" s="126"/>
      <c r="E4325" s="127"/>
      <c r="F4325" s="126"/>
      <c r="G4325" s="127"/>
    </row>
    <row r="4326" spans="4:7">
      <c r="D4326" s="126"/>
      <c r="E4326" s="127"/>
      <c r="F4326" s="126"/>
      <c r="G4326" s="127"/>
    </row>
    <row r="4327" spans="4:7">
      <c r="D4327" s="126"/>
      <c r="E4327" s="127"/>
      <c r="F4327" s="126"/>
      <c r="G4327" s="127"/>
    </row>
    <row r="4328" spans="4:7">
      <c r="D4328" s="126"/>
      <c r="E4328" s="127"/>
      <c r="F4328" s="126"/>
      <c r="G4328" s="127"/>
    </row>
    <row r="4329" spans="4:7">
      <c r="D4329" s="126"/>
      <c r="E4329" s="127"/>
      <c r="F4329" s="126"/>
      <c r="G4329" s="127"/>
    </row>
    <row r="4330" spans="4:7">
      <c r="D4330" s="126"/>
      <c r="E4330" s="127"/>
      <c r="F4330" s="126"/>
      <c r="G4330" s="127"/>
    </row>
    <row r="4331" spans="4:7">
      <c r="D4331" s="126"/>
      <c r="E4331" s="127"/>
      <c r="F4331" s="126"/>
      <c r="G4331" s="127"/>
    </row>
    <row r="4332" spans="4:7">
      <c r="D4332" s="126"/>
      <c r="E4332" s="127"/>
      <c r="F4332" s="126"/>
      <c r="G4332" s="127"/>
    </row>
    <row r="4333" spans="4:7">
      <c r="D4333" s="126"/>
      <c r="E4333" s="127"/>
      <c r="F4333" s="126"/>
      <c r="G4333" s="127"/>
    </row>
    <row r="4334" spans="4:7">
      <c r="D4334" s="126"/>
      <c r="E4334" s="127"/>
      <c r="F4334" s="126"/>
      <c r="G4334" s="127"/>
    </row>
    <row r="4335" spans="4:7">
      <c r="D4335" s="126"/>
      <c r="E4335" s="127"/>
      <c r="F4335" s="126"/>
      <c r="G4335" s="127"/>
    </row>
    <row r="4336" spans="4:7">
      <c r="D4336" s="126"/>
      <c r="E4336" s="127"/>
      <c r="F4336" s="126"/>
      <c r="G4336" s="127"/>
    </row>
    <row r="4337" spans="4:7">
      <c r="D4337" s="126"/>
      <c r="E4337" s="127"/>
      <c r="F4337" s="126"/>
      <c r="G4337" s="127"/>
    </row>
    <row r="4338" spans="4:7">
      <c r="D4338" s="126"/>
      <c r="E4338" s="127"/>
      <c r="F4338" s="126"/>
      <c r="G4338" s="127"/>
    </row>
    <row r="4339" spans="4:7">
      <c r="D4339" s="126"/>
      <c r="E4339" s="127"/>
      <c r="F4339" s="126"/>
      <c r="G4339" s="127"/>
    </row>
    <row r="4340" spans="4:7">
      <c r="D4340" s="126"/>
      <c r="E4340" s="127"/>
      <c r="F4340" s="126"/>
      <c r="G4340" s="127"/>
    </row>
    <row r="4341" spans="4:7">
      <c r="D4341" s="126"/>
      <c r="E4341" s="127"/>
      <c r="F4341" s="126"/>
      <c r="G4341" s="127"/>
    </row>
    <row r="4342" spans="4:7">
      <c r="D4342" s="126"/>
      <c r="E4342" s="127"/>
      <c r="F4342" s="126"/>
      <c r="G4342" s="127"/>
    </row>
    <row r="4343" spans="4:7">
      <c r="D4343" s="126"/>
      <c r="E4343" s="127"/>
      <c r="F4343" s="126"/>
      <c r="G4343" s="127"/>
    </row>
    <row r="4344" spans="4:7">
      <c r="D4344" s="126"/>
      <c r="E4344" s="127"/>
      <c r="F4344" s="126"/>
      <c r="G4344" s="127"/>
    </row>
    <row r="4345" spans="4:7">
      <c r="D4345" s="126"/>
      <c r="E4345" s="127"/>
      <c r="F4345" s="126"/>
      <c r="G4345" s="127"/>
    </row>
    <row r="4346" spans="4:7">
      <c r="D4346" s="126"/>
      <c r="E4346" s="127"/>
      <c r="F4346" s="126"/>
      <c r="G4346" s="127"/>
    </row>
    <row r="4347" spans="4:7">
      <c r="D4347" s="126"/>
      <c r="E4347" s="127"/>
      <c r="F4347" s="126"/>
      <c r="G4347" s="127"/>
    </row>
    <row r="4348" spans="4:7">
      <c r="D4348" s="126"/>
      <c r="E4348" s="127"/>
      <c r="F4348" s="126"/>
      <c r="G4348" s="127"/>
    </row>
    <row r="4349" spans="4:7">
      <c r="D4349" s="126"/>
      <c r="E4349" s="127"/>
      <c r="F4349" s="126"/>
      <c r="G4349" s="127"/>
    </row>
    <row r="4350" spans="4:7">
      <c r="D4350" s="126"/>
      <c r="E4350" s="127"/>
      <c r="F4350" s="126"/>
      <c r="G4350" s="127"/>
    </row>
    <row r="4351" spans="4:7">
      <c r="D4351" s="126"/>
      <c r="E4351" s="127"/>
      <c r="F4351" s="126"/>
      <c r="G4351" s="127"/>
    </row>
    <row r="4352" spans="4:7">
      <c r="D4352" s="126"/>
      <c r="E4352" s="127"/>
      <c r="F4352" s="126"/>
      <c r="G4352" s="127"/>
    </row>
    <row r="4353" spans="4:7">
      <c r="D4353" s="126"/>
      <c r="E4353" s="127"/>
      <c r="F4353" s="126"/>
      <c r="G4353" s="127"/>
    </row>
    <row r="4354" spans="4:7">
      <c r="D4354" s="126"/>
      <c r="E4354" s="127"/>
      <c r="F4354" s="126"/>
      <c r="G4354" s="127"/>
    </row>
    <row r="4355" spans="4:7">
      <c r="D4355" s="126"/>
      <c r="E4355" s="127"/>
      <c r="F4355" s="126"/>
      <c r="G4355" s="127"/>
    </row>
    <row r="4356" spans="4:7">
      <c r="D4356" s="126"/>
      <c r="E4356" s="127"/>
      <c r="F4356" s="126"/>
      <c r="G4356" s="127"/>
    </row>
    <row r="4357" spans="4:7">
      <c r="D4357" s="126"/>
      <c r="E4357" s="127"/>
      <c r="F4357" s="126"/>
      <c r="G4357" s="127"/>
    </row>
    <row r="4358" spans="4:7">
      <c r="D4358" s="126"/>
      <c r="E4358" s="127"/>
      <c r="F4358" s="126"/>
      <c r="G4358" s="127"/>
    </row>
    <row r="4359" spans="4:7">
      <c r="D4359" s="126"/>
      <c r="E4359" s="127"/>
      <c r="F4359" s="126"/>
      <c r="G4359" s="127"/>
    </row>
    <row r="4360" spans="4:7">
      <c r="D4360" s="126"/>
      <c r="E4360" s="127"/>
      <c r="F4360" s="126"/>
      <c r="G4360" s="127"/>
    </row>
    <row r="4361" spans="4:7">
      <c r="D4361" s="126"/>
      <c r="E4361" s="127"/>
      <c r="F4361" s="126"/>
      <c r="G4361" s="127"/>
    </row>
    <row r="4362" spans="4:7">
      <c r="D4362" s="126"/>
      <c r="E4362" s="127"/>
      <c r="F4362" s="126"/>
      <c r="G4362" s="127"/>
    </row>
    <row r="4363" spans="4:7">
      <c r="D4363" s="126"/>
      <c r="E4363" s="127"/>
      <c r="F4363" s="126"/>
      <c r="G4363" s="127"/>
    </row>
    <row r="4364" spans="4:7">
      <c r="D4364" s="126"/>
      <c r="E4364" s="127"/>
      <c r="F4364" s="126"/>
      <c r="G4364" s="127"/>
    </row>
    <row r="4365" spans="4:7">
      <c r="D4365" s="126"/>
      <c r="E4365" s="127"/>
      <c r="F4365" s="126"/>
      <c r="G4365" s="127"/>
    </row>
    <row r="4366" spans="4:7">
      <c r="D4366" s="126"/>
      <c r="E4366" s="127"/>
      <c r="F4366" s="126"/>
      <c r="G4366" s="127"/>
    </row>
    <row r="4367" spans="4:7">
      <c r="D4367" s="126"/>
      <c r="E4367" s="127"/>
      <c r="F4367" s="126"/>
      <c r="G4367" s="127"/>
    </row>
    <row r="4368" spans="4:7">
      <c r="D4368" s="126"/>
      <c r="E4368" s="127"/>
      <c r="F4368" s="126"/>
      <c r="G4368" s="127"/>
    </row>
    <row r="4369" spans="4:7">
      <c r="D4369" s="126"/>
      <c r="E4369" s="127"/>
      <c r="F4369" s="126"/>
      <c r="G4369" s="127"/>
    </row>
    <row r="4370" spans="4:7">
      <c r="D4370" s="126"/>
      <c r="E4370" s="127"/>
      <c r="F4370" s="126"/>
      <c r="G4370" s="127"/>
    </row>
    <row r="4371" spans="4:7">
      <c r="D4371" s="126"/>
      <c r="E4371" s="127"/>
      <c r="F4371" s="126"/>
      <c r="G4371" s="127"/>
    </row>
    <row r="4372" spans="4:7">
      <c r="E4372" s="123"/>
      <c r="F4372" s="123"/>
      <c r="G4372" s="123"/>
    </row>
    <row r="4373" spans="4:7">
      <c r="E4373" s="123"/>
      <c r="F4373" s="123"/>
      <c r="G4373" s="123"/>
    </row>
    <row r="4374" spans="4:7">
      <c r="E4374" s="123"/>
      <c r="F4374" s="123"/>
      <c r="G4374" s="123"/>
    </row>
    <row r="4375" spans="4:7">
      <c r="E4375" s="123"/>
      <c r="F4375" s="123"/>
      <c r="G4375" s="123"/>
    </row>
    <row r="4376" spans="4:7">
      <c r="E4376" s="123"/>
      <c r="F4376" s="123"/>
      <c r="G4376" s="123"/>
    </row>
    <row r="4377" spans="4:7">
      <c r="E4377" s="123"/>
      <c r="F4377" s="123"/>
      <c r="G4377" s="123"/>
    </row>
    <row r="4378" spans="4:7">
      <c r="E4378" s="123"/>
      <c r="F4378" s="123"/>
      <c r="G4378" s="123"/>
    </row>
    <row r="4379" spans="4:7">
      <c r="E4379" s="123"/>
      <c r="F4379" s="123"/>
      <c r="G4379" s="123"/>
    </row>
  </sheetData>
  <dataConsolidate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AC3814"/>
  </sheetPr>
  <dimension ref="E1:N9"/>
  <sheetViews>
    <sheetView showGridLines="0" workbookViewId="0">
      <selection activeCell="H4" sqref="H4"/>
    </sheetView>
  </sheetViews>
  <sheetFormatPr baseColWidth="10" defaultColWidth="8.83203125" defaultRowHeight="15"/>
  <sheetData>
    <row r="1" spans="5:14" ht="16">
      <c r="E1" s="41" t="s">
        <v>34</v>
      </c>
      <c r="F1" s="8"/>
      <c r="G1" s="9" t="s">
        <v>35</v>
      </c>
      <c r="H1" s="8">
        <v>3</v>
      </c>
      <c r="I1" s="25"/>
      <c r="L1" s="152" t="s">
        <v>1533</v>
      </c>
    </row>
    <row r="2" spans="5:14" ht="19">
      <c r="E2" s="10" t="s">
        <v>545</v>
      </c>
      <c r="F2" s="11"/>
      <c r="G2" s="11"/>
      <c r="H2" s="11"/>
      <c r="I2" s="12" t="s">
        <v>42</v>
      </c>
      <c r="J2" s="13" t="s">
        <v>43</v>
      </c>
      <c r="L2" s="85" t="s">
        <v>1539</v>
      </c>
    </row>
    <row r="3" spans="5:14" ht="19">
      <c r="E3" s="58"/>
      <c r="L3" s="85" t="s">
        <v>1541</v>
      </c>
    </row>
    <row r="4" spans="5:14" ht="19">
      <c r="E4" s="58"/>
      <c r="L4" s="85" t="s">
        <v>1540</v>
      </c>
    </row>
    <row r="5" spans="5:14">
      <c r="E5" s="58"/>
    </row>
    <row r="6" spans="5:14">
      <c r="E6" s="58"/>
    </row>
    <row r="7" spans="5:14">
      <c r="E7" s="58"/>
    </row>
    <row r="8" spans="5:14">
      <c r="E8" s="58"/>
    </row>
    <row r="9" spans="5:14" ht="16">
      <c r="E9" s="60" t="s">
        <v>592</v>
      </c>
      <c r="F9" s="55"/>
      <c r="G9" s="61"/>
      <c r="H9" s="61"/>
      <c r="I9" s="61"/>
      <c r="J9" s="61"/>
      <c r="K9" s="61"/>
      <c r="L9" s="61"/>
      <c r="M9" s="61"/>
      <c r="N9" s="61"/>
    </row>
  </sheetData>
  <conditionalFormatting sqref="J2">
    <cfRule type="cellIs" dxfId="42" priority="1" operator="equal">
      <formula>"да"</formula>
    </cfRule>
    <cfRule type="cellIs" dxfId="41" priority="2" operator="equal">
      <formula>"нет"</formula>
    </cfRule>
  </conditionalFormatting>
  <dataValidations count="1">
    <dataValidation type="list" allowBlank="1" showInputMessage="1" showErrorMessage="1" sqref="J2" xr:uid="{00000000-0002-0000-2000-000000000000}">
      <formula1>"ДА,НЕТ"</formula1>
    </dataValidation>
  </dataValidation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00"/>
  </sheetPr>
  <dimension ref="A1:G586"/>
  <sheetViews>
    <sheetView showGridLines="0" workbookViewId="0">
      <selection activeCell="H14" sqref="H14"/>
    </sheetView>
  </sheetViews>
  <sheetFormatPr baseColWidth="10" defaultColWidth="9.1640625" defaultRowHeight="16"/>
  <cols>
    <col min="1" max="1" width="15" style="43" bestFit="1" customWidth="1"/>
    <col min="2" max="2" width="11.5" style="43" bestFit="1" customWidth="1"/>
    <col min="3" max="3" width="18.6640625" style="43" bestFit="1" customWidth="1"/>
    <col min="4" max="6" width="9.1640625" style="43"/>
    <col min="7" max="7" width="16.5" style="43" bestFit="1" customWidth="1"/>
    <col min="8" max="8" width="10.33203125" style="43" bestFit="1" customWidth="1"/>
    <col min="9" max="16384" width="9.1640625" style="43"/>
  </cols>
  <sheetData>
    <row r="1" spans="1:7">
      <c r="A1" s="102" t="s">
        <v>220</v>
      </c>
      <c r="B1" s="102" t="s">
        <v>188</v>
      </c>
      <c r="C1" s="102" t="s">
        <v>590</v>
      </c>
      <c r="G1" s="127"/>
    </row>
    <row r="2" spans="1:7">
      <c r="A2" s="105" t="s">
        <v>485</v>
      </c>
      <c r="B2" s="124">
        <v>8864</v>
      </c>
      <c r="C2" s="105">
        <v>8</v>
      </c>
    </row>
    <row r="3" spans="1:7">
      <c r="A3" s="105" t="s">
        <v>485</v>
      </c>
      <c r="B3" s="124">
        <v>96115</v>
      </c>
      <c r="C3" s="105">
        <v>9</v>
      </c>
    </row>
    <row r="4" spans="1:7">
      <c r="A4" s="105" t="s">
        <v>485</v>
      </c>
      <c r="B4" s="124">
        <v>99697</v>
      </c>
      <c r="C4" s="105">
        <v>3</v>
      </c>
    </row>
    <row r="5" spans="1:7">
      <c r="A5" s="105" t="s">
        <v>485</v>
      </c>
      <c r="B5" s="124">
        <v>86988</v>
      </c>
      <c r="C5" s="105">
        <v>4</v>
      </c>
    </row>
    <row r="6" spans="1:7">
      <c r="A6" s="105" t="s">
        <v>485</v>
      </c>
      <c r="B6" s="124">
        <v>35306</v>
      </c>
      <c r="C6" s="105">
        <v>3</v>
      </c>
    </row>
    <row r="7" spans="1:7">
      <c r="A7" s="105" t="s">
        <v>485</v>
      </c>
      <c r="B7" s="124">
        <v>92162</v>
      </c>
      <c r="C7" s="105">
        <v>4</v>
      </c>
    </row>
    <row r="8" spans="1:7">
      <c r="A8" s="105" t="s">
        <v>491</v>
      </c>
      <c r="B8" s="124">
        <v>194594</v>
      </c>
      <c r="C8" s="105">
        <v>2</v>
      </c>
    </row>
    <row r="9" spans="1:7">
      <c r="A9" s="105" t="s">
        <v>485</v>
      </c>
      <c r="B9" s="124">
        <v>86740</v>
      </c>
      <c r="C9" s="105">
        <v>7</v>
      </c>
    </row>
    <row r="10" spans="1:7">
      <c r="A10" s="105" t="s">
        <v>485</v>
      </c>
      <c r="B10" s="124">
        <v>65921</v>
      </c>
      <c r="C10" s="105">
        <v>3</v>
      </c>
    </row>
    <row r="11" spans="1:7">
      <c r="A11" s="105" t="s">
        <v>485</v>
      </c>
      <c r="B11" s="124">
        <v>62829</v>
      </c>
      <c r="C11" s="105">
        <v>6</v>
      </c>
    </row>
    <row r="12" spans="1:7">
      <c r="A12" s="105" t="s">
        <v>498</v>
      </c>
      <c r="B12" s="124">
        <v>5058</v>
      </c>
      <c r="C12" s="105">
        <v>8</v>
      </c>
    </row>
    <row r="13" spans="1:7">
      <c r="A13" s="105" t="s">
        <v>485</v>
      </c>
      <c r="B13" s="124">
        <v>68670</v>
      </c>
      <c r="C13" s="105">
        <v>3</v>
      </c>
    </row>
    <row r="14" spans="1:7">
      <c r="A14" s="105" t="s">
        <v>503</v>
      </c>
      <c r="B14" s="124">
        <v>18964</v>
      </c>
      <c r="C14" s="105">
        <v>3</v>
      </c>
    </row>
    <row r="15" spans="1:7">
      <c r="A15" s="105" t="s">
        <v>503</v>
      </c>
      <c r="B15" s="124">
        <v>75804</v>
      </c>
      <c r="C15" s="105">
        <v>2</v>
      </c>
    </row>
    <row r="16" spans="1:7">
      <c r="A16" s="105" t="s">
        <v>491</v>
      </c>
      <c r="B16" s="124">
        <v>52459</v>
      </c>
      <c r="C16" s="105">
        <v>2</v>
      </c>
    </row>
    <row r="17" spans="1:3">
      <c r="A17" s="105" t="s">
        <v>498</v>
      </c>
      <c r="B17" s="124">
        <v>99838</v>
      </c>
      <c r="C17" s="105">
        <v>4</v>
      </c>
    </row>
    <row r="18" spans="1:3">
      <c r="A18" s="105" t="s">
        <v>491</v>
      </c>
      <c r="B18" s="124">
        <v>134062</v>
      </c>
      <c r="C18" s="105">
        <v>2</v>
      </c>
    </row>
    <row r="19" spans="1:3">
      <c r="A19" s="105" t="s">
        <v>485</v>
      </c>
      <c r="B19" s="124">
        <v>207306</v>
      </c>
      <c r="C19" s="105">
        <v>1</v>
      </c>
    </row>
    <row r="20" spans="1:3">
      <c r="A20" s="105" t="s">
        <v>491</v>
      </c>
      <c r="B20" s="124">
        <v>49137</v>
      </c>
      <c r="C20" s="105">
        <v>1</v>
      </c>
    </row>
    <row r="21" spans="1:3">
      <c r="A21" s="105" t="s">
        <v>498</v>
      </c>
      <c r="B21" s="124">
        <v>30514</v>
      </c>
      <c r="C21" s="105">
        <v>1</v>
      </c>
    </row>
    <row r="22" spans="1:3">
      <c r="A22" s="105" t="s">
        <v>485</v>
      </c>
      <c r="B22" s="124">
        <v>112612</v>
      </c>
      <c r="C22" s="105">
        <v>8</v>
      </c>
    </row>
    <row r="23" spans="1:3">
      <c r="A23" s="105" t="s">
        <v>503</v>
      </c>
      <c r="B23" s="124">
        <v>62451</v>
      </c>
      <c r="C23" s="105">
        <v>9</v>
      </c>
    </row>
    <row r="24" spans="1:3">
      <c r="A24" s="105" t="s">
        <v>485</v>
      </c>
      <c r="B24" s="124">
        <v>177128</v>
      </c>
      <c r="C24" s="105">
        <v>3</v>
      </c>
    </row>
    <row r="25" spans="1:3">
      <c r="A25" s="105" t="s">
        <v>503</v>
      </c>
      <c r="B25" s="124">
        <v>103158</v>
      </c>
      <c r="C25" s="105">
        <v>4</v>
      </c>
    </row>
    <row r="26" spans="1:3">
      <c r="A26" s="105" t="s">
        <v>485</v>
      </c>
      <c r="B26" s="124">
        <v>160392</v>
      </c>
      <c r="C26" s="105">
        <v>3</v>
      </c>
    </row>
    <row r="27" spans="1:3">
      <c r="A27" s="105" t="s">
        <v>485</v>
      </c>
      <c r="B27" s="124">
        <v>69758</v>
      </c>
      <c r="C27" s="105">
        <v>4</v>
      </c>
    </row>
    <row r="28" spans="1:3">
      <c r="A28" s="105" t="s">
        <v>485</v>
      </c>
      <c r="B28" s="124">
        <v>40434</v>
      </c>
      <c r="C28" s="105">
        <v>2</v>
      </c>
    </row>
    <row r="29" spans="1:3">
      <c r="A29" s="105" t="s">
        <v>498</v>
      </c>
      <c r="B29" s="124">
        <v>88466</v>
      </c>
      <c r="C29" s="105">
        <v>7</v>
      </c>
    </row>
    <row r="30" spans="1:3">
      <c r="A30" s="105" t="s">
        <v>485</v>
      </c>
      <c r="B30" s="124">
        <v>69321</v>
      </c>
      <c r="C30" s="105">
        <v>3</v>
      </c>
    </row>
    <row r="31" spans="1:3">
      <c r="A31" s="105" t="s">
        <v>485</v>
      </c>
      <c r="B31" s="124">
        <v>89100</v>
      </c>
      <c r="C31" s="105">
        <v>6</v>
      </c>
    </row>
    <row r="32" spans="1:3">
      <c r="A32" s="105" t="s">
        <v>485</v>
      </c>
      <c r="B32" s="124">
        <v>187048</v>
      </c>
      <c r="C32" s="105">
        <v>8</v>
      </c>
    </row>
    <row r="33" spans="1:3">
      <c r="A33" s="105" t="s">
        <v>498</v>
      </c>
      <c r="B33" s="124">
        <v>190958</v>
      </c>
      <c r="C33" s="105">
        <v>3</v>
      </c>
    </row>
    <row r="34" spans="1:3">
      <c r="A34" s="105" t="s">
        <v>503</v>
      </c>
      <c r="B34" s="124">
        <v>159628</v>
      </c>
      <c r="C34" s="105">
        <v>3</v>
      </c>
    </row>
    <row r="35" spans="1:3">
      <c r="A35" s="105" t="s">
        <v>498</v>
      </c>
      <c r="B35" s="124">
        <v>17220</v>
      </c>
      <c r="C35" s="105">
        <v>2</v>
      </c>
    </row>
    <row r="36" spans="1:3">
      <c r="A36" s="105" t="s">
        <v>485</v>
      </c>
      <c r="B36" s="124">
        <v>98071</v>
      </c>
      <c r="C36" s="105">
        <v>2</v>
      </c>
    </row>
    <row r="37" spans="1:3">
      <c r="A37" s="105" t="s">
        <v>498</v>
      </c>
      <c r="B37" s="124">
        <v>65854</v>
      </c>
      <c r="C37" s="105">
        <v>4</v>
      </c>
    </row>
    <row r="38" spans="1:3">
      <c r="A38" s="105" t="s">
        <v>503</v>
      </c>
      <c r="B38" s="124">
        <v>78551</v>
      </c>
      <c r="C38" s="105">
        <v>2</v>
      </c>
    </row>
    <row r="39" spans="1:3">
      <c r="A39" s="105" t="s">
        <v>485</v>
      </c>
      <c r="B39" s="124">
        <v>69150</v>
      </c>
      <c r="C39" s="105">
        <v>1</v>
      </c>
    </row>
    <row r="40" spans="1:3">
      <c r="A40" s="105" t="s">
        <v>485</v>
      </c>
      <c r="B40" s="124">
        <v>22382</v>
      </c>
      <c r="C40" s="105">
        <v>1</v>
      </c>
    </row>
    <row r="41" spans="1:3">
      <c r="A41" s="105" t="s">
        <v>491</v>
      </c>
      <c r="B41" s="124">
        <v>34911</v>
      </c>
      <c r="C41" s="105">
        <v>1</v>
      </c>
    </row>
    <row r="42" spans="1:3">
      <c r="A42" s="105" t="s">
        <v>498</v>
      </c>
      <c r="B42" s="124">
        <v>150614</v>
      </c>
      <c r="C42" s="105">
        <v>8</v>
      </c>
    </row>
    <row r="43" spans="1:3">
      <c r="A43" s="105" t="s">
        <v>503</v>
      </c>
      <c r="B43" s="124">
        <v>17674</v>
      </c>
      <c r="C43" s="105">
        <v>9</v>
      </c>
    </row>
    <row r="44" spans="1:3">
      <c r="A44" s="105" t="s">
        <v>491</v>
      </c>
      <c r="B44" s="124">
        <v>98892</v>
      </c>
      <c r="C44" s="105">
        <v>3</v>
      </c>
    </row>
    <row r="45" spans="1:3">
      <c r="A45" s="105" t="s">
        <v>485</v>
      </c>
      <c r="B45" s="124">
        <v>74290</v>
      </c>
      <c r="C45" s="105">
        <v>4</v>
      </c>
    </row>
    <row r="46" spans="1:3">
      <c r="A46" s="105" t="s">
        <v>485</v>
      </c>
      <c r="B46" s="124">
        <v>58678</v>
      </c>
      <c r="C46" s="105">
        <v>3</v>
      </c>
    </row>
    <row r="47" spans="1:3">
      <c r="A47" s="105" t="s">
        <v>485</v>
      </c>
      <c r="B47" s="124">
        <v>4739</v>
      </c>
      <c r="C47" s="105">
        <v>4</v>
      </c>
    </row>
    <row r="48" spans="1:3">
      <c r="A48" s="105" t="s">
        <v>485</v>
      </c>
      <c r="B48" s="124">
        <v>26107</v>
      </c>
      <c r="C48" s="105">
        <v>2</v>
      </c>
    </row>
    <row r="49" spans="1:3">
      <c r="A49" s="105" t="s">
        <v>498</v>
      </c>
      <c r="B49" s="124">
        <v>17136</v>
      </c>
      <c r="C49" s="105">
        <v>7</v>
      </c>
    </row>
    <row r="50" spans="1:3">
      <c r="A50" s="105" t="s">
        <v>485</v>
      </c>
      <c r="B50" s="124">
        <v>108498</v>
      </c>
      <c r="C50" s="105">
        <v>3</v>
      </c>
    </row>
    <row r="51" spans="1:3">
      <c r="A51" s="105" t="s">
        <v>498</v>
      </c>
      <c r="B51" s="124">
        <v>130814</v>
      </c>
      <c r="C51" s="105">
        <v>6</v>
      </c>
    </row>
    <row r="52" spans="1:3">
      <c r="A52" s="105" t="s">
        <v>498</v>
      </c>
      <c r="B52" s="124">
        <v>8694</v>
      </c>
      <c r="C52" s="105">
        <v>8</v>
      </c>
    </row>
    <row r="53" spans="1:3">
      <c r="A53" s="105" t="s">
        <v>485</v>
      </c>
      <c r="B53" s="124">
        <v>163448</v>
      </c>
      <c r="C53" s="105">
        <v>3</v>
      </c>
    </row>
    <row r="54" spans="1:3">
      <c r="A54" s="105" t="s">
        <v>485</v>
      </c>
      <c r="B54" s="124">
        <v>75311</v>
      </c>
      <c r="C54" s="105">
        <v>3</v>
      </c>
    </row>
    <row r="55" spans="1:3">
      <c r="A55" s="105" t="s">
        <v>485</v>
      </c>
      <c r="B55" s="124">
        <v>59107</v>
      </c>
      <c r="C55" s="105">
        <v>2</v>
      </c>
    </row>
    <row r="56" spans="1:3">
      <c r="A56" s="105" t="s">
        <v>485</v>
      </c>
      <c r="B56" s="124">
        <v>517800</v>
      </c>
      <c r="C56" s="105">
        <v>2</v>
      </c>
    </row>
    <row r="57" spans="1:3">
      <c r="A57" s="105" t="s">
        <v>485</v>
      </c>
      <c r="B57" s="124">
        <v>174780</v>
      </c>
      <c r="C57" s="105">
        <v>4</v>
      </c>
    </row>
    <row r="58" spans="1:3">
      <c r="A58" s="105" t="s">
        <v>485</v>
      </c>
      <c r="B58" s="124">
        <v>72702</v>
      </c>
      <c r="C58" s="105">
        <v>2</v>
      </c>
    </row>
    <row r="59" spans="1:3">
      <c r="A59" s="105" t="s">
        <v>498</v>
      </c>
      <c r="B59" s="124">
        <v>47931</v>
      </c>
      <c r="C59" s="105">
        <v>1</v>
      </c>
    </row>
    <row r="60" spans="1:3">
      <c r="A60" s="105" t="s">
        <v>498</v>
      </c>
      <c r="B60" s="124">
        <v>37946</v>
      </c>
      <c r="C60" s="105">
        <v>1</v>
      </c>
    </row>
    <row r="61" spans="1:3">
      <c r="A61" s="105" t="s">
        <v>491</v>
      </c>
      <c r="B61" s="124">
        <v>68394</v>
      </c>
      <c r="C61" s="105">
        <v>1</v>
      </c>
    </row>
    <row r="62" spans="1:3">
      <c r="A62" s="105" t="s">
        <v>485</v>
      </c>
      <c r="B62" s="124">
        <v>140916</v>
      </c>
      <c r="C62" s="105">
        <v>8</v>
      </c>
    </row>
    <row r="63" spans="1:3">
      <c r="A63" s="105" t="s">
        <v>485</v>
      </c>
      <c r="B63" s="124">
        <v>52648</v>
      </c>
      <c r="C63" s="105">
        <v>9</v>
      </c>
    </row>
    <row r="64" spans="1:3">
      <c r="A64" s="105" t="s">
        <v>503</v>
      </c>
      <c r="B64" s="124">
        <v>79920</v>
      </c>
      <c r="C64" s="105">
        <v>3</v>
      </c>
    </row>
    <row r="65" spans="1:3">
      <c r="A65" s="105" t="s">
        <v>491</v>
      </c>
      <c r="B65" s="124">
        <v>378054</v>
      </c>
      <c r="C65" s="105">
        <v>4</v>
      </c>
    </row>
    <row r="66" spans="1:3">
      <c r="A66" s="105" t="s">
        <v>485</v>
      </c>
      <c r="B66" s="124">
        <v>122076</v>
      </c>
      <c r="C66" s="105">
        <v>3</v>
      </c>
    </row>
    <row r="67" spans="1:3">
      <c r="A67" s="105" t="s">
        <v>485</v>
      </c>
      <c r="B67" s="124">
        <v>28264</v>
      </c>
      <c r="C67" s="105">
        <v>4</v>
      </c>
    </row>
    <row r="68" spans="1:3">
      <c r="A68" s="105" t="s">
        <v>517</v>
      </c>
      <c r="B68" s="124">
        <v>108930</v>
      </c>
      <c r="C68" s="105">
        <v>2</v>
      </c>
    </row>
    <row r="69" spans="1:3">
      <c r="A69" s="105" t="s">
        <v>521</v>
      </c>
      <c r="B69" s="124">
        <v>136558</v>
      </c>
      <c r="C69" s="105">
        <v>7</v>
      </c>
    </row>
    <row r="70" spans="1:3">
      <c r="A70" s="105" t="s">
        <v>519</v>
      </c>
      <c r="B70" s="124">
        <v>58726</v>
      </c>
      <c r="C70" s="105">
        <v>3</v>
      </c>
    </row>
    <row r="71" spans="1:3">
      <c r="A71" s="105" t="s">
        <v>520</v>
      </c>
      <c r="B71" s="124">
        <v>165812</v>
      </c>
      <c r="C71" s="105">
        <v>6</v>
      </c>
    </row>
    <row r="72" spans="1:3">
      <c r="A72" s="105" t="s">
        <v>521</v>
      </c>
      <c r="B72" s="124">
        <v>12898</v>
      </c>
      <c r="C72" s="105">
        <v>8</v>
      </c>
    </row>
    <row r="73" spans="1:3">
      <c r="A73" s="105" t="s">
        <v>520</v>
      </c>
      <c r="B73" s="124">
        <v>109872</v>
      </c>
      <c r="C73" s="105">
        <v>3</v>
      </c>
    </row>
    <row r="74" spans="1:3">
      <c r="A74" s="105" t="s">
        <v>519</v>
      </c>
      <c r="B74" s="124">
        <v>53010</v>
      </c>
      <c r="C74" s="105">
        <v>3</v>
      </c>
    </row>
    <row r="75" spans="1:3">
      <c r="A75" s="105" t="s">
        <v>517</v>
      </c>
      <c r="B75" s="124">
        <v>66234</v>
      </c>
      <c r="C75" s="105">
        <v>2</v>
      </c>
    </row>
    <row r="76" spans="1:3">
      <c r="A76" s="105" t="s">
        <v>521</v>
      </c>
      <c r="B76" s="124">
        <v>167318</v>
      </c>
      <c r="C76" s="105">
        <v>2</v>
      </c>
    </row>
    <row r="77" spans="1:3">
      <c r="A77" s="105" t="s">
        <v>521</v>
      </c>
      <c r="B77" s="124">
        <v>177610</v>
      </c>
      <c r="C77" s="105">
        <v>4</v>
      </c>
    </row>
    <row r="78" spans="1:3">
      <c r="A78" s="105" t="s">
        <v>522</v>
      </c>
      <c r="B78" s="124">
        <v>94830</v>
      </c>
      <c r="C78" s="105">
        <v>2</v>
      </c>
    </row>
    <row r="79" spans="1:3">
      <c r="A79" s="105" t="s">
        <v>521</v>
      </c>
      <c r="B79" s="124">
        <v>27277</v>
      </c>
      <c r="C79" s="105">
        <v>1</v>
      </c>
    </row>
    <row r="80" spans="1:3">
      <c r="A80" s="105" t="s">
        <v>523</v>
      </c>
      <c r="B80" s="124">
        <v>340158</v>
      </c>
      <c r="C80" s="105">
        <v>1</v>
      </c>
    </row>
    <row r="81" spans="1:3">
      <c r="A81" s="105" t="s">
        <v>517</v>
      </c>
      <c r="B81" s="124">
        <v>76612</v>
      </c>
      <c r="C81" s="105">
        <v>1</v>
      </c>
    </row>
    <row r="82" spans="1:3">
      <c r="A82" s="105" t="s">
        <v>522</v>
      </c>
      <c r="B82" s="124">
        <v>90106</v>
      </c>
      <c r="C82" s="105">
        <v>8</v>
      </c>
    </row>
    <row r="83" spans="1:3">
      <c r="A83" s="105" t="s">
        <v>519</v>
      </c>
      <c r="B83" s="124">
        <v>192562</v>
      </c>
      <c r="C83" s="105">
        <v>9</v>
      </c>
    </row>
    <row r="84" spans="1:3">
      <c r="A84" s="105" t="s">
        <v>519</v>
      </c>
      <c r="B84" s="124">
        <v>158646</v>
      </c>
      <c r="C84" s="105">
        <v>3</v>
      </c>
    </row>
    <row r="85" spans="1:3">
      <c r="A85" s="105" t="s">
        <v>519</v>
      </c>
      <c r="B85" s="124">
        <v>120914</v>
      </c>
      <c r="C85" s="105">
        <v>4</v>
      </c>
    </row>
    <row r="86" spans="1:3">
      <c r="A86" s="105" t="s">
        <v>520</v>
      </c>
      <c r="B86" s="124">
        <v>99214</v>
      </c>
      <c r="C86" s="105">
        <v>3</v>
      </c>
    </row>
    <row r="87" spans="1:3">
      <c r="A87" s="105" t="s">
        <v>517</v>
      </c>
      <c r="B87" s="124">
        <v>63729</v>
      </c>
      <c r="C87" s="105">
        <v>4</v>
      </c>
    </row>
    <row r="88" spans="1:3">
      <c r="A88" s="105" t="s">
        <v>522</v>
      </c>
      <c r="B88" s="124">
        <v>50878</v>
      </c>
      <c r="C88" s="105">
        <v>2</v>
      </c>
    </row>
    <row r="89" spans="1:3">
      <c r="A89" s="105" t="s">
        <v>521</v>
      </c>
      <c r="B89" s="124">
        <v>110982</v>
      </c>
      <c r="C89" s="105">
        <v>7</v>
      </c>
    </row>
    <row r="90" spans="1:3">
      <c r="A90" s="105" t="s">
        <v>521</v>
      </c>
      <c r="B90" s="124">
        <v>3236</v>
      </c>
      <c r="C90" s="105">
        <v>3</v>
      </c>
    </row>
    <row r="91" spans="1:3">
      <c r="A91" s="105" t="s">
        <v>519</v>
      </c>
      <c r="B91" s="124">
        <v>24017</v>
      </c>
      <c r="C91" s="105">
        <v>6</v>
      </c>
    </row>
    <row r="92" spans="1:3">
      <c r="A92" s="105" t="s">
        <v>521</v>
      </c>
      <c r="B92" s="124">
        <v>92615</v>
      </c>
      <c r="C92" s="105">
        <v>8</v>
      </c>
    </row>
    <row r="93" spans="1:3">
      <c r="A93" s="105" t="s">
        <v>517</v>
      </c>
      <c r="B93" s="124">
        <v>58582</v>
      </c>
      <c r="C93" s="105">
        <v>3</v>
      </c>
    </row>
    <row r="94" spans="1:3">
      <c r="A94" s="105" t="s">
        <v>519</v>
      </c>
      <c r="B94" s="124">
        <v>61550</v>
      </c>
      <c r="C94" s="105">
        <v>3</v>
      </c>
    </row>
    <row r="95" spans="1:3">
      <c r="A95" s="105" t="s">
        <v>519</v>
      </c>
      <c r="B95" s="124">
        <v>185600</v>
      </c>
      <c r="C95" s="105">
        <v>2</v>
      </c>
    </row>
    <row r="96" spans="1:3">
      <c r="A96" s="105" t="s">
        <v>517</v>
      </c>
      <c r="B96" s="124">
        <v>22736</v>
      </c>
      <c r="C96" s="105">
        <v>2</v>
      </c>
    </row>
    <row r="97" spans="1:3">
      <c r="A97" s="105" t="s">
        <v>519</v>
      </c>
      <c r="B97" s="124">
        <v>52674</v>
      </c>
      <c r="C97" s="105">
        <v>4</v>
      </c>
    </row>
    <row r="98" spans="1:3">
      <c r="A98" s="105" t="s">
        <v>520</v>
      </c>
      <c r="B98" s="124">
        <v>67987</v>
      </c>
      <c r="C98" s="105">
        <v>2</v>
      </c>
    </row>
    <row r="99" spans="1:3">
      <c r="A99" s="105" t="s">
        <v>521</v>
      </c>
      <c r="B99" s="124">
        <v>24081</v>
      </c>
      <c r="C99" s="105">
        <v>1</v>
      </c>
    </row>
    <row r="100" spans="1:3">
      <c r="A100" s="105" t="s">
        <v>517</v>
      </c>
      <c r="B100" s="124">
        <v>149932</v>
      </c>
      <c r="C100" s="105">
        <v>1</v>
      </c>
    </row>
    <row r="101" spans="1:3">
      <c r="A101" s="105" t="s">
        <v>517</v>
      </c>
      <c r="B101" s="124">
        <v>37180</v>
      </c>
      <c r="C101" s="105">
        <v>1</v>
      </c>
    </row>
    <row r="102" spans="1:3">
      <c r="A102" s="105" t="s">
        <v>517</v>
      </c>
      <c r="B102" s="124">
        <v>85444</v>
      </c>
      <c r="C102" s="105">
        <v>8</v>
      </c>
    </row>
    <row r="103" spans="1:3">
      <c r="A103" s="105" t="s">
        <v>519</v>
      </c>
      <c r="B103" s="124">
        <v>112104</v>
      </c>
      <c r="C103" s="105">
        <v>9</v>
      </c>
    </row>
    <row r="104" spans="1:3">
      <c r="A104" s="105" t="s">
        <v>517</v>
      </c>
      <c r="B104" s="124">
        <v>114886</v>
      </c>
      <c r="C104" s="105">
        <v>3</v>
      </c>
    </row>
    <row r="105" spans="1:3">
      <c r="A105" s="105" t="s">
        <v>519</v>
      </c>
      <c r="B105" s="124">
        <v>83149</v>
      </c>
      <c r="C105" s="105">
        <v>4</v>
      </c>
    </row>
    <row r="106" spans="1:3">
      <c r="A106" s="105" t="s">
        <v>517</v>
      </c>
      <c r="B106" s="124">
        <v>528576</v>
      </c>
      <c r="C106" s="105">
        <v>3</v>
      </c>
    </row>
    <row r="107" spans="1:3">
      <c r="A107" s="105" t="s">
        <v>519</v>
      </c>
      <c r="B107" s="124">
        <v>60231</v>
      </c>
      <c r="C107" s="105">
        <v>4</v>
      </c>
    </row>
    <row r="108" spans="1:3">
      <c r="A108" s="105" t="s">
        <v>522</v>
      </c>
      <c r="B108" s="124">
        <v>116094</v>
      </c>
      <c r="C108" s="105">
        <v>2</v>
      </c>
    </row>
    <row r="109" spans="1:3">
      <c r="A109" s="105" t="s">
        <v>520</v>
      </c>
      <c r="B109" s="124">
        <v>39218</v>
      </c>
      <c r="C109" s="105">
        <v>7</v>
      </c>
    </row>
    <row r="110" spans="1:3">
      <c r="A110" s="105" t="s">
        <v>522</v>
      </c>
      <c r="B110" s="124">
        <v>155494</v>
      </c>
      <c r="C110" s="105">
        <v>3</v>
      </c>
    </row>
    <row r="111" spans="1:3">
      <c r="A111" s="105" t="s">
        <v>521</v>
      </c>
      <c r="B111" s="124">
        <v>67174</v>
      </c>
      <c r="C111" s="105">
        <v>6</v>
      </c>
    </row>
    <row r="112" spans="1:3">
      <c r="A112" s="105" t="s">
        <v>520</v>
      </c>
      <c r="B112" s="124">
        <v>112658</v>
      </c>
      <c r="C112" s="105">
        <v>8</v>
      </c>
    </row>
    <row r="113" spans="1:3">
      <c r="A113" s="105" t="s">
        <v>519</v>
      </c>
      <c r="B113" s="124">
        <v>185280</v>
      </c>
      <c r="C113" s="105">
        <v>3</v>
      </c>
    </row>
    <row r="114" spans="1:3">
      <c r="A114" s="105" t="s">
        <v>517</v>
      </c>
      <c r="B114" s="124">
        <v>101848</v>
      </c>
      <c r="C114" s="105">
        <v>3</v>
      </c>
    </row>
    <row r="115" spans="1:3">
      <c r="A115" s="105" t="s">
        <v>522</v>
      </c>
      <c r="B115" s="124">
        <v>34940</v>
      </c>
      <c r="C115" s="105">
        <v>2</v>
      </c>
    </row>
    <row r="116" spans="1:3">
      <c r="A116" s="105" t="s">
        <v>521</v>
      </c>
      <c r="B116" s="124">
        <v>32689</v>
      </c>
      <c r="C116" s="105">
        <v>2</v>
      </c>
    </row>
    <row r="117" spans="1:3">
      <c r="A117" s="105" t="s">
        <v>519</v>
      </c>
      <c r="B117" s="124">
        <v>190596</v>
      </c>
      <c r="C117" s="105">
        <v>4</v>
      </c>
    </row>
    <row r="118" spans="1:3">
      <c r="A118" s="105" t="s">
        <v>523</v>
      </c>
      <c r="B118" s="124">
        <v>577188</v>
      </c>
      <c r="C118" s="105">
        <v>2</v>
      </c>
    </row>
    <row r="119" spans="1:3">
      <c r="A119" s="105" t="s">
        <v>517</v>
      </c>
      <c r="B119" s="124">
        <v>181406</v>
      </c>
      <c r="C119" s="105">
        <v>1</v>
      </c>
    </row>
    <row r="120" spans="1:3">
      <c r="A120" s="105" t="s">
        <v>522</v>
      </c>
      <c r="B120" s="124">
        <v>51185</v>
      </c>
      <c r="C120" s="105">
        <v>1</v>
      </c>
    </row>
    <row r="121" spans="1:3">
      <c r="A121" s="105" t="s">
        <v>523</v>
      </c>
      <c r="B121" s="124">
        <v>133498</v>
      </c>
      <c r="C121" s="105">
        <v>1</v>
      </c>
    </row>
    <row r="122" spans="1:3">
      <c r="A122" s="105" t="s">
        <v>522</v>
      </c>
      <c r="B122" s="124">
        <v>8812</v>
      </c>
      <c r="C122" s="105">
        <v>8</v>
      </c>
    </row>
    <row r="123" spans="1:3">
      <c r="A123" s="105" t="s">
        <v>523</v>
      </c>
      <c r="B123" s="124">
        <v>93861</v>
      </c>
      <c r="C123" s="105">
        <v>9</v>
      </c>
    </row>
    <row r="124" spans="1:3">
      <c r="A124" s="105" t="s">
        <v>521</v>
      </c>
      <c r="B124" s="124">
        <v>99099</v>
      </c>
      <c r="C124" s="105">
        <v>3</v>
      </c>
    </row>
    <row r="125" spans="1:3">
      <c r="A125" s="105" t="s">
        <v>517</v>
      </c>
      <c r="B125" s="124">
        <v>130934</v>
      </c>
      <c r="C125" s="105">
        <v>4</v>
      </c>
    </row>
    <row r="126" spans="1:3">
      <c r="A126" s="105" t="s">
        <v>517</v>
      </c>
      <c r="B126" s="124">
        <v>51896</v>
      </c>
      <c r="C126" s="105">
        <v>3</v>
      </c>
    </row>
    <row r="127" spans="1:3">
      <c r="A127" s="105" t="s">
        <v>517</v>
      </c>
      <c r="B127" s="124">
        <v>28354</v>
      </c>
      <c r="C127" s="105">
        <v>4</v>
      </c>
    </row>
    <row r="128" spans="1:3">
      <c r="A128" s="105" t="s">
        <v>521</v>
      </c>
      <c r="B128" s="124">
        <v>98018</v>
      </c>
      <c r="C128" s="105">
        <v>2</v>
      </c>
    </row>
    <row r="129" spans="1:3">
      <c r="A129" s="105" t="s">
        <v>521</v>
      </c>
      <c r="B129" s="124">
        <v>185745</v>
      </c>
      <c r="C129" s="105">
        <v>7</v>
      </c>
    </row>
    <row r="130" spans="1:3">
      <c r="A130" s="105" t="s">
        <v>521</v>
      </c>
      <c r="B130" s="124">
        <v>137808</v>
      </c>
      <c r="C130" s="105">
        <v>3</v>
      </c>
    </row>
    <row r="131" spans="1:3">
      <c r="A131" s="105" t="s">
        <v>519</v>
      </c>
      <c r="B131" s="124">
        <v>34400</v>
      </c>
      <c r="C131" s="105">
        <v>6</v>
      </c>
    </row>
    <row r="132" spans="1:3">
      <c r="A132" s="105" t="s">
        <v>519</v>
      </c>
      <c r="B132" s="124">
        <v>173751</v>
      </c>
      <c r="C132" s="105">
        <v>8</v>
      </c>
    </row>
    <row r="133" spans="1:3">
      <c r="A133" s="105" t="s">
        <v>519</v>
      </c>
      <c r="B133" s="124">
        <v>153324</v>
      </c>
      <c r="C133" s="105">
        <v>3</v>
      </c>
    </row>
    <row r="134" spans="1:3">
      <c r="A134" s="105" t="s">
        <v>517</v>
      </c>
      <c r="B134" s="124">
        <v>39140</v>
      </c>
      <c r="C134" s="105">
        <v>3</v>
      </c>
    </row>
    <row r="135" spans="1:3">
      <c r="A135" s="105" t="s">
        <v>521</v>
      </c>
      <c r="B135" s="124">
        <v>102438</v>
      </c>
      <c r="C135" s="105">
        <v>2</v>
      </c>
    </row>
    <row r="136" spans="1:3">
      <c r="A136" s="105" t="s">
        <v>521</v>
      </c>
      <c r="B136" s="124">
        <v>86914</v>
      </c>
      <c r="C136" s="105">
        <v>2</v>
      </c>
    </row>
    <row r="137" spans="1:3">
      <c r="A137" s="105" t="s">
        <v>519</v>
      </c>
      <c r="B137" s="124">
        <v>6930</v>
      </c>
      <c r="C137" s="105">
        <v>4</v>
      </c>
    </row>
    <row r="138" spans="1:3">
      <c r="A138" s="105" t="s">
        <v>523</v>
      </c>
      <c r="B138" s="124">
        <v>33405</v>
      </c>
      <c r="C138" s="105">
        <v>2</v>
      </c>
    </row>
    <row r="139" spans="1:3">
      <c r="A139" s="105" t="s">
        <v>517</v>
      </c>
      <c r="B139" s="124">
        <v>133884</v>
      </c>
      <c r="C139" s="105">
        <v>1</v>
      </c>
    </row>
    <row r="140" spans="1:3">
      <c r="A140" s="105" t="s">
        <v>522</v>
      </c>
      <c r="B140" s="124">
        <v>55432</v>
      </c>
      <c r="C140" s="105">
        <v>1</v>
      </c>
    </row>
    <row r="141" spans="1:3">
      <c r="A141" s="105" t="s">
        <v>521</v>
      </c>
      <c r="B141" s="124">
        <v>68490</v>
      </c>
      <c r="C141" s="105">
        <v>1</v>
      </c>
    </row>
    <row r="142" spans="1:3">
      <c r="A142" s="105" t="s">
        <v>522</v>
      </c>
      <c r="B142" s="124">
        <v>94878</v>
      </c>
      <c r="C142" s="105">
        <v>8</v>
      </c>
    </row>
    <row r="143" spans="1:3">
      <c r="A143" s="105" t="s">
        <v>522</v>
      </c>
      <c r="B143" s="124">
        <v>131966</v>
      </c>
      <c r="C143" s="105">
        <v>9</v>
      </c>
    </row>
    <row r="144" spans="1:3">
      <c r="A144" s="105" t="s">
        <v>523</v>
      </c>
      <c r="B144" s="124">
        <v>85908</v>
      </c>
      <c r="C144" s="105">
        <v>3</v>
      </c>
    </row>
    <row r="145" spans="1:3">
      <c r="A145" s="105" t="s">
        <v>519</v>
      </c>
      <c r="B145" s="124">
        <v>46411</v>
      </c>
      <c r="C145" s="105">
        <v>4</v>
      </c>
    </row>
    <row r="146" spans="1:3">
      <c r="A146" s="105" t="s">
        <v>517</v>
      </c>
      <c r="B146" s="124">
        <v>112716</v>
      </c>
      <c r="C146" s="105">
        <v>3</v>
      </c>
    </row>
    <row r="147" spans="1:3">
      <c r="A147" s="105" t="s">
        <v>519</v>
      </c>
      <c r="B147" s="124">
        <v>176352</v>
      </c>
      <c r="C147" s="105">
        <v>4</v>
      </c>
    </row>
    <row r="148" spans="1:3">
      <c r="A148" s="105" t="s">
        <v>519</v>
      </c>
      <c r="B148" s="124">
        <v>62418</v>
      </c>
      <c r="C148" s="105">
        <v>2</v>
      </c>
    </row>
    <row r="149" spans="1:3">
      <c r="A149" s="105" t="s">
        <v>521</v>
      </c>
      <c r="B149" s="124">
        <v>74502</v>
      </c>
      <c r="C149" s="105">
        <v>7</v>
      </c>
    </row>
    <row r="150" spans="1:3">
      <c r="A150" s="105" t="s">
        <v>517</v>
      </c>
      <c r="B150" s="124">
        <v>186230</v>
      </c>
      <c r="C150" s="105">
        <v>3</v>
      </c>
    </row>
    <row r="151" spans="1:3">
      <c r="A151" s="105" t="s">
        <v>520</v>
      </c>
      <c r="B151" s="124">
        <v>20878</v>
      </c>
      <c r="C151" s="105">
        <v>6</v>
      </c>
    </row>
    <row r="152" spans="1:3">
      <c r="A152" s="105" t="s">
        <v>522</v>
      </c>
      <c r="B152" s="124">
        <v>65414</v>
      </c>
      <c r="C152" s="105">
        <v>8</v>
      </c>
    </row>
    <row r="153" spans="1:3">
      <c r="A153" s="105" t="s">
        <v>520</v>
      </c>
      <c r="B153" s="124">
        <v>73035</v>
      </c>
      <c r="C153" s="105">
        <v>3</v>
      </c>
    </row>
    <row r="154" spans="1:3">
      <c r="A154" s="105" t="s">
        <v>519</v>
      </c>
      <c r="B154" s="124">
        <v>13634</v>
      </c>
      <c r="C154" s="105">
        <v>3</v>
      </c>
    </row>
    <row r="155" spans="1:3">
      <c r="A155" s="105" t="s">
        <v>521</v>
      </c>
      <c r="B155" s="124">
        <v>311004</v>
      </c>
      <c r="C155" s="105">
        <v>2</v>
      </c>
    </row>
    <row r="156" spans="1:3">
      <c r="A156" s="105" t="s">
        <v>522</v>
      </c>
      <c r="B156" s="124">
        <v>154618</v>
      </c>
      <c r="C156" s="105">
        <v>2</v>
      </c>
    </row>
    <row r="157" spans="1:3">
      <c r="A157" s="105" t="s">
        <v>522</v>
      </c>
      <c r="B157" s="124">
        <v>89112</v>
      </c>
      <c r="C157" s="105">
        <v>4</v>
      </c>
    </row>
    <row r="158" spans="1:3">
      <c r="A158" s="105" t="s">
        <v>522</v>
      </c>
      <c r="B158" s="124">
        <v>43673</v>
      </c>
      <c r="C158" s="105">
        <v>2</v>
      </c>
    </row>
    <row r="159" spans="1:3">
      <c r="A159" s="105" t="s">
        <v>519</v>
      </c>
      <c r="B159" s="124">
        <v>136288</v>
      </c>
      <c r="C159" s="105">
        <v>1</v>
      </c>
    </row>
    <row r="160" spans="1:3">
      <c r="A160" s="105" t="s">
        <v>519</v>
      </c>
      <c r="B160" s="124">
        <v>89736</v>
      </c>
      <c r="C160" s="105">
        <v>1</v>
      </c>
    </row>
    <row r="161" spans="1:3">
      <c r="A161" s="105" t="s">
        <v>521</v>
      </c>
      <c r="B161" s="124">
        <v>63318</v>
      </c>
      <c r="C161" s="105">
        <v>1</v>
      </c>
    </row>
    <row r="162" spans="1:3">
      <c r="A162" s="105" t="s">
        <v>522</v>
      </c>
      <c r="B162" s="124">
        <v>80716</v>
      </c>
      <c r="C162" s="105">
        <v>8</v>
      </c>
    </row>
    <row r="163" spans="1:3">
      <c r="A163" s="105" t="s">
        <v>522</v>
      </c>
      <c r="B163" s="124">
        <v>29034</v>
      </c>
      <c r="C163" s="105">
        <v>9</v>
      </c>
    </row>
    <row r="164" spans="1:3">
      <c r="A164" s="105" t="s">
        <v>519</v>
      </c>
      <c r="B164" s="124">
        <v>16053</v>
      </c>
      <c r="C164" s="105">
        <v>3</v>
      </c>
    </row>
    <row r="165" spans="1:3">
      <c r="A165" s="105" t="s">
        <v>523</v>
      </c>
      <c r="B165" s="124">
        <v>101460</v>
      </c>
      <c r="C165" s="105">
        <v>4</v>
      </c>
    </row>
    <row r="166" spans="1:3">
      <c r="A166" s="105" t="s">
        <v>519</v>
      </c>
      <c r="B166" s="124">
        <v>550674</v>
      </c>
      <c r="C166" s="105">
        <v>3</v>
      </c>
    </row>
    <row r="167" spans="1:3">
      <c r="A167" s="105" t="s">
        <v>522</v>
      </c>
      <c r="B167" s="124">
        <v>40612</v>
      </c>
      <c r="C167" s="105">
        <v>4</v>
      </c>
    </row>
    <row r="168" spans="1:3">
      <c r="A168" s="105" t="s">
        <v>523</v>
      </c>
      <c r="B168" s="124">
        <v>129876</v>
      </c>
      <c r="C168" s="105">
        <v>2</v>
      </c>
    </row>
    <row r="169" spans="1:3">
      <c r="A169" s="105" t="s">
        <v>520</v>
      </c>
      <c r="B169" s="124">
        <v>17926</v>
      </c>
      <c r="C169" s="105">
        <v>7</v>
      </c>
    </row>
    <row r="170" spans="1:3">
      <c r="A170" s="105" t="s">
        <v>517</v>
      </c>
      <c r="B170" s="124">
        <v>187250</v>
      </c>
      <c r="C170" s="105">
        <v>3</v>
      </c>
    </row>
    <row r="171" spans="1:3">
      <c r="A171" s="105" t="s">
        <v>521</v>
      </c>
      <c r="B171" s="124">
        <v>196268</v>
      </c>
      <c r="C171" s="105">
        <v>6</v>
      </c>
    </row>
    <row r="172" spans="1:3">
      <c r="A172" s="105" t="s">
        <v>522</v>
      </c>
      <c r="B172" s="124">
        <v>90496</v>
      </c>
      <c r="C172" s="105">
        <v>8</v>
      </c>
    </row>
    <row r="173" spans="1:3">
      <c r="A173" s="105" t="s">
        <v>522</v>
      </c>
      <c r="B173" s="124">
        <v>132216</v>
      </c>
      <c r="C173" s="105">
        <v>3</v>
      </c>
    </row>
    <row r="174" spans="1:3">
      <c r="A174" s="105" t="s">
        <v>517</v>
      </c>
      <c r="B174" s="124">
        <v>50052</v>
      </c>
      <c r="C174" s="105">
        <v>3</v>
      </c>
    </row>
    <row r="175" spans="1:3">
      <c r="A175" s="105" t="s">
        <v>523</v>
      </c>
      <c r="B175" s="124">
        <v>518016</v>
      </c>
      <c r="C175" s="105">
        <v>2</v>
      </c>
    </row>
    <row r="176" spans="1:3">
      <c r="A176" s="105" t="s">
        <v>519</v>
      </c>
      <c r="B176" s="124">
        <v>59562</v>
      </c>
      <c r="C176" s="105">
        <v>2</v>
      </c>
    </row>
    <row r="177" spans="1:3">
      <c r="A177" s="105" t="s">
        <v>517</v>
      </c>
      <c r="B177" s="124">
        <v>5851</v>
      </c>
      <c r="C177" s="105">
        <v>4</v>
      </c>
    </row>
    <row r="178" spans="1:3">
      <c r="A178" s="105" t="s">
        <v>521</v>
      </c>
      <c r="B178" s="124">
        <v>132906</v>
      </c>
      <c r="C178" s="105">
        <v>2</v>
      </c>
    </row>
    <row r="179" spans="1:3">
      <c r="A179" s="105" t="s">
        <v>523</v>
      </c>
      <c r="B179" s="124">
        <v>135550</v>
      </c>
      <c r="C179" s="105">
        <v>1</v>
      </c>
    </row>
    <row r="180" spans="1:3">
      <c r="A180" s="105" t="s">
        <v>521</v>
      </c>
      <c r="B180" s="124">
        <v>76264</v>
      </c>
      <c r="C180" s="105">
        <v>1</v>
      </c>
    </row>
    <row r="181" spans="1:3">
      <c r="A181" s="105" t="s">
        <v>519</v>
      </c>
      <c r="B181" s="124">
        <v>98694</v>
      </c>
      <c r="C181" s="105">
        <v>1</v>
      </c>
    </row>
    <row r="182" spans="1:3">
      <c r="A182" s="105" t="s">
        <v>523</v>
      </c>
      <c r="B182" s="124">
        <v>32958</v>
      </c>
      <c r="C182" s="105">
        <v>8</v>
      </c>
    </row>
    <row r="183" spans="1:3">
      <c r="A183" s="105" t="s">
        <v>521</v>
      </c>
      <c r="B183" s="124">
        <v>90048</v>
      </c>
      <c r="C183" s="105">
        <v>9</v>
      </c>
    </row>
    <row r="184" spans="1:3">
      <c r="A184" s="105" t="s">
        <v>521</v>
      </c>
      <c r="B184" s="124">
        <v>31749</v>
      </c>
      <c r="C184" s="105">
        <v>3</v>
      </c>
    </row>
    <row r="185" spans="1:3">
      <c r="A185" s="105" t="s">
        <v>519</v>
      </c>
      <c r="B185" s="124">
        <v>70695</v>
      </c>
      <c r="C185" s="105">
        <v>4</v>
      </c>
    </row>
    <row r="186" spans="1:3">
      <c r="A186" s="105" t="s">
        <v>519</v>
      </c>
      <c r="B186" s="124">
        <v>52716</v>
      </c>
      <c r="C186" s="105">
        <v>3</v>
      </c>
    </row>
    <row r="187" spans="1:3">
      <c r="A187" s="105" t="s">
        <v>517</v>
      </c>
      <c r="B187" s="124">
        <v>431670</v>
      </c>
      <c r="C187" s="105">
        <v>4</v>
      </c>
    </row>
    <row r="188" spans="1:3">
      <c r="A188" s="105" t="s">
        <v>521</v>
      </c>
      <c r="B188" s="124">
        <v>79251</v>
      </c>
      <c r="C188" s="105">
        <v>2</v>
      </c>
    </row>
    <row r="189" spans="1:3">
      <c r="A189" s="105" t="s">
        <v>519</v>
      </c>
      <c r="B189" s="124">
        <v>90848</v>
      </c>
      <c r="C189" s="105">
        <v>7</v>
      </c>
    </row>
    <row r="190" spans="1:3">
      <c r="A190" s="105" t="s">
        <v>522</v>
      </c>
      <c r="B190" s="124">
        <v>75059</v>
      </c>
      <c r="C190" s="105">
        <v>3</v>
      </c>
    </row>
    <row r="191" spans="1:3">
      <c r="A191" s="105" t="s">
        <v>521</v>
      </c>
      <c r="B191" s="124">
        <v>194620</v>
      </c>
      <c r="C191" s="105">
        <v>6</v>
      </c>
    </row>
    <row r="192" spans="1:3">
      <c r="A192" s="105" t="s">
        <v>519</v>
      </c>
      <c r="B192" s="124">
        <v>107700</v>
      </c>
      <c r="C192" s="105">
        <v>8</v>
      </c>
    </row>
    <row r="193" spans="1:3">
      <c r="A193" s="105" t="s">
        <v>522</v>
      </c>
      <c r="B193" s="124">
        <v>240300</v>
      </c>
      <c r="C193" s="105">
        <v>3</v>
      </c>
    </row>
    <row r="194" spans="1:3">
      <c r="A194" s="105" t="s">
        <v>521</v>
      </c>
      <c r="B194" s="124">
        <v>22405</v>
      </c>
      <c r="C194" s="105">
        <v>3</v>
      </c>
    </row>
    <row r="195" spans="1:3">
      <c r="A195" s="105" t="s">
        <v>523</v>
      </c>
      <c r="B195" s="124">
        <v>570666</v>
      </c>
      <c r="C195" s="105">
        <v>2</v>
      </c>
    </row>
    <row r="196" spans="1:3">
      <c r="A196" s="105" t="s">
        <v>519</v>
      </c>
      <c r="B196" s="124">
        <v>73846</v>
      </c>
      <c r="C196" s="105">
        <v>2</v>
      </c>
    </row>
    <row r="197" spans="1:3">
      <c r="A197" s="105" t="s">
        <v>517</v>
      </c>
      <c r="B197" s="124">
        <v>106484</v>
      </c>
      <c r="C197" s="105">
        <v>4</v>
      </c>
    </row>
    <row r="198" spans="1:3">
      <c r="A198" s="105" t="s">
        <v>521</v>
      </c>
      <c r="B198" s="124">
        <v>21610</v>
      </c>
      <c r="C198" s="105">
        <v>2</v>
      </c>
    </row>
    <row r="199" spans="1:3">
      <c r="A199" s="105" t="s">
        <v>519</v>
      </c>
      <c r="B199" s="124">
        <v>169364</v>
      </c>
      <c r="C199" s="105">
        <v>1</v>
      </c>
    </row>
    <row r="200" spans="1:3">
      <c r="A200" s="105" t="s">
        <v>519</v>
      </c>
      <c r="B200" s="124">
        <v>162298</v>
      </c>
      <c r="C200" s="105">
        <v>1</v>
      </c>
    </row>
    <row r="201" spans="1:3">
      <c r="A201" s="105" t="s">
        <v>521</v>
      </c>
      <c r="B201" s="124">
        <v>91726</v>
      </c>
      <c r="C201" s="105">
        <v>1</v>
      </c>
    </row>
    <row r="202" spans="1:3">
      <c r="A202" s="105" t="s">
        <v>520</v>
      </c>
      <c r="B202" s="124">
        <v>64858</v>
      </c>
      <c r="C202" s="105">
        <v>8</v>
      </c>
    </row>
    <row r="203" spans="1:3">
      <c r="A203" s="105" t="s">
        <v>521</v>
      </c>
      <c r="B203" s="124">
        <v>71042</v>
      </c>
      <c r="C203" s="105">
        <v>9</v>
      </c>
    </row>
    <row r="204" spans="1:3">
      <c r="A204" s="105" t="s">
        <v>523</v>
      </c>
      <c r="B204" s="124">
        <v>89527</v>
      </c>
      <c r="C204" s="105">
        <v>3</v>
      </c>
    </row>
    <row r="205" spans="1:3">
      <c r="A205" s="105" t="s">
        <v>519</v>
      </c>
      <c r="B205" s="124">
        <v>21220</v>
      </c>
      <c r="C205" s="105">
        <v>4</v>
      </c>
    </row>
    <row r="206" spans="1:3">
      <c r="A206" s="105" t="s">
        <v>520</v>
      </c>
      <c r="B206" s="124">
        <v>206760</v>
      </c>
      <c r="C206" s="105">
        <v>3</v>
      </c>
    </row>
    <row r="207" spans="1:3">
      <c r="A207" s="105" t="s">
        <v>522</v>
      </c>
      <c r="B207" s="124">
        <v>21198</v>
      </c>
      <c r="C207" s="105">
        <v>4</v>
      </c>
    </row>
    <row r="208" spans="1:3">
      <c r="A208" s="105" t="s">
        <v>522</v>
      </c>
      <c r="B208" s="124">
        <v>91084</v>
      </c>
      <c r="C208" s="105">
        <v>2</v>
      </c>
    </row>
    <row r="209" spans="1:3">
      <c r="A209" s="105" t="s">
        <v>519</v>
      </c>
      <c r="B209" s="124">
        <v>51432</v>
      </c>
      <c r="C209" s="105">
        <v>7</v>
      </c>
    </row>
    <row r="210" spans="1:3">
      <c r="A210" s="105" t="s">
        <v>522</v>
      </c>
      <c r="B210" s="124">
        <v>11634</v>
      </c>
      <c r="C210" s="105">
        <v>3</v>
      </c>
    </row>
    <row r="211" spans="1:3">
      <c r="A211" s="105" t="s">
        <v>522</v>
      </c>
      <c r="B211" s="124">
        <v>255066</v>
      </c>
      <c r="C211" s="105">
        <v>6</v>
      </c>
    </row>
    <row r="212" spans="1:3">
      <c r="A212" s="105" t="s">
        <v>520</v>
      </c>
      <c r="B212" s="124">
        <v>38086</v>
      </c>
      <c r="C212" s="105">
        <v>8</v>
      </c>
    </row>
    <row r="213" spans="1:3">
      <c r="A213" s="105" t="s">
        <v>519</v>
      </c>
      <c r="B213" s="124">
        <v>92547</v>
      </c>
      <c r="C213" s="105">
        <v>3</v>
      </c>
    </row>
    <row r="214" spans="1:3">
      <c r="A214" s="105" t="s">
        <v>517</v>
      </c>
      <c r="B214" s="124">
        <v>46862</v>
      </c>
      <c r="C214" s="105">
        <v>3</v>
      </c>
    </row>
    <row r="215" spans="1:3">
      <c r="A215" s="105" t="s">
        <v>517</v>
      </c>
      <c r="B215" s="124">
        <v>71693</v>
      </c>
      <c r="C215" s="105">
        <v>2</v>
      </c>
    </row>
    <row r="216" spans="1:3">
      <c r="A216" s="105" t="s">
        <v>521</v>
      </c>
      <c r="B216" s="124">
        <v>59109</v>
      </c>
      <c r="C216" s="105">
        <v>2</v>
      </c>
    </row>
    <row r="217" spans="1:3">
      <c r="A217" s="105" t="s">
        <v>517</v>
      </c>
      <c r="B217" s="124">
        <v>50017</v>
      </c>
      <c r="C217" s="105">
        <v>4</v>
      </c>
    </row>
    <row r="218" spans="1:3">
      <c r="A218" s="105" t="s">
        <v>523</v>
      </c>
      <c r="B218" s="124">
        <v>90758</v>
      </c>
      <c r="C218" s="105">
        <v>2</v>
      </c>
    </row>
    <row r="219" spans="1:3">
      <c r="A219" s="105" t="s">
        <v>521</v>
      </c>
      <c r="B219" s="124">
        <v>60966</v>
      </c>
      <c r="C219" s="105">
        <v>1</v>
      </c>
    </row>
    <row r="220" spans="1:3">
      <c r="A220" s="105" t="s">
        <v>521</v>
      </c>
      <c r="B220" s="124">
        <v>186820</v>
      </c>
      <c r="C220" s="105">
        <v>1</v>
      </c>
    </row>
    <row r="221" spans="1:3">
      <c r="A221" s="105" t="s">
        <v>523</v>
      </c>
      <c r="B221" s="124">
        <v>92394</v>
      </c>
      <c r="C221" s="105">
        <v>1</v>
      </c>
    </row>
    <row r="222" spans="1:3">
      <c r="A222" s="105" t="s">
        <v>522</v>
      </c>
      <c r="B222" s="124">
        <v>82654</v>
      </c>
      <c r="C222" s="105">
        <v>8</v>
      </c>
    </row>
    <row r="223" spans="1:3">
      <c r="A223" s="105" t="s">
        <v>521</v>
      </c>
      <c r="B223" s="124">
        <v>557094</v>
      </c>
      <c r="C223" s="105">
        <v>9</v>
      </c>
    </row>
    <row r="224" spans="1:3">
      <c r="A224" s="105" t="s">
        <v>521</v>
      </c>
      <c r="B224" s="124">
        <v>28106</v>
      </c>
      <c r="C224" s="105">
        <v>3</v>
      </c>
    </row>
    <row r="225" spans="1:3">
      <c r="A225" s="105" t="s">
        <v>522</v>
      </c>
      <c r="B225" s="124">
        <v>153520</v>
      </c>
      <c r="C225" s="105">
        <v>4</v>
      </c>
    </row>
    <row r="226" spans="1:3">
      <c r="A226" s="105" t="s">
        <v>521</v>
      </c>
      <c r="B226" s="124">
        <v>81940</v>
      </c>
      <c r="C226" s="105">
        <v>3</v>
      </c>
    </row>
    <row r="227" spans="1:3">
      <c r="A227" s="105" t="s">
        <v>522</v>
      </c>
      <c r="B227" s="124">
        <v>344022</v>
      </c>
      <c r="C227" s="105">
        <v>4</v>
      </c>
    </row>
    <row r="228" spans="1:3">
      <c r="A228" s="105" t="s">
        <v>522</v>
      </c>
      <c r="B228" s="124">
        <v>117690</v>
      </c>
      <c r="C228" s="105">
        <v>2</v>
      </c>
    </row>
    <row r="229" spans="1:3">
      <c r="A229" s="105" t="s">
        <v>521</v>
      </c>
      <c r="B229" s="124">
        <v>148012</v>
      </c>
      <c r="C229" s="105">
        <v>7</v>
      </c>
    </row>
    <row r="230" spans="1:3">
      <c r="A230" s="105" t="s">
        <v>519</v>
      </c>
      <c r="B230" s="124">
        <v>154796</v>
      </c>
      <c r="C230" s="105">
        <v>3</v>
      </c>
    </row>
    <row r="231" spans="1:3">
      <c r="A231" s="105" t="s">
        <v>519</v>
      </c>
      <c r="B231" s="124">
        <v>263286</v>
      </c>
      <c r="C231" s="105">
        <v>6</v>
      </c>
    </row>
    <row r="232" spans="1:3">
      <c r="A232" s="105" t="s">
        <v>522</v>
      </c>
      <c r="B232" s="124">
        <v>42809</v>
      </c>
      <c r="C232" s="105">
        <v>8</v>
      </c>
    </row>
    <row r="233" spans="1:3">
      <c r="A233" s="105" t="s">
        <v>517</v>
      </c>
      <c r="B233" s="124">
        <v>53192</v>
      </c>
      <c r="C233" s="105">
        <v>3</v>
      </c>
    </row>
    <row r="234" spans="1:3">
      <c r="A234" s="105" t="s">
        <v>522</v>
      </c>
      <c r="B234" s="124">
        <v>72912</v>
      </c>
      <c r="C234" s="105">
        <v>3</v>
      </c>
    </row>
    <row r="235" spans="1:3">
      <c r="A235" s="105" t="s">
        <v>521</v>
      </c>
      <c r="B235" s="124">
        <v>272964</v>
      </c>
      <c r="C235" s="105">
        <v>2</v>
      </c>
    </row>
    <row r="236" spans="1:3">
      <c r="A236" s="105" t="s">
        <v>520</v>
      </c>
      <c r="B236" s="124">
        <v>78483</v>
      </c>
      <c r="C236" s="105">
        <v>2</v>
      </c>
    </row>
    <row r="237" spans="1:3">
      <c r="A237" s="105" t="s">
        <v>519</v>
      </c>
      <c r="B237" s="124">
        <v>14128</v>
      </c>
      <c r="C237" s="105">
        <v>4</v>
      </c>
    </row>
    <row r="238" spans="1:3">
      <c r="A238" s="105" t="s">
        <v>520</v>
      </c>
      <c r="B238" s="124">
        <v>163228</v>
      </c>
      <c r="C238" s="105">
        <v>2</v>
      </c>
    </row>
    <row r="239" spans="1:3">
      <c r="A239" s="105" t="s">
        <v>523</v>
      </c>
      <c r="B239" s="124">
        <v>185108</v>
      </c>
      <c r="C239" s="105">
        <v>1</v>
      </c>
    </row>
    <row r="240" spans="1:3">
      <c r="A240" s="105" t="s">
        <v>517</v>
      </c>
      <c r="B240" s="124">
        <v>15378</v>
      </c>
      <c r="C240" s="105">
        <v>1</v>
      </c>
    </row>
    <row r="241" spans="1:3">
      <c r="A241" s="105" t="s">
        <v>521</v>
      </c>
      <c r="B241" s="124">
        <v>171394</v>
      </c>
      <c r="C241" s="105">
        <v>1</v>
      </c>
    </row>
    <row r="242" spans="1:3">
      <c r="A242" s="105" t="s">
        <v>523</v>
      </c>
      <c r="B242" s="124">
        <v>64854</v>
      </c>
      <c r="C242" s="105">
        <v>8</v>
      </c>
    </row>
    <row r="243" spans="1:3">
      <c r="A243" s="105" t="s">
        <v>522</v>
      </c>
      <c r="B243" s="124">
        <v>8521</v>
      </c>
      <c r="C243" s="105">
        <v>9</v>
      </c>
    </row>
    <row r="244" spans="1:3">
      <c r="A244" s="105" t="s">
        <v>521</v>
      </c>
      <c r="B244" s="124">
        <v>97686</v>
      </c>
      <c r="C244" s="105">
        <v>3</v>
      </c>
    </row>
    <row r="245" spans="1:3">
      <c r="A245" s="105" t="s">
        <v>519</v>
      </c>
      <c r="B245" s="124">
        <v>145050</v>
      </c>
      <c r="C245" s="105">
        <v>4</v>
      </c>
    </row>
    <row r="246" spans="1:3">
      <c r="A246" s="105" t="s">
        <v>522</v>
      </c>
      <c r="B246" s="124">
        <v>94830</v>
      </c>
      <c r="C246" s="105">
        <v>3</v>
      </c>
    </row>
    <row r="247" spans="1:3">
      <c r="A247" s="105" t="s">
        <v>523</v>
      </c>
      <c r="B247" s="124">
        <v>340158</v>
      </c>
      <c r="C247" s="105">
        <v>4</v>
      </c>
    </row>
    <row r="248" spans="1:3">
      <c r="A248" s="105" t="s">
        <v>519</v>
      </c>
      <c r="B248" s="124">
        <v>61550</v>
      </c>
      <c r="C248" s="105">
        <v>2</v>
      </c>
    </row>
    <row r="249" spans="1:3">
      <c r="A249" s="105" t="s">
        <v>517</v>
      </c>
      <c r="B249" s="124">
        <v>37180</v>
      </c>
      <c r="C249" s="105">
        <v>7</v>
      </c>
    </row>
    <row r="250" spans="1:3">
      <c r="A250" s="105" t="s">
        <v>522</v>
      </c>
      <c r="B250" s="124">
        <v>34940</v>
      </c>
      <c r="C250" s="105">
        <v>3</v>
      </c>
    </row>
    <row r="251" spans="1:3">
      <c r="A251" s="105" t="s">
        <v>523</v>
      </c>
      <c r="B251" s="124">
        <v>33405</v>
      </c>
      <c r="C251" s="105">
        <v>6</v>
      </c>
    </row>
    <row r="252" spans="1:3">
      <c r="A252" s="105" t="s">
        <v>526</v>
      </c>
      <c r="B252" s="124">
        <v>106118.39999999999</v>
      </c>
      <c r="C252" s="105">
        <v>8</v>
      </c>
    </row>
    <row r="253" spans="1:3">
      <c r="A253" s="105" t="s">
        <v>527</v>
      </c>
      <c r="B253" s="124">
        <v>26380.799999999999</v>
      </c>
      <c r="C253" s="105">
        <v>3</v>
      </c>
    </row>
    <row r="254" spans="1:3">
      <c r="A254" s="105" t="s">
        <v>529</v>
      </c>
      <c r="B254" s="124">
        <v>217039.19999999998</v>
      </c>
      <c r="C254" s="105">
        <v>3</v>
      </c>
    </row>
    <row r="255" spans="1:3">
      <c r="A255" s="105" t="s">
        <v>531</v>
      </c>
      <c r="B255" s="124">
        <v>144132</v>
      </c>
      <c r="C255" s="105">
        <v>2</v>
      </c>
    </row>
    <row r="256" spans="1:3">
      <c r="A256" s="105" t="s">
        <v>291</v>
      </c>
      <c r="B256" s="124">
        <v>332193.59999999998</v>
      </c>
      <c r="C256" s="105">
        <v>2</v>
      </c>
    </row>
    <row r="257" spans="1:3">
      <c r="A257" s="105" t="s">
        <v>287</v>
      </c>
      <c r="B257" s="124">
        <v>127099.2</v>
      </c>
      <c r="C257" s="105">
        <v>4</v>
      </c>
    </row>
    <row r="258" spans="1:3">
      <c r="A258" s="105" t="s">
        <v>530</v>
      </c>
      <c r="B258" s="124">
        <v>108744</v>
      </c>
      <c r="C258" s="105">
        <v>2</v>
      </c>
    </row>
    <row r="259" spans="1:3">
      <c r="A259" s="105" t="s">
        <v>532</v>
      </c>
      <c r="B259" s="124">
        <v>74010</v>
      </c>
      <c r="C259" s="105">
        <v>1</v>
      </c>
    </row>
    <row r="260" spans="1:3">
      <c r="A260" s="105" t="s">
        <v>530</v>
      </c>
      <c r="B260" s="124">
        <v>88026</v>
      </c>
      <c r="C260" s="105">
        <v>1</v>
      </c>
    </row>
    <row r="261" spans="1:3">
      <c r="A261" s="105" t="s">
        <v>529</v>
      </c>
      <c r="B261" s="124">
        <v>116652</v>
      </c>
      <c r="C261" s="105">
        <v>1</v>
      </c>
    </row>
    <row r="262" spans="1:3">
      <c r="A262" s="105" t="s">
        <v>532</v>
      </c>
      <c r="B262" s="124">
        <v>71839.199999999997</v>
      </c>
      <c r="C262" s="105">
        <v>8</v>
      </c>
    </row>
    <row r="263" spans="1:3">
      <c r="A263" s="105" t="s">
        <v>526</v>
      </c>
      <c r="B263" s="124">
        <v>71880</v>
      </c>
      <c r="C263" s="105">
        <v>9</v>
      </c>
    </row>
    <row r="264" spans="1:3">
      <c r="A264" s="105" t="s">
        <v>528</v>
      </c>
      <c r="B264" s="124">
        <v>33490.799999999996</v>
      </c>
      <c r="C264" s="105">
        <v>3</v>
      </c>
    </row>
    <row r="265" spans="1:3">
      <c r="A265" s="105" t="s">
        <v>530</v>
      </c>
      <c r="B265" s="124">
        <v>71679.599999999991</v>
      </c>
      <c r="C265" s="105">
        <v>4</v>
      </c>
    </row>
    <row r="266" spans="1:3">
      <c r="A266" s="105" t="s">
        <v>532</v>
      </c>
      <c r="B266" s="124">
        <v>98750.399999999994</v>
      </c>
      <c r="C266" s="105">
        <v>3</v>
      </c>
    </row>
    <row r="267" spans="1:3">
      <c r="A267" s="105" t="s">
        <v>531</v>
      </c>
      <c r="B267" s="124">
        <v>45157.2</v>
      </c>
      <c r="C267" s="105">
        <v>4</v>
      </c>
    </row>
    <row r="268" spans="1:3">
      <c r="A268" s="105" t="s">
        <v>526</v>
      </c>
      <c r="B268" s="124">
        <v>66739.199999999997</v>
      </c>
      <c r="C268" s="105">
        <v>2</v>
      </c>
    </row>
    <row r="269" spans="1:3">
      <c r="A269" s="105" t="s">
        <v>287</v>
      </c>
      <c r="B269" s="124">
        <v>165314.4</v>
      </c>
      <c r="C269" s="105">
        <v>7</v>
      </c>
    </row>
    <row r="270" spans="1:3">
      <c r="A270" s="105" t="s">
        <v>526</v>
      </c>
      <c r="B270" s="124">
        <v>42298.799999999996</v>
      </c>
      <c r="C270" s="105">
        <v>3</v>
      </c>
    </row>
    <row r="271" spans="1:3">
      <c r="A271" s="105" t="s">
        <v>530</v>
      </c>
      <c r="B271" s="124">
        <v>276667.2</v>
      </c>
      <c r="C271" s="105">
        <v>6</v>
      </c>
    </row>
    <row r="272" spans="1:3">
      <c r="A272" s="105" t="s">
        <v>531</v>
      </c>
      <c r="B272" s="124">
        <v>108640.8</v>
      </c>
      <c r="C272" s="105">
        <v>8</v>
      </c>
    </row>
    <row r="273" spans="1:3">
      <c r="A273" s="105" t="s">
        <v>528</v>
      </c>
      <c r="B273" s="124">
        <v>226684.79999999999</v>
      </c>
      <c r="C273" s="105">
        <v>3</v>
      </c>
    </row>
    <row r="274" spans="1:3">
      <c r="A274" s="105" t="s">
        <v>287</v>
      </c>
      <c r="B274" s="124">
        <v>21332.399999999998</v>
      </c>
      <c r="C274" s="105">
        <v>3</v>
      </c>
    </row>
    <row r="275" spans="1:3">
      <c r="A275" s="105" t="s">
        <v>287</v>
      </c>
      <c r="B275" s="124">
        <v>100581.59999999999</v>
      </c>
      <c r="C275" s="105">
        <v>2</v>
      </c>
    </row>
    <row r="276" spans="1:3">
      <c r="A276" s="105" t="s">
        <v>527</v>
      </c>
      <c r="B276" s="124">
        <v>22416</v>
      </c>
      <c r="C276" s="105">
        <v>2</v>
      </c>
    </row>
    <row r="277" spans="1:3">
      <c r="A277" s="105" t="s">
        <v>287</v>
      </c>
      <c r="B277" s="124">
        <v>99741.599999999991</v>
      </c>
      <c r="C277" s="105">
        <v>4</v>
      </c>
    </row>
    <row r="278" spans="1:3">
      <c r="A278" s="105" t="s">
        <v>291</v>
      </c>
      <c r="B278" s="124">
        <v>573206.4</v>
      </c>
      <c r="C278" s="105">
        <v>2</v>
      </c>
    </row>
    <row r="279" spans="1:3">
      <c r="A279" s="105" t="s">
        <v>530</v>
      </c>
      <c r="B279" s="124">
        <v>158383.19999999998</v>
      </c>
      <c r="C279" s="105">
        <v>1</v>
      </c>
    </row>
    <row r="280" spans="1:3">
      <c r="A280" s="105" t="s">
        <v>527</v>
      </c>
      <c r="B280" s="124">
        <v>57194.400000000001</v>
      </c>
      <c r="C280" s="105">
        <v>1</v>
      </c>
    </row>
    <row r="281" spans="1:3">
      <c r="A281" s="105" t="s">
        <v>525</v>
      </c>
      <c r="B281" s="124">
        <v>7532.4</v>
      </c>
      <c r="C281" s="105">
        <v>1</v>
      </c>
    </row>
    <row r="282" spans="1:3">
      <c r="A282" s="105" t="s">
        <v>291</v>
      </c>
      <c r="B282" s="124">
        <v>226452</v>
      </c>
      <c r="C282" s="105">
        <v>8</v>
      </c>
    </row>
    <row r="283" spans="1:3">
      <c r="A283" s="105" t="s">
        <v>528</v>
      </c>
      <c r="B283" s="124">
        <v>93806.399999999994</v>
      </c>
      <c r="C283" s="105">
        <v>9</v>
      </c>
    </row>
    <row r="284" spans="1:3">
      <c r="A284" s="105" t="s">
        <v>527</v>
      </c>
      <c r="B284" s="124">
        <v>33280.799999999996</v>
      </c>
      <c r="C284" s="105">
        <v>3</v>
      </c>
    </row>
    <row r="285" spans="1:3">
      <c r="A285" s="105" t="s">
        <v>287</v>
      </c>
      <c r="B285" s="124">
        <v>39304.799999999996</v>
      </c>
      <c r="C285" s="105">
        <v>4</v>
      </c>
    </row>
    <row r="286" spans="1:3">
      <c r="A286" s="105" t="s">
        <v>526</v>
      </c>
      <c r="B286" s="124">
        <v>219278.4</v>
      </c>
      <c r="C286" s="105">
        <v>3</v>
      </c>
    </row>
    <row r="287" spans="1:3">
      <c r="A287" s="105" t="s">
        <v>530</v>
      </c>
      <c r="B287" s="124">
        <v>204357.6</v>
      </c>
      <c r="C287" s="105">
        <v>4</v>
      </c>
    </row>
    <row r="288" spans="1:3">
      <c r="A288" s="105" t="s">
        <v>291</v>
      </c>
      <c r="B288" s="124">
        <v>84220.800000000003</v>
      </c>
      <c r="C288" s="105">
        <v>2</v>
      </c>
    </row>
    <row r="289" spans="1:3">
      <c r="A289" s="105" t="s">
        <v>291</v>
      </c>
      <c r="B289" s="124">
        <v>145742.39999999999</v>
      </c>
      <c r="C289" s="105">
        <v>7</v>
      </c>
    </row>
    <row r="290" spans="1:3">
      <c r="A290" s="105" t="s">
        <v>530</v>
      </c>
      <c r="B290" s="124">
        <v>158133.6</v>
      </c>
      <c r="C290" s="105">
        <v>3</v>
      </c>
    </row>
    <row r="291" spans="1:3">
      <c r="A291" s="105" t="s">
        <v>526</v>
      </c>
      <c r="B291" s="124">
        <v>125880</v>
      </c>
      <c r="C291" s="105">
        <v>6</v>
      </c>
    </row>
    <row r="292" spans="1:3">
      <c r="A292" s="105" t="s">
        <v>291</v>
      </c>
      <c r="B292" s="124">
        <v>63045.599999999999</v>
      </c>
      <c r="C292" s="105">
        <v>8</v>
      </c>
    </row>
    <row r="293" spans="1:3">
      <c r="A293" s="105" t="s">
        <v>532</v>
      </c>
      <c r="B293" s="124">
        <v>189240</v>
      </c>
      <c r="C293" s="105">
        <v>3</v>
      </c>
    </row>
    <row r="294" spans="1:3">
      <c r="A294" s="105" t="s">
        <v>532</v>
      </c>
      <c r="B294" s="124">
        <v>50625.599999999999</v>
      </c>
      <c r="C294" s="105">
        <v>3</v>
      </c>
    </row>
    <row r="295" spans="1:3">
      <c r="A295" s="105" t="s">
        <v>291</v>
      </c>
      <c r="B295" s="124">
        <v>212390.39999999999</v>
      </c>
      <c r="C295" s="105">
        <v>2</v>
      </c>
    </row>
    <row r="296" spans="1:3">
      <c r="A296" s="105" t="s">
        <v>530</v>
      </c>
      <c r="B296" s="124">
        <v>222237.6</v>
      </c>
      <c r="C296" s="105">
        <v>2</v>
      </c>
    </row>
    <row r="297" spans="1:3">
      <c r="A297" s="105" t="s">
        <v>526</v>
      </c>
      <c r="B297" s="124">
        <v>92754</v>
      </c>
      <c r="C297" s="105">
        <v>4</v>
      </c>
    </row>
    <row r="298" spans="1:3">
      <c r="A298" s="105" t="s">
        <v>530</v>
      </c>
      <c r="B298" s="124">
        <v>34180.799999999996</v>
      </c>
      <c r="C298" s="105">
        <v>2</v>
      </c>
    </row>
    <row r="299" spans="1:3">
      <c r="A299" s="105" t="s">
        <v>291</v>
      </c>
      <c r="B299" s="124">
        <v>169612.79999999999</v>
      </c>
      <c r="C299" s="105">
        <v>1</v>
      </c>
    </row>
    <row r="300" spans="1:3">
      <c r="A300" s="105" t="s">
        <v>531</v>
      </c>
      <c r="B300" s="124">
        <v>28797.599999999999</v>
      </c>
      <c r="C300" s="105">
        <v>1</v>
      </c>
    </row>
    <row r="301" spans="1:3">
      <c r="A301" s="105" t="s">
        <v>528</v>
      </c>
      <c r="B301" s="124">
        <v>19788</v>
      </c>
      <c r="C301" s="105">
        <v>1</v>
      </c>
    </row>
    <row r="302" spans="1:3">
      <c r="A302" s="105" t="s">
        <v>531</v>
      </c>
      <c r="B302" s="124">
        <v>218390.39999999999</v>
      </c>
      <c r="C302" s="105">
        <v>8</v>
      </c>
    </row>
    <row r="303" spans="1:3">
      <c r="A303" s="105" t="s">
        <v>529</v>
      </c>
      <c r="B303" s="124">
        <v>243010.8</v>
      </c>
      <c r="C303" s="105">
        <v>9</v>
      </c>
    </row>
    <row r="304" spans="1:3">
      <c r="A304" s="105" t="s">
        <v>527</v>
      </c>
      <c r="B304" s="124">
        <v>34240.799999999996</v>
      </c>
      <c r="C304" s="105">
        <v>3</v>
      </c>
    </row>
    <row r="305" spans="1:3">
      <c r="A305" s="105" t="s">
        <v>525</v>
      </c>
      <c r="B305" s="124">
        <v>94141.2</v>
      </c>
      <c r="C305" s="105">
        <v>4</v>
      </c>
    </row>
    <row r="306" spans="1:3">
      <c r="A306" s="105" t="s">
        <v>531</v>
      </c>
      <c r="B306" s="124">
        <v>206496</v>
      </c>
      <c r="C306" s="105">
        <v>3</v>
      </c>
    </row>
    <row r="307" spans="1:3">
      <c r="A307" s="105" t="s">
        <v>527</v>
      </c>
      <c r="B307" s="124">
        <v>18374.399999999998</v>
      </c>
      <c r="C307" s="105">
        <v>4</v>
      </c>
    </row>
    <row r="308" spans="1:3">
      <c r="A308" s="105" t="s">
        <v>526</v>
      </c>
      <c r="B308" s="124">
        <v>84026.4</v>
      </c>
      <c r="C308" s="105">
        <v>2</v>
      </c>
    </row>
    <row r="309" spans="1:3">
      <c r="A309" s="105" t="s">
        <v>532</v>
      </c>
      <c r="B309" s="124">
        <v>51994.799999999996</v>
      </c>
      <c r="C309" s="105">
        <v>7</v>
      </c>
    </row>
    <row r="310" spans="1:3">
      <c r="A310" s="105" t="s">
        <v>527</v>
      </c>
      <c r="B310" s="124">
        <v>229190.39999999999</v>
      </c>
      <c r="C310" s="105">
        <v>3</v>
      </c>
    </row>
    <row r="311" spans="1:3">
      <c r="A311" s="105" t="s">
        <v>530</v>
      </c>
      <c r="B311" s="124">
        <v>114524.4</v>
      </c>
      <c r="C311" s="105">
        <v>6</v>
      </c>
    </row>
    <row r="312" spans="1:3">
      <c r="A312" s="105" t="s">
        <v>528</v>
      </c>
      <c r="B312" s="124">
        <v>33150</v>
      </c>
      <c r="C312" s="105">
        <v>8</v>
      </c>
    </row>
    <row r="313" spans="1:3">
      <c r="A313" s="105" t="s">
        <v>528</v>
      </c>
      <c r="B313" s="124">
        <v>181500</v>
      </c>
      <c r="C313" s="105">
        <v>3</v>
      </c>
    </row>
    <row r="314" spans="1:3">
      <c r="A314" s="105" t="s">
        <v>525</v>
      </c>
      <c r="B314" s="124">
        <v>19860</v>
      </c>
      <c r="C314" s="105">
        <v>3</v>
      </c>
    </row>
    <row r="315" spans="1:3">
      <c r="A315" s="105" t="s">
        <v>291</v>
      </c>
      <c r="B315" s="124">
        <v>27144</v>
      </c>
      <c r="C315" s="105">
        <v>2</v>
      </c>
    </row>
    <row r="316" spans="1:3">
      <c r="A316" s="105" t="s">
        <v>527</v>
      </c>
      <c r="B316" s="124">
        <v>94077.599999999991</v>
      </c>
      <c r="C316" s="105">
        <v>2</v>
      </c>
    </row>
    <row r="317" spans="1:3">
      <c r="A317" s="105" t="s">
        <v>291</v>
      </c>
      <c r="B317" s="124">
        <v>141933.6</v>
      </c>
      <c r="C317" s="105">
        <v>4</v>
      </c>
    </row>
    <row r="318" spans="1:3">
      <c r="A318" s="105" t="s">
        <v>525</v>
      </c>
      <c r="B318" s="124">
        <v>96046.8</v>
      </c>
      <c r="C318" s="105">
        <v>2</v>
      </c>
    </row>
    <row r="319" spans="1:3">
      <c r="A319" s="105" t="s">
        <v>529</v>
      </c>
      <c r="B319" s="124">
        <v>28992</v>
      </c>
      <c r="C319" s="105">
        <v>1</v>
      </c>
    </row>
    <row r="320" spans="1:3">
      <c r="A320" s="105" t="s">
        <v>530</v>
      </c>
      <c r="B320" s="124">
        <v>108703.2</v>
      </c>
      <c r="C320" s="105">
        <v>1</v>
      </c>
    </row>
    <row r="321" spans="1:3">
      <c r="A321" s="105" t="s">
        <v>530</v>
      </c>
      <c r="B321" s="124">
        <v>104713.2</v>
      </c>
      <c r="C321" s="105">
        <v>1</v>
      </c>
    </row>
    <row r="322" spans="1:3">
      <c r="A322" s="105" t="s">
        <v>528</v>
      </c>
      <c r="B322" s="124">
        <v>56318.400000000001</v>
      </c>
      <c r="C322" s="105">
        <v>8</v>
      </c>
    </row>
    <row r="323" spans="1:3">
      <c r="A323" s="105" t="s">
        <v>531</v>
      </c>
      <c r="B323" s="124">
        <v>43875.6</v>
      </c>
      <c r="C323" s="105">
        <v>9</v>
      </c>
    </row>
    <row r="324" spans="1:3">
      <c r="A324" s="105" t="s">
        <v>527</v>
      </c>
      <c r="B324" s="124">
        <v>77239.199999999997</v>
      </c>
      <c r="C324" s="105">
        <v>3</v>
      </c>
    </row>
    <row r="325" spans="1:3">
      <c r="A325" s="105" t="s">
        <v>525</v>
      </c>
      <c r="B325" s="124">
        <v>71341.2</v>
      </c>
      <c r="C325" s="105">
        <v>4</v>
      </c>
    </row>
    <row r="326" spans="1:3">
      <c r="A326" s="105" t="s">
        <v>532</v>
      </c>
      <c r="B326" s="124">
        <v>586670.4</v>
      </c>
      <c r="C326" s="105">
        <v>3</v>
      </c>
    </row>
    <row r="327" spans="1:3">
      <c r="A327" s="105" t="s">
        <v>287</v>
      </c>
      <c r="B327" s="124">
        <v>50846.400000000001</v>
      </c>
      <c r="C327" s="105">
        <v>4</v>
      </c>
    </row>
    <row r="328" spans="1:3">
      <c r="A328" s="105" t="s">
        <v>530</v>
      </c>
      <c r="B328" s="124">
        <v>31953.599999999999</v>
      </c>
      <c r="C328" s="105">
        <v>2</v>
      </c>
    </row>
    <row r="329" spans="1:3">
      <c r="A329" s="105" t="s">
        <v>526</v>
      </c>
      <c r="B329" s="124">
        <v>70231.199999999997</v>
      </c>
      <c r="C329" s="105">
        <v>7</v>
      </c>
    </row>
    <row r="330" spans="1:3">
      <c r="A330" s="105" t="s">
        <v>526</v>
      </c>
      <c r="B330" s="124">
        <v>82627.199999999997</v>
      </c>
      <c r="C330" s="105">
        <v>3</v>
      </c>
    </row>
    <row r="331" spans="1:3">
      <c r="A331" s="105" t="s">
        <v>291</v>
      </c>
      <c r="B331" s="124">
        <v>171984</v>
      </c>
      <c r="C331" s="105">
        <v>6</v>
      </c>
    </row>
    <row r="332" spans="1:3">
      <c r="A332" s="105" t="s">
        <v>525</v>
      </c>
      <c r="B332" s="124">
        <v>111396</v>
      </c>
      <c r="C332" s="105">
        <v>8</v>
      </c>
    </row>
    <row r="333" spans="1:3">
      <c r="A333" s="105" t="s">
        <v>532</v>
      </c>
      <c r="B333" s="124">
        <v>196207.19999999998</v>
      </c>
      <c r="C333" s="105">
        <v>3</v>
      </c>
    </row>
    <row r="334" spans="1:3">
      <c r="A334" s="105" t="s">
        <v>529</v>
      </c>
      <c r="B334" s="124">
        <v>98571.599999999991</v>
      </c>
      <c r="C334" s="105">
        <v>3</v>
      </c>
    </row>
    <row r="335" spans="1:3">
      <c r="A335" s="105" t="s">
        <v>532</v>
      </c>
      <c r="B335" s="124">
        <v>158656.79999999999</v>
      </c>
      <c r="C335" s="105">
        <v>2</v>
      </c>
    </row>
    <row r="336" spans="1:3">
      <c r="A336" s="105" t="s">
        <v>526</v>
      </c>
      <c r="B336" s="124">
        <v>143990.39999999999</v>
      </c>
      <c r="C336" s="105">
        <v>2</v>
      </c>
    </row>
    <row r="337" spans="1:3">
      <c r="A337" s="105" t="s">
        <v>526</v>
      </c>
      <c r="B337" s="124">
        <v>205168.8</v>
      </c>
      <c r="C337" s="105">
        <v>4</v>
      </c>
    </row>
    <row r="338" spans="1:3">
      <c r="A338" s="105" t="s">
        <v>527</v>
      </c>
      <c r="B338" s="124">
        <v>210969.60000000001</v>
      </c>
      <c r="C338" s="105">
        <v>2</v>
      </c>
    </row>
    <row r="339" spans="1:3">
      <c r="A339" s="105" t="s">
        <v>531</v>
      </c>
      <c r="B339" s="124">
        <v>42787.199999999997</v>
      </c>
      <c r="C339" s="105">
        <v>1</v>
      </c>
    </row>
    <row r="340" spans="1:3">
      <c r="A340" s="105" t="s">
        <v>530</v>
      </c>
      <c r="B340" s="124">
        <v>29787.599999999999</v>
      </c>
      <c r="C340" s="105">
        <v>1</v>
      </c>
    </row>
    <row r="341" spans="1:3">
      <c r="A341" s="105" t="s">
        <v>287</v>
      </c>
      <c r="B341" s="124">
        <v>188059.19999999998</v>
      </c>
      <c r="C341" s="105">
        <v>1</v>
      </c>
    </row>
    <row r="342" spans="1:3">
      <c r="A342" s="105" t="s">
        <v>529</v>
      </c>
      <c r="B342" s="124">
        <v>183187.19999999998</v>
      </c>
      <c r="C342" s="105">
        <v>8</v>
      </c>
    </row>
    <row r="343" spans="1:3">
      <c r="A343" s="105" t="s">
        <v>530</v>
      </c>
      <c r="B343" s="124">
        <v>238053.59999999998</v>
      </c>
      <c r="C343" s="105">
        <v>9</v>
      </c>
    </row>
    <row r="344" spans="1:3">
      <c r="A344" s="105" t="s">
        <v>531</v>
      </c>
      <c r="B344" s="124">
        <v>53445.599999999999</v>
      </c>
      <c r="C344" s="105">
        <v>3</v>
      </c>
    </row>
    <row r="345" spans="1:3">
      <c r="A345" s="105" t="s">
        <v>531</v>
      </c>
      <c r="B345" s="124">
        <v>193322.4</v>
      </c>
      <c r="C345" s="105">
        <v>4</v>
      </c>
    </row>
    <row r="346" spans="1:3">
      <c r="A346" s="105" t="s">
        <v>529</v>
      </c>
      <c r="B346" s="124">
        <v>14179.199999999999</v>
      </c>
      <c r="C346" s="105">
        <v>3</v>
      </c>
    </row>
    <row r="347" spans="1:3">
      <c r="A347" s="105" t="s">
        <v>532</v>
      </c>
      <c r="B347" s="124">
        <v>176707.19999999998</v>
      </c>
      <c r="C347" s="105">
        <v>4</v>
      </c>
    </row>
    <row r="348" spans="1:3">
      <c r="A348" s="105" t="s">
        <v>532</v>
      </c>
      <c r="B348" s="124">
        <v>78013.2</v>
      </c>
      <c r="C348" s="105">
        <v>2</v>
      </c>
    </row>
    <row r="349" spans="1:3">
      <c r="A349" s="105" t="s">
        <v>531</v>
      </c>
      <c r="B349" s="124">
        <v>44274</v>
      </c>
      <c r="C349" s="105">
        <v>7</v>
      </c>
    </row>
    <row r="350" spans="1:3">
      <c r="A350" s="105" t="s">
        <v>287</v>
      </c>
      <c r="B350" s="124">
        <v>355413.6</v>
      </c>
      <c r="C350" s="105">
        <v>3</v>
      </c>
    </row>
    <row r="351" spans="1:3">
      <c r="A351" s="105" t="s">
        <v>529</v>
      </c>
      <c r="B351" s="124">
        <v>106384.8</v>
      </c>
      <c r="C351" s="105">
        <v>6</v>
      </c>
    </row>
    <row r="352" spans="1:3">
      <c r="A352" s="105" t="s">
        <v>528</v>
      </c>
      <c r="B352" s="124">
        <v>195033.60000000001</v>
      </c>
      <c r="C352" s="105">
        <v>8</v>
      </c>
    </row>
    <row r="353" spans="1:3">
      <c r="A353" s="105" t="s">
        <v>526</v>
      </c>
      <c r="B353" s="124">
        <v>6916.8</v>
      </c>
      <c r="C353" s="105">
        <v>3</v>
      </c>
    </row>
    <row r="354" spans="1:3">
      <c r="A354" s="105" t="s">
        <v>531</v>
      </c>
      <c r="B354" s="124">
        <v>99960</v>
      </c>
      <c r="C354" s="105">
        <v>3</v>
      </c>
    </row>
    <row r="355" spans="1:3">
      <c r="A355" s="105" t="s">
        <v>526</v>
      </c>
      <c r="B355" s="124">
        <v>221467.19999999998</v>
      </c>
      <c r="C355" s="105">
        <v>2</v>
      </c>
    </row>
    <row r="356" spans="1:3">
      <c r="A356" s="105" t="s">
        <v>287</v>
      </c>
      <c r="B356" s="124">
        <v>211504.8</v>
      </c>
      <c r="C356" s="105">
        <v>2</v>
      </c>
    </row>
    <row r="357" spans="1:3">
      <c r="A357" s="105" t="s">
        <v>532</v>
      </c>
      <c r="B357" s="124">
        <v>61731.6</v>
      </c>
      <c r="C357" s="105">
        <v>4</v>
      </c>
    </row>
    <row r="358" spans="1:3">
      <c r="A358" s="105" t="s">
        <v>526</v>
      </c>
      <c r="B358" s="124">
        <v>184876.79999999999</v>
      </c>
      <c r="C358" s="105">
        <v>2</v>
      </c>
    </row>
    <row r="359" spans="1:3">
      <c r="A359" s="105" t="s">
        <v>529</v>
      </c>
      <c r="B359" s="124">
        <v>42836.4</v>
      </c>
      <c r="C359" s="105">
        <v>1</v>
      </c>
    </row>
    <row r="360" spans="1:3">
      <c r="A360" s="105" t="s">
        <v>531</v>
      </c>
      <c r="B360" s="124">
        <v>185551.19999999998</v>
      </c>
      <c r="C360" s="105">
        <v>1</v>
      </c>
    </row>
    <row r="361" spans="1:3">
      <c r="A361" s="105" t="s">
        <v>530</v>
      </c>
      <c r="B361" s="124">
        <v>36494.400000000001</v>
      </c>
      <c r="C361" s="105">
        <v>1</v>
      </c>
    </row>
    <row r="362" spans="1:3">
      <c r="A362" s="105" t="s">
        <v>529</v>
      </c>
      <c r="B362" s="124">
        <v>79826.399999999994</v>
      </c>
      <c r="C362" s="105">
        <v>8</v>
      </c>
    </row>
    <row r="363" spans="1:3">
      <c r="A363" s="105" t="s">
        <v>287</v>
      </c>
      <c r="B363" s="124">
        <v>107666.4</v>
      </c>
      <c r="C363" s="105">
        <v>9</v>
      </c>
    </row>
    <row r="364" spans="1:3">
      <c r="A364" s="105" t="s">
        <v>530</v>
      </c>
      <c r="B364" s="124">
        <v>143328</v>
      </c>
      <c r="C364" s="105">
        <v>3</v>
      </c>
    </row>
    <row r="365" spans="1:3">
      <c r="A365" s="105" t="s">
        <v>528</v>
      </c>
      <c r="B365" s="124">
        <v>103380</v>
      </c>
      <c r="C365" s="105">
        <v>4</v>
      </c>
    </row>
    <row r="366" spans="1:3">
      <c r="A366" s="105" t="s">
        <v>532</v>
      </c>
      <c r="B366" s="124">
        <v>98431.2</v>
      </c>
      <c r="C366" s="105">
        <v>3</v>
      </c>
    </row>
    <row r="367" spans="1:3">
      <c r="A367" s="105" t="s">
        <v>525</v>
      </c>
      <c r="B367" s="124">
        <v>464731.2</v>
      </c>
      <c r="C367" s="105">
        <v>4</v>
      </c>
    </row>
    <row r="368" spans="1:3">
      <c r="A368" s="105" t="s">
        <v>528</v>
      </c>
      <c r="B368" s="124">
        <v>50877.599999999999</v>
      </c>
      <c r="C368" s="105">
        <v>2</v>
      </c>
    </row>
    <row r="369" spans="1:3">
      <c r="A369" s="105" t="s">
        <v>526</v>
      </c>
      <c r="B369" s="124">
        <v>30554.399999999998</v>
      </c>
      <c r="C369" s="105">
        <v>7</v>
      </c>
    </row>
    <row r="370" spans="1:3">
      <c r="A370" s="105" t="s">
        <v>527</v>
      </c>
      <c r="B370" s="124">
        <v>29096.399999999998</v>
      </c>
      <c r="C370" s="105">
        <v>3</v>
      </c>
    </row>
    <row r="371" spans="1:3">
      <c r="A371" s="105" t="s">
        <v>531</v>
      </c>
      <c r="B371" s="124">
        <v>102408</v>
      </c>
      <c r="C371" s="105">
        <v>6</v>
      </c>
    </row>
    <row r="372" spans="1:3">
      <c r="A372" s="105" t="s">
        <v>528</v>
      </c>
      <c r="B372" s="124">
        <v>113337.59999999999</v>
      </c>
      <c r="C372" s="105">
        <v>8</v>
      </c>
    </row>
    <row r="373" spans="1:3">
      <c r="A373" s="105" t="s">
        <v>291</v>
      </c>
      <c r="B373" s="124">
        <v>239971.19999999998</v>
      </c>
      <c r="C373" s="105">
        <v>3</v>
      </c>
    </row>
    <row r="374" spans="1:3">
      <c r="A374" s="105" t="s">
        <v>291</v>
      </c>
      <c r="B374" s="124">
        <v>54508.799999999996</v>
      </c>
      <c r="C374" s="105">
        <v>3</v>
      </c>
    </row>
    <row r="375" spans="1:3">
      <c r="A375" s="105" t="s">
        <v>291</v>
      </c>
      <c r="B375" s="124">
        <v>45475.199999999997</v>
      </c>
      <c r="C375" s="105">
        <v>2</v>
      </c>
    </row>
    <row r="376" spans="1:3">
      <c r="A376" s="105" t="s">
        <v>526</v>
      </c>
      <c r="B376" s="124">
        <v>47728.799999999996</v>
      </c>
      <c r="C376" s="105">
        <v>2</v>
      </c>
    </row>
    <row r="377" spans="1:3">
      <c r="A377" s="105" t="s">
        <v>532</v>
      </c>
      <c r="B377" s="124">
        <v>353304</v>
      </c>
      <c r="C377" s="105">
        <v>4</v>
      </c>
    </row>
    <row r="378" spans="1:3">
      <c r="A378" s="105" t="s">
        <v>287</v>
      </c>
      <c r="B378" s="124">
        <v>75070.8</v>
      </c>
      <c r="C378" s="105">
        <v>2</v>
      </c>
    </row>
    <row r="379" spans="1:3">
      <c r="A379" s="105" t="s">
        <v>530</v>
      </c>
      <c r="B379" s="124">
        <v>83870.399999999994</v>
      </c>
      <c r="C379" s="105">
        <v>1</v>
      </c>
    </row>
    <row r="380" spans="1:3">
      <c r="A380" s="105" t="s">
        <v>529</v>
      </c>
      <c r="B380" s="124">
        <v>148132.79999999999</v>
      </c>
      <c r="C380" s="105">
        <v>1</v>
      </c>
    </row>
    <row r="381" spans="1:3">
      <c r="A381" s="105" t="s">
        <v>531</v>
      </c>
      <c r="B381" s="124">
        <v>120168</v>
      </c>
      <c r="C381" s="105">
        <v>1</v>
      </c>
    </row>
    <row r="382" spans="1:3">
      <c r="A382" s="105" t="s">
        <v>525</v>
      </c>
      <c r="B382" s="124">
        <v>113551.2</v>
      </c>
      <c r="C382" s="105">
        <v>8</v>
      </c>
    </row>
    <row r="383" spans="1:3">
      <c r="A383" s="105" t="s">
        <v>532</v>
      </c>
      <c r="B383" s="124">
        <v>24655.200000000001</v>
      </c>
      <c r="C383" s="105">
        <v>9</v>
      </c>
    </row>
    <row r="384" spans="1:3">
      <c r="A384" s="105" t="s">
        <v>526</v>
      </c>
      <c r="B384" s="124">
        <v>179318.39999999999</v>
      </c>
      <c r="C384" s="105">
        <v>3</v>
      </c>
    </row>
    <row r="385" spans="1:3">
      <c r="A385" s="105" t="s">
        <v>525</v>
      </c>
      <c r="B385" s="124">
        <v>62817.599999999999</v>
      </c>
      <c r="C385" s="105">
        <v>4</v>
      </c>
    </row>
    <row r="386" spans="1:3">
      <c r="A386" s="105" t="s">
        <v>291</v>
      </c>
      <c r="B386" s="124">
        <v>218661.6</v>
      </c>
      <c r="C386" s="105">
        <v>3</v>
      </c>
    </row>
    <row r="387" spans="1:3">
      <c r="A387" s="105" t="s">
        <v>528</v>
      </c>
      <c r="B387" s="124">
        <v>37555.199999999997</v>
      </c>
      <c r="C387" s="105">
        <v>4</v>
      </c>
    </row>
    <row r="388" spans="1:3">
      <c r="A388" s="105" t="s">
        <v>531</v>
      </c>
      <c r="B388" s="124">
        <v>67376.399999999994</v>
      </c>
      <c r="C388" s="105">
        <v>2</v>
      </c>
    </row>
    <row r="389" spans="1:3">
      <c r="A389" s="105" t="s">
        <v>527</v>
      </c>
      <c r="B389" s="124">
        <v>116462.39999999999</v>
      </c>
      <c r="C389" s="105">
        <v>7</v>
      </c>
    </row>
    <row r="390" spans="1:3">
      <c r="A390" s="105" t="s">
        <v>527</v>
      </c>
      <c r="B390" s="124">
        <v>21747.599999999999</v>
      </c>
      <c r="C390" s="105">
        <v>3</v>
      </c>
    </row>
    <row r="391" spans="1:3">
      <c r="A391" s="105" t="s">
        <v>532</v>
      </c>
      <c r="B391" s="124">
        <v>31881.599999999999</v>
      </c>
      <c r="C391" s="105">
        <v>6</v>
      </c>
    </row>
    <row r="392" spans="1:3">
      <c r="A392" s="105" t="s">
        <v>526</v>
      </c>
      <c r="B392" s="124">
        <v>36428.400000000001</v>
      </c>
      <c r="C392" s="105">
        <v>8</v>
      </c>
    </row>
    <row r="393" spans="1:3">
      <c r="A393" s="105" t="s">
        <v>530</v>
      </c>
      <c r="B393" s="124">
        <v>401299.20000000001</v>
      </c>
      <c r="C393" s="105">
        <v>3</v>
      </c>
    </row>
    <row r="394" spans="1:3">
      <c r="A394" s="105" t="s">
        <v>287</v>
      </c>
      <c r="B394" s="124">
        <v>37622.400000000001</v>
      </c>
      <c r="C394" s="105">
        <v>3</v>
      </c>
    </row>
    <row r="395" spans="1:3">
      <c r="A395" s="105" t="s">
        <v>531</v>
      </c>
      <c r="B395" s="124">
        <v>78052.800000000003</v>
      </c>
      <c r="C395" s="105">
        <v>2</v>
      </c>
    </row>
    <row r="396" spans="1:3">
      <c r="A396" s="105" t="s">
        <v>527</v>
      </c>
      <c r="B396" s="124">
        <v>36465.599999999999</v>
      </c>
      <c r="C396" s="105">
        <v>2</v>
      </c>
    </row>
    <row r="397" spans="1:3">
      <c r="A397" s="105" t="s">
        <v>530</v>
      </c>
      <c r="B397" s="124">
        <v>68629.2</v>
      </c>
      <c r="C397" s="105">
        <v>4</v>
      </c>
    </row>
    <row r="398" spans="1:3">
      <c r="A398" s="105" t="s">
        <v>531</v>
      </c>
      <c r="B398" s="124">
        <v>160608</v>
      </c>
      <c r="C398" s="105">
        <v>2</v>
      </c>
    </row>
    <row r="399" spans="1:3">
      <c r="A399" s="105" t="s">
        <v>532</v>
      </c>
      <c r="B399" s="124">
        <v>160113.60000000001</v>
      </c>
      <c r="C399" s="105">
        <v>1</v>
      </c>
    </row>
    <row r="400" spans="1:3">
      <c r="A400" s="105" t="s">
        <v>532</v>
      </c>
      <c r="B400" s="124">
        <v>211749.6</v>
      </c>
      <c r="C400" s="105">
        <v>1</v>
      </c>
    </row>
    <row r="401" spans="1:3">
      <c r="A401" s="105" t="s">
        <v>287</v>
      </c>
      <c r="B401" s="124">
        <v>17233.2</v>
      </c>
      <c r="C401" s="105">
        <v>1</v>
      </c>
    </row>
    <row r="402" spans="1:3">
      <c r="A402" s="105" t="s">
        <v>530</v>
      </c>
      <c r="B402" s="124">
        <v>45013.2</v>
      </c>
      <c r="C402" s="105">
        <v>8</v>
      </c>
    </row>
    <row r="403" spans="1:3">
      <c r="A403" s="105" t="s">
        <v>526</v>
      </c>
      <c r="B403" s="124">
        <v>190414.8</v>
      </c>
      <c r="C403" s="105">
        <v>9</v>
      </c>
    </row>
    <row r="404" spans="1:3">
      <c r="A404" s="105" t="s">
        <v>291</v>
      </c>
      <c r="B404" s="124">
        <v>132974.39999999999</v>
      </c>
      <c r="C404" s="105">
        <v>3</v>
      </c>
    </row>
    <row r="405" spans="1:3">
      <c r="A405" s="105" t="s">
        <v>532</v>
      </c>
      <c r="B405" s="124">
        <v>97162.8</v>
      </c>
      <c r="C405" s="105">
        <v>4</v>
      </c>
    </row>
    <row r="406" spans="1:3">
      <c r="A406" s="105" t="s">
        <v>531</v>
      </c>
      <c r="B406" s="124">
        <v>82750.8</v>
      </c>
      <c r="C406" s="105">
        <v>3</v>
      </c>
    </row>
    <row r="407" spans="1:3">
      <c r="A407" s="105" t="s">
        <v>528</v>
      </c>
      <c r="B407" s="124">
        <v>93154.8</v>
      </c>
      <c r="C407" s="105">
        <v>4</v>
      </c>
    </row>
    <row r="408" spans="1:3">
      <c r="A408" s="105" t="s">
        <v>528</v>
      </c>
      <c r="B408" s="124">
        <v>228549.6</v>
      </c>
      <c r="C408" s="105">
        <v>2</v>
      </c>
    </row>
    <row r="409" spans="1:3">
      <c r="A409" s="105" t="s">
        <v>531</v>
      </c>
      <c r="B409" s="124">
        <v>141746.4</v>
      </c>
      <c r="C409" s="105">
        <v>7</v>
      </c>
    </row>
    <row r="410" spans="1:3">
      <c r="A410" s="105" t="s">
        <v>527</v>
      </c>
      <c r="B410" s="124">
        <v>65907.599999999991</v>
      </c>
      <c r="C410" s="105">
        <v>3</v>
      </c>
    </row>
    <row r="411" spans="1:3">
      <c r="A411" s="105" t="s">
        <v>527</v>
      </c>
      <c r="B411" s="124">
        <v>145639.19999999998</v>
      </c>
      <c r="C411" s="105">
        <v>6</v>
      </c>
    </row>
    <row r="412" spans="1:3">
      <c r="A412" s="105" t="s">
        <v>527</v>
      </c>
      <c r="B412" s="124">
        <v>418485.6</v>
      </c>
      <c r="C412" s="105">
        <v>8</v>
      </c>
    </row>
    <row r="413" spans="1:3">
      <c r="A413" s="105" t="s">
        <v>525</v>
      </c>
      <c r="B413" s="124">
        <v>75775.199999999997</v>
      </c>
      <c r="C413" s="105">
        <v>3</v>
      </c>
    </row>
    <row r="414" spans="1:3">
      <c r="A414" s="105" t="s">
        <v>529</v>
      </c>
      <c r="B414" s="124">
        <v>88812</v>
      </c>
      <c r="C414" s="105">
        <v>3</v>
      </c>
    </row>
    <row r="415" spans="1:3">
      <c r="A415" s="105" t="s">
        <v>531</v>
      </c>
      <c r="B415" s="124">
        <v>189321.60000000001</v>
      </c>
      <c r="C415" s="105">
        <v>2</v>
      </c>
    </row>
    <row r="416" spans="1:3">
      <c r="A416" s="105" t="s">
        <v>531</v>
      </c>
      <c r="B416" s="124">
        <v>51787.199999999997</v>
      </c>
      <c r="C416" s="105">
        <v>2</v>
      </c>
    </row>
    <row r="417" spans="1:3">
      <c r="A417" s="105" t="s">
        <v>529</v>
      </c>
      <c r="B417" s="124">
        <v>23911.200000000001</v>
      </c>
      <c r="C417" s="105">
        <v>4</v>
      </c>
    </row>
    <row r="418" spans="1:3">
      <c r="A418" s="105" t="s">
        <v>287</v>
      </c>
      <c r="B418" s="124">
        <v>25233.599999999999</v>
      </c>
      <c r="C418" s="105">
        <v>2</v>
      </c>
    </row>
    <row r="419" spans="1:3">
      <c r="A419" s="105" t="s">
        <v>531</v>
      </c>
      <c r="B419" s="124">
        <v>29864.399999999998</v>
      </c>
      <c r="C419" s="105">
        <v>1</v>
      </c>
    </row>
    <row r="420" spans="1:3">
      <c r="A420" s="105" t="s">
        <v>527</v>
      </c>
      <c r="B420" s="124">
        <v>69926.399999999994</v>
      </c>
      <c r="C420" s="105">
        <v>1</v>
      </c>
    </row>
    <row r="421" spans="1:3">
      <c r="A421" s="105" t="s">
        <v>527</v>
      </c>
      <c r="B421" s="124">
        <v>81996</v>
      </c>
      <c r="C421" s="105">
        <v>1</v>
      </c>
    </row>
    <row r="422" spans="1:3">
      <c r="A422" s="105" t="s">
        <v>531</v>
      </c>
      <c r="B422" s="124">
        <v>105439.2</v>
      </c>
      <c r="C422" s="105">
        <v>8</v>
      </c>
    </row>
    <row r="423" spans="1:3">
      <c r="A423" s="105" t="s">
        <v>531</v>
      </c>
      <c r="B423" s="124">
        <v>71811.599999999991</v>
      </c>
      <c r="C423" s="105">
        <v>9</v>
      </c>
    </row>
    <row r="424" spans="1:3">
      <c r="A424" s="105" t="s">
        <v>532</v>
      </c>
      <c r="B424" s="124">
        <v>80294.399999999994</v>
      </c>
      <c r="C424" s="105">
        <v>3</v>
      </c>
    </row>
    <row r="425" spans="1:3">
      <c r="A425" s="105" t="s">
        <v>529</v>
      </c>
      <c r="B425" s="124">
        <v>34063.199999999997</v>
      </c>
      <c r="C425" s="105">
        <v>4</v>
      </c>
    </row>
    <row r="426" spans="1:3">
      <c r="A426" s="105" t="s">
        <v>532</v>
      </c>
      <c r="B426" s="124">
        <v>28515.599999999999</v>
      </c>
      <c r="C426" s="105">
        <v>3</v>
      </c>
    </row>
    <row r="427" spans="1:3">
      <c r="A427" s="105" t="s">
        <v>527</v>
      </c>
      <c r="B427" s="124">
        <v>95416.8</v>
      </c>
      <c r="C427" s="105">
        <v>4</v>
      </c>
    </row>
    <row r="428" spans="1:3">
      <c r="A428" s="105" t="s">
        <v>525</v>
      </c>
      <c r="B428" s="124">
        <v>30963.599999999999</v>
      </c>
      <c r="C428" s="105">
        <v>2</v>
      </c>
    </row>
    <row r="429" spans="1:3">
      <c r="A429" s="105" t="s">
        <v>526</v>
      </c>
      <c r="B429" s="124">
        <v>330652.79999999999</v>
      </c>
      <c r="C429" s="105">
        <v>7</v>
      </c>
    </row>
    <row r="430" spans="1:3">
      <c r="A430" s="105" t="s">
        <v>526</v>
      </c>
      <c r="B430" s="124">
        <v>18505.2</v>
      </c>
      <c r="C430" s="105">
        <v>3</v>
      </c>
    </row>
    <row r="431" spans="1:3">
      <c r="A431" s="105" t="s">
        <v>530</v>
      </c>
      <c r="B431" s="124">
        <v>89488.8</v>
      </c>
      <c r="C431" s="105">
        <v>6</v>
      </c>
    </row>
    <row r="432" spans="1:3">
      <c r="A432" s="105" t="s">
        <v>530</v>
      </c>
      <c r="B432" s="124">
        <v>128258.4</v>
      </c>
      <c r="C432" s="105">
        <v>8</v>
      </c>
    </row>
    <row r="433" spans="1:3">
      <c r="A433" s="105" t="s">
        <v>530</v>
      </c>
      <c r="B433" s="124">
        <v>149678.39999999999</v>
      </c>
      <c r="C433" s="105">
        <v>3</v>
      </c>
    </row>
    <row r="434" spans="1:3">
      <c r="A434" s="105" t="s">
        <v>532</v>
      </c>
      <c r="B434" s="124">
        <v>98136</v>
      </c>
      <c r="C434" s="105">
        <v>3</v>
      </c>
    </row>
    <row r="435" spans="1:3">
      <c r="A435" s="105" t="s">
        <v>526</v>
      </c>
      <c r="B435" s="124">
        <v>24163.200000000001</v>
      </c>
      <c r="C435" s="105">
        <v>2</v>
      </c>
    </row>
    <row r="436" spans="1:3">
      <c r="A436" s="105" t="s">
        <v>532</v>
      </c>
      <c r="B436" s="124">
        <v>27804</v>
      </c>
      <c r="C436" s="105">
        <v>2</v>
      </c>
    </row>
    <row r="437" spans="1:3">
      <c r="A437" s="105" t="s">
        <v>291</v>
      </c>
      <c r="B437" s="124">
        <v>236666.4</v>
      </c>
      <c r="C437" s="105">
        <v>4</v>
      </c>
    </row>
    <row r="438" spans="1:3">
      <c r="A438" s="105" t="s">
        <v>525</v>
      </c>
      <c r="B438" s="124">
        <v>60974.399999999994</v>
      </c>
      <c r="C438" s="105">
        <v>2</v>
      </c>
    </row>
    <row r="439" spans="1:3">
      <c r="A439" s="105" t="s">
        <v>291</v>
      </c>
      <c r="B439" s="124">
        <v>106027.2</v>
      </c>
      <c r="C439" s="105">
        <v>1</v>
      </c>
    </row>
    <row r="440" spans="1:3">
      <c r="A440" s="105" t="s">
        <v>530</v>
      </c>
      <c r="B440" s="124">
        <v>88711.2</v>
      </c>
      <c r="C440" s="105">
        <v>1</v>
      </c>
    </row>
    <row r="441" spans="1:3">
      <c r="A441" s="105" t="s">
        <v>526</v>
      </c>
      <c r="B441" s="124">
        <v>54644.4</v>
      </c>
      <c r="C441" s="105">
        <v>1</v>
      </c>
    </row>
    <row r="442" spans="1:3">
      <c r="A442" s="105" t="s">
        <v>287</v>
      </c>
      <c r="B442" s="124">
        <v>87625.2</v>
      </c>
      <c r="C442" s="105">
        <v>8</v>
      </c>
    </row>
    <row r="443" spans="1:3">
      <c r="A443" s="105" t="s">
        <v>529</v>
      </c>
      <c r="B443" s="124">
        <v>18415.2</v>
      </c>
      <c r="C443" s="105">
        <v>9</v>
      </c>
    </row>
    <row r="444" spans="1:3">
      <c r="A444" s="105" t="s">
        <v>526</v>
      </c>
      <c r="B444" s="124">
        <v>109212</v>
      </c>
      <c r="C444" s="105">
        <v>3</v>
      </c>
    </row>
    <row r="445" spans="1:3">
      <c r="A445" s="105" t="s">
        <v>287</v>
      </c>
      <c r="B445" s="124">
        <v>51890.400000000001</v>
      </c>
      <c r="C445" s="105">
        <v>4</v>
      </c>
    </row>
    <row r="446" spans="1:3">
      <c r="A446" s="105" t="s">
        <v>528</v>
      </c>
      <c r="B446" s="124">
        <v>32740.799999999999</v>
      </c>
      <c r="C446" s="105">
        <v>3</v>
      </c>
    </row>
    <row r="447" spans="1:3">
      <c r="A447" s="105" t="s">
        <v>529</v>
      </c>
      <c r="B447" s="124">
        <v>68359.199999999997</v>
      </c>
      <c r="C447" s="105">
        <v>4</v>
      </c>
    </row>
    <row r="448" spans="1:3">
      <c r="A448" s="105" t="s">
        <v>530</v>
      </c>
      <c r="B448" s="124">
        <v>65390.399999999994</v>
      </c>
      <c r="C448" s="105">
        <v>2</v>
      </c>
    </row>
    <row r="449" spans="1:3">
      <c r="A449" s="105" t="s">
        <v>287</v>
      </c>
      <c r="B449" s="124">
        <v>33478.799999999996</v>
      </c>
      <c r="C449" s="105">
        <v>7</v>
      </c>
    </row>
    <row r="450" spans="1:3">
      <c r="A450" s="105" t="s">
        <v>531</v>
      </c>
      <c r="B450" s="124">
        <v>50156.4</v>
      </c>
      <c r="C450" s="105">
        <v>3</v>
      </c>
    </row>
    <row r="451" spans="1:3">
      <c r="A451" s="105" t="s">
        <v>532</v>
      </c>
      <c r="B451" s="124">
        <v>129609.59999999999</v>
      </c>
      <c r="C451" s="105">
        <v>6</v>
      </c>
    </row>
    <row r="452" spans="1:3">
      <c r="A452" s="105" t="s">
        <v>527</v>
      </c>
      <c r="B452" s="124">
        <v>81498</v>
      </c>
      <c r="C452" s="105">
        <v>8</v>
      </c>
    </row>
    <row r="453" spans="1:3">
      <c r="A453" s="105" t="s">
        <v>532</v>
      </c>
      <c r="B453" s="124">
        <v>13404</v>
      </c>
      <c r="C453" s="105">
        <v>3</v>
      </c>
    </row>
    <row r="454" spans="1:3">
      <c r="A454" s="105" t="s">
        <v>527</v>
      </c>
      <c r="B454" s="124">
        <v>34374</v>
      </c>
      <c r="C454" s="105">
        <v>3</v>
      </c>
    </row>
    <row r="455" spans="1:3">
      <c r="A455" s="105" t="s">
        <v>527</v>
      </c>
      <c r="B455" s="124">
        <v>21283.200000000001</v>
      </c>
      <c r="C455" s="105">
        <v>2</v>
      </c>
    </row>
    <row r="456" spans="1:3">
      <c r="A456" s="105" t="s">
        <v>525</v>
      </c>
      <c r="B456" s="124">
        <v>64455.6</v>
      </c>
      <c r="C456" s="105">
        <v>2</v>
      </c>
    </row>
    <row r="457" spans="1:3">
      <c r="A457" s="105" t="s">
        <v>531</v>
      </c>
      <c r="B457" s="124">
        <v>18559.2</v>
      </c>
      <c r="C457" s="105">
        <v>4</v>
      </c>
    </row>
    <row r="458" spans="1:3">
      <c r="A458" s="105" t="s">
        <v>532</v>
      </c>
      <c r="B458" s="124">
        <v>80949.599999999991</v>
      </c>
      <c r="C458" s="105">
        <v>2</v>
      </c>
    </row>
    <row r="459" spans="1:3">
      <c r="A459" s="105" t="s">
        <v>530</v>
      </c>
      <c r="B459" s="124">
        <v>197860.8</v>
      </c>
      <c r="C459" s="105">
        <v>1</v>
      </c>
    </row>
    <row r="460" spans="1:3">
      <c r="A460" s="105" t="s">
        <v>528</v>
      </c>
      <c r="B460" s="124">
        <v>90115.199999999997</v>
      </c>
      <c r="C460" s="105">
        <v>1</v>
      </c>
    </row>
    <row r="461" spans="1:3">
      <c r="A461" s="105" t="s">
        <v>526</v>
      </c>
      <c r="B461" s="124">
        <v>100162.8</v>
      </c>
      <c r="C461" s="105">
        <v>1</v>
      </c>
    </row>
    <row r="462" spans="1:3">
      <c r="A462" s="105" t="s">
        <v>528</v>
      </c>
      <c r="B462" s="124">
        <v>115203.59999999999</v>
      </c>
      <c r="C462" s="105">
        <v>8</v>
      </c>
    </row>
    <row r="463" spans="1:3">
      <c r="A463" s="105" t="s">
        <v>529</v>
      </c>
      <c r="B463" s="124">
        <v>210741.6</v>
      </c>
      <c r="C463" s="105">
        <v>9</v>
      </c>
    </row>
    <row r="464" spans="1:3">
      <c r="A464" s="105" t="s">
        <v>287</v>
      </c>
      <c r="B464" s="124">
        <v>113467.2</v>
      </c>
      <c r="C464" s="105">
        <v>3</v>
      </c>
    </row>
    <row r="465" spans="1:3">
      <c r="A465" s="105" t="s">
        <v>529</v>
      </c>
      <c r="B465" s="124">
        <v>238243.19999999998</v>
      </c>
      <c r="C465" s="105">
        <v>4</v>
      </c>
    </row>
    <row r="466" spans="1:3">
      <c r="A466" s="105" t="s">
        <v>526</v>
      </c>
      <c r="B466" s="124">
        <v>293018.39999999997</v>
      </c>
      <c r="C466" s="105">
        <v>3</v>
      </c>
    </row>
    <row r="467" spans="1:3">
      <c r="A467" s="105" t="s">
        <v>532</v>
      </c>
      <c r="B467" s="124">
        <v>55435.199999999997</v>
      </c>
      <c r="C467" s="105">
        <v>4</v>
      </c>
    </row>
    <row r="468" spans="1:3">
      <c r="A468" s="105" t="s">
        <v>528</v>
      </c>
      <c r="B468" s="124">
        <v>282340.8</v>
      </c>
      <c r="C468" s="105">
        <v>2</v>
      </c>
    </row>
    <row r="469" spans="1:3">
      <c r="A469" s="105" t="s">
        <v>532</v>
      </c>
      <c r="B469" s="124">
        <v>112636.8</v>
      </c>
      <c r="C469" s="105">
        <v>7</v>
      </c>
    </row>
    <row r="470" spans="1:3">
      <c r="A470" s="105" t="s">
        <v>287</v>
      </c>
      <c r="B470" s="124">
        <v>100020</v>
      </c>
      <c r="C470" s="105">
        <v>3</v>
      </c>
    </row>
    <row r="471" spans="1:3">
      <c r="A471" s="105" t="s">
        <v>287</v>
      </c>
      <c r="B471" s="124">
        <v>116448</v>
      </c>
      <c r="C471" s="105">
        <v>6</v>
      </c>
    </row>
    <row r="472" spans="1:3">
      <c r="A472" s="105" t="s">
        <v>287</v>
      </c>
      <c r="B472" s="124">
        <v>32481.599999999999</v>
      </c>
      <c r="C472" s="105">
        <v>8</v>
      </c>
    </row>
    <row r="473" spans="1:3">
      <c r="A473" s="105" t="s">
        <v>291</v>
      </c>
      <c r="B473" s="124">
        <v>54579.6</v>
      </c>
      <c r="C473" s="105">
        <v>3</v>
      </c>
    </row>
    <row r="474" spans="1:3">
      <c r="A474" s="105" t="s">
        <v>526</v>
      </c>
      <c r="B474" s="124">
        <v>74263.199999999997</v>
      </c>
      <c r="C474" s="105">
        <v>3</v>
      </c>
    </row>
    <row r="475" spans="1:3">
      <c r="A475" s="105" t="s">
        <v>531</v>
      </c>
      <c r="B475" s="124">
        <v>64730.399999999994</v>
      </c>
      <c r="C475" s="105">
        <v>2</v>
      </c>
    </row>
    <row r="476" spans="1:3">
      <c r="A476" s="105" t="s">
        <v>287</v>
      </c>
      <c r="B476" s="124">
        <v>133392</v>
      </c>
      <c r="C476" s="105">
        <v>2</v>
      </c>
    </row>
    <row r="477" spans="1:3">
      <c r="A477" s="105" t="s">
        <v>525</v>
      </c>
      <c r="B477" s="124">
        <v>116726.39999999999</v>
      </c>
      <c r="C477" s="105">
        <v>4</v>
      </c>
    </row>
    <row r="478" spans="1:3">
      <c r="A478" s="105" t="s">
        <v>529</v>
      </c>
      <c r="B478" s="124">
        <v>83695.199999999997</v>
      </c>
      <c r="C478" s="105">
        <v>2</v>
      </c>
    </row>
    <row r="479" spans="1:3">
      <c r="A479" s="105" t="s">
        <v>525</v>
      </c>
      <c r="B479" s="124">
        <v>170306.4</v>
      </c>
      <c r="C479" s="105">
        <v>1</v>
      </c>
    </row>
    <row r="480" spans="1:3">
      <c r="A480" s="105" t="s">
        <v>530</v>
      </c>
      <c r="B480" s="124">
        <v>28574.399999999998</v>
      </c>
      <c r="C480" s="105">
        <v>1</v>
      </c>
    </row>
    <row r="481" spans="1:3">
      <c r="A481" s="105" t="s">
        <v>287</v>
      </c>
      <c r="B481" s="124">
        <v>26750.399999999998</v>
      </c>
      <c r="C481" s="105">
        <v>1</v>
      </c>
    </row>
    <row r="482" spans="1:3">
      <c r="A482" s="105" t="s">
        <v>291</v>
      </c>
      <c r="B482" s="124">
        <v>7504.7999999999993</v>
      </c>
      <c r="C482" s="105">
        <v>8</v>
      </c>
    </row>
    <row r="483" spans="1:3">
      <c r="A483" s="105" t="s">
        <v>531</v>
      </c>
      <c r="B483" s="124">
        <v>99025.2</v>
      </c>
      <c r="C483" s="105">
        <v>9</v>
      </c>
    </row>
    <row r="484" spans="1:3">
      <c r="A484" s="105" t="s">
        <v>287</v>
      </c>
      <c r="B484" s="124">
        <v>177180</v>
      </c>
      <c r="C484" s="105">
        <v>3</v>
      </c>
    </row>
    <row r="485" spans="1:3">
      <c r="A485" s="105" t="s">
        <v>530</v>
      </c>
      <c r="B485" s="124">
        <v>46954.799999999996</v>
      </c>
      <c r="C485" s="105">
        <v>4</v>
      </c>
    </row>
    <row r="486" spans="1:3">
      <c r="A486" s="105" t="s">
        <v>287</v>
      </c>
      <c r="B486" s="124">
        <v>134887.19999999998</v>
      </c>
      <c r="C486" s="105">
        <v>3</v>
      </c>
    </row>
    <row r="487" spans="1:3">
      <c r="A487" s="105" t="s">
        <v>532</v>
      </c>
      <c r="B487" s="124">
        <v>113491.2</v>
      </c>
      <c r="C487" s="105">
        <v>4</v>
      </c>
    </row>
    <row r="488" spans="1:3">
      <c r="A488" s="105" t="s">
        <v>529</v>
      </c>
      <c r="B488" s="124">
        <v>18364.8</v>
      </c>
      <c r="C488" s="105">
        <v>2</v>
      </c>
    </row>
    <row r="489" spans="1:3">
      <c r="A489" s="105" t="s">
        <v>530</v>
      </c>
      <c r="B489" s="124">
        <v>80616</v>
      </c>
      <c r="C489" s="105">
        <v>7</v>
      </c>
    </row>
    <row r="490" spans="1:3">
      <c r="A490" s="105" t="s">
        <v>531</v>
      </c>
      <c r="B490" s="124">
        <v>4083.6</v>
      </c>
      <c r="C490" s="105">
        <v>3</v>
      </c>
    </row>
    <row r="491" spans="1:3">
      <c r="A491" s="105" t="s">
        <v>525</v>
      </c>
      <c r="B491" s="124">
        <v>74052</v>
      </c>
      <c r="C491" s="105">
        <v>6</v>
      </c>
    </row>
    <row r="492" spans="1:3">
      <c r="A492" s="105" t="s">
        <v>529</v>
      </c>
      <c r="B492" s="124">
        <v>95359.2</v>
      </c>
      <c r="C492" s="105">
        <v>8</v>
      </c>
    </row>
    <row r="493" spans="1:3">
      <c r="A493" s="105" t="s">
        <v>530</v>
      </c>
      <c r="B493" s="124">
        <v>80151.599999999991</v>
      </c>
      <c r="C493" s="105">
        <v>3</v>
      </c>
    </row>
    <row r="494" spans="1:3">
      <c r="A494" s="105" t="s">
        <v>287</v>
      </c>
      <c r="B494" s="124">
        <v>714405.6</v>
      </c>
      <c r="C494" s="105">
        <v>3</v>
      </c>
    </row>
    <row r="495" spans="1:3">
      <c r="A495" s="105" t="s">
        <v>532</v>
      </c>
      <c r="B495" s="124">
        <v>113120.4</v>
      </c>
      <c r="C495" s="105">
        <v>2</v>
      </c>
    </row>
    <row r="496" spans="1:3">
      <c r="A496" s="105" t="s">
        <v>287</v>
      </c>
      <c r="B496" s="124">
        <v>64987.199999999997</v>
      </c>
      <c r="C496" s="105">
        <v>2</v>
      </c>
    </row>
    <row r="497" spans="1:3">
      <c r="A497" s="105" t="s">
        <v>287</v>
      </c>
      <c r="B497" s="124">
        <v>226411.19999999998</v>
      </c>
      <c r="C497" s="105">
        <v>4</v>
      </c>
    </row>
    <row r="498" spans="1:3">
      <c r="A498" s="105" t="s">
        <v>531</v>
      </c>
      <c r="B498" s="124">
        <v>115723.2</v>
      </c>
      <c r="C498" s="105">
        <v>2</v>
      </c>
    </row>
    <row r="499" spans="1:3">
      <c r="A499" s="105" t="s">
        <v>530</v>
      </c>
      <c r="B499" s="124">
        <v>152829.6</v>
      </c>
      <c r="C499" s="105">
        <v>1</v>
      </c>
    </row>
    <row r="500" spans="1:3">
      <c r="A500" s="105" t="s">
        <v>531</v>
      </c>
      <c r="B500" s="124">
        <v>42314.400000000001</v>
      </c>
      <c r="C500" s="105">
        <v>1</v>
      </c>
    </row>
    <row r="501" spans="1:3">
      <c r="A501" s="105" t="s">
        <v>525</v>
      </c>
      <c r="B501" s="124">
        <v>27013.200000000001</v>
      </c>
      <c r="C501" s="105">
        <v>1</v>
      </c>
    </row>
    <row r="502" spans="1:3">
      <c r="A502" s="105" t="s">
        <v>291</v>
      </c>
      <c r="B502" s="124">
        <v>295333.2</v>
      </c>
      <c r="C502" s="105">
        <v>8</v>
      </c>
    </row>
    <row r="503" spans="1:3">
      <c r="A503" s="105" t="s">
        <v>291</v>
      </c>
      <c r="B503" s="124">
        <v>118569.59999999999</v>
      </c>
      <c r="C503" s="105">
        <v>9</v>
      </c>
    </row>
    <row r="504" spans="1:3">
      <c r="A504" s="105" t="s">
        <v>528</v>
      </c>
      <c r="B504" s="124">
        <v>42810</v>
      </c>
      <c r="C504" s="105">
        <v>3</v>
      </c>
    </row>
    <row r="505" spans="1:3">
      <c r="A505" s="105" t="s">
        <v>526</v>
      </c>
      <c r="B505" s="124">
        <v>199464</v>
      </c>
      <c r="C505" s="105">
        <v>4</v>
      </c>
    </row>
    <row r="506" spans="1:3">
      <c r="A506" s="105" t="s">
        <v>529</v>
      </c>
      <c r="B506" s="124">
        <v>25342.799999999999</v>
      </c>
      <c r="C506" s="105">
        <v>3</v>
      </c>
    </row>
    <row r="507" spans="1:3">
      <c r="A507" s="105" t="s">
        <v>527</v>
      </c>
      <c r="B507" s="124">
        <v>227016</v>
      </c>
      <c r="C507" s="105">
        <v>4</v>
      </c>
    </row>
    <row r="508" spans="1:3">
      <c r="A508" s="105" t="s">
        <v>528</v>
      </c>
      <c r="B508" s="124">
        <v>41354.400000000001</v>
      </c>
      <c r="C508" s="105">
        <v>2</v>
      </c>
    </row>
    <row r="509" spans="1:3">
      <c r="A509" s="105" t="s">
        <v>529</v>
      </c>
      <c r="B509" s="124">
        <v>24567.599999999999</v>
      </c>
      <c r="C509" s="105">
        <v>7</v>
      </c>
    </row>
    <row r="510" spans="1:3">
      <c r="A510" s="105" t="s">
        <v>291</v>
      </c>
      <c r="B510" s="124">
        <v>217495.19999999998</v>
      </c>
      <c r="C510" s="105">
        <v>3</v>
      </c>
    </row>
    <row r="511" spans="1:3">
      <c r="A511" s="105" t="s">
        <v>530</v>
      </c>
      <c r="B511" s="124">
        <v>62589.599999999999</v>
      </c>
      <c r="C511" s="105">
        <v>6</v>
      </c>
    </row>
    <row r="512" spans="1:3">
      <c r="A512" s="105" t="s">
        <v>529</v>
      </c>
      <c r="B512" s="124">
        <v>9624</v>
      </c>
      <c r="C512" s="105">
        <v>8</v>
      </c>
    </row>
    <row r="513" spans="1:3">
      <c r="A513" s="105" t="s">
        <v>531</v>
      </c>
      <c r="B513" s="124">
        <v>59824.799999999996</v>
      </c>
      <c r="C513" s="105">
        <v>3</v>
      </c>
    </row>
    <row r="514" spans="1:3">
      <c r="A514" s="105" t="s">
        <v>527</v>
      </c>
      <c r="B514" s="124">
        <v>79254</v>
      </c>
      <c r="C514" s="105">
        <v>3</v>
      </c>
    </row>
    <row r="515" spans="1:3">
      <c r="A515" s="105" t="s">
        <v>530</v>
      </c>
      <c r="B515" s="124">
        <v>50496</v>
      </c>
      <c r="C515" s="105">
        <v>2</v>
      </c>
    </row>
    <row r="516" spans="1:3">
      <c r="A516" s="105" t="s">
        <v>527</v>
      </c>
      <c r="B516" s="124">
        <v>286077.59999999998</v>
      </c>
      <c r="C516" s="105">
        <v>2</v>
      </c>
    </row>
    <row r="517" spans="1:3">
      <c r="A517" s="105" t="s">
        <v>530</v>
      </c>
      <c r="B517" s="124">
        <v>124939.2</v>
      </c>
      <c r="C517" s="105">
        <v>4</v>
      </c>
    </row>
    <row r="518" spans="1:3">
      <c r="A518" s="105" t="s">
        <v>287</v>
      </c>
      <c r="B518" s="124">
        <v>112438.8</v>
      </c>
      <c r="C518" s="105">
        <v>2</v>
      </c>
    </row>
    <row r="519" spans="1:3">
      <c r="A519" s="105" t="s">
        <v>530</v>
      </c>
      <c r="B519" s="124">
        <v>42552</v>
      </c>
      <c r="C519" s="105">
        <v>1</v>
      </c>
    </row>
    <row r="520" spans="1:3">
      <c r="A520" s="105" t="s">
        <v>526</v>
      </c>
      <c r="B520" s="124">
        <v>53104.799999999996</v>
      </c>
      <c r="C520" s="105">
        <v>1</v>
      </c>
    </row>
    <row r="521" spans="1:3">
      <c r="A521" s="105" t="s">
        <v>527</v>
      </c>
      <c r="B521" s="124">
        <v>5628</v>
      </c>
      <c r="C521" s="105">
        <v>1</v>
      </c>
    </row>
    <row r="522" spans="1:3">
      <c r="A522" s="105" t="s">
        <v>525</v>
      </c>
      <c r="B522" s="124">
        <v>207715.19999999998</v>
      </c>
      <c r="C522" s="105">
        <v>8</v>
      </c>
    </row>
    <row r="523" spans="1:3">
      <c r="A523" s="105" t="s">
        <v>531</v>
      </c>
      <c r="B523" s="124">
        <v>417175.2</v>
      </c>
      <c r="C523" s="105">
        <v>9</v>
      </c>
    </row>
    <row r="524" spans="1:3">
      <c r="A524" s="105" t="s">
        <v>532</v>
      </c>
      <c r="B524" s="124">
        <v>15900</v>
      </c>
      <c r="C524" s="105">
        <v>3</v>
      </c>
    </row>
    <row r="525" spans="1:3">
      <c r="A525" s="105" t="s">
        <v>528</v>
      </c>
      <c r="B525" s="124">
        <v>64994.399999999994</v>
      </c>
      <c r="C525" s="105">
        <v>4</v>
      </c>
    </row>
    <row r="526" spans="1:3">
      <c r="A526" s="105" t="s">
        <v>527</v>
      </c>
      <c r="B526" s="124">
        <v>118317.59999999999</v>
      </c>
      <c r="C526" s="105">
        <v>3</v>
      </c>
    </row>
    <row r="527" spans="1:3">
      <c r="A527" s="105" t="s">
        <v>527</v>
      </c>
      <c r="B527" s="124">
        <v>204772.8</v>
      </c>
      <c r="C527" s="105">
        <v>4</v>
      </c>
    </row>
    <row r="528" spans="1:3">
      <c r="A528" s="105" t="s">
        <v>287</v>
      </c>
      <c r="B528" s="124">
        <v>171007.19999999998</v>
      </c>
      <c r="C528" s="105">
        <v>2</v>
      </c>
    </row>
    <row r="529" spans="1:3">
      <c r="A529" s="105" t="s">
        <v>531</v>
      </c>
      <c r="B529" s="124">
        <v>35744.400000000001</v>
      </c>
      <c r="C529" s="105">
        <v>7</v>
      </c>
    </row>
    <row r="530" spans="1:3">
      <c r="A530" s="105" t="s">
        <v>527</v>
      </c>
      <c r="B530" s="124">
        <v>7845.5999999999995</v>
      </c>
      <c r="C530" s="105">
        <v>3</v>
      </c>
    </row>
    <row r="531" spans="1:3">
      <c r="A531" s="105" t="s">
        <v>528</v>
      </c>
      <c r="B531" s="124">
        <v>37620</v>
      </c>
      <c r="C531" s="105">
        <v>6</v>
      </c>
    </row>
    <row r="532" spans="1:3">
      <c r="A532" s="105" t="s">
        <v>291</v>
      </c>
      <c r="B532" s="124">
        <v>114662.39999999999</v>
      </c>
      <c r="C532" s="105">
        <v>8</v>
      </c>
    </row>
    <row r="533" spans="1:3">
      <c r="A533" s="105" t="s">
        <v>529</v>
      </c>
      <c r="B533" s="124">
        <v>61504.799999999996</v>
      </c>
      <c r="C533" s="105">
        <v>3</v>
      </c>
    </row>
    <row r="534" spans="1:3">
      <c r="A534" s="105" t="s">
        <v>531</v>
      </c>
      <c r="B534" s="124">
        <v>5385.5999999999995</v>
      </c>
      <c r="C534" s="105">
        <v>3</v>
      </c>
    </row>
    <row r="535" spans="1:3">
      <c r="A535" s="105" t="s">
        <v>526</v>
      </c>
      <c r="B535" s="124">
        <v>112209.59999999999</v>
      </c>
      <c r="C535" s="105">
        <v>2</v>
      </c>
    </row>
    <row r="536" spans="1:3">
      <c r="A536" s="105" t="s">
        <v>287</v>
      </c>
      <c r="B536" s="124">
        <v>91615.2</v>
      </c>
      <c r="C536" s="105">
        <v>2</v>
      </c>
    </row>
    <row r="537" spans="1:3">
      <c r="A537" s="105" t="s">
        <v>287</v>
      </c>
      <c r="B537" s="124">
        <v>25934.399999999998</v>
      </c>
      <c r="C537" s="105">
        <v>4</v>
      </c>
    </row>
    <row r="538" spans="1:3">
      <c r="A538" s="105" t="s">
        <v>291</v>
      </c>
      <c r="B538" s="124">
        <v>69105.599999999991</v>
      </c>
      <c r="C538" s="105">
        <v>2</v>
      </c>
    </row>
    <row r="539" spans="1:3">
      <c r="A539" s="105" t="s">
        <v>526</v>
      </c>
      <c r="B539" s="124">
        <v>70372.800000000003</v>
      </c>
      <c r="C539" s="105">
        <v>1</v>
      </c>
    </row>
    <row r="540" spans="1:3">
      <c r="A540" s="105" t="s">
        <v>532</v>
      </c>
      <c r="B540" s="124">
        <v>116083.2</v>
      </c>
      <c r="C540" s="105">
        <v>1</v>
      </c>
    </row>
    <row r="541" spans="1:3">
      <c r="A541" s="105" t="s">
        <v>291</v>
      </c>
      <c r="B541" s="124">
        <v>124898.4</v>
      </c>
      <c r="C541" s="105">
        <v>1</v>
      </c>
    </row>
    <row r="542" spans="1:3">
      <c r="A542" s="105" t="s">
        <v>532</v>
      </c>
      <c r="B542" s="124">
        <v>180518.39999999999</v>
      </c>
      <c r="C542" s="105">
        <v>8</v>
      </c>
    </row>
    <row r="543" spans="1:3">
      <c r="A543" s="105" t="s">
        <v>532</v>
      </c>
      <c r="B543" s="124">
        <v>327348</v>
      </c>
      <c r="C543" s="105">
        <v>9</v>
      </c>
    </row>
    <row r="544" spans="1:3">
      <c r="A544" s="105" t="s">
        <v>529</v>
      </c>
      <c r="B544" s="124">
        <v>94682.4</v>
      </c>
      <c r="C544" s="105">
        <v>3</v>
      </c>
    </row>
    <row r="545" spans="1:3">
      <c r="A545" s="105" t="s">
        <v>531</v>
      </c>
      <c r="B545" s="124">
        <v>100275.59999999999</v>
      </c>
      <c r="C545" s="105">
        <v>4</v>
      </c>
    </row>
    <row r="546" spans="1:3">
      <c r="A546" s="105" t="s">
        <v>530</v>
      </c>
      <c r="B546" s="124">
        <v>158383.19999999998</v>
      </c>
      <c r="C546" s="105">
        <v>3</v>
      </c>
    </row>
    <row r="547" spans="1:3">
      <c r="A547" s="105" t="s">
        <v>532</v>
      </c>
      <c r="B547" s="124">
        <v>189240</v>
      </c>
      <c r="C547" s="105">
        <v>4</v>
      </c>
    </row>
    <row r="548" spans="1:3">
      <c r="A548" s="105" t="s">
        <v>526</v>
      </c>
      <c r="B548" s="124">
        <v>92754</v>
      </c>
      <c r="C548" s="105">
        <v>2</v>
      </c>
    </row>
    <row r="549" spans="1:3">
      <c r="A549" s="105" t="s">
        <v>287</v>
      </c>
      <c r="B549" s="124">
        <v>50846.400000000001</v>
      </c>
      <c r="C549" s="105">
        <v>7</v>
      </c>
    </row>
    <row r="550" spans="1:3">
      <c r="A550" s="105" t="s">
        <v>291</v>
      </c>
      <c r="B550" s="124">
        <v>218661.6</v>
      </c>
      <c r="C550" s="105">
        <v>3</v>
      </c>
    </row>
    <row r="551" spans="1:3">
      <c r="A551" s="105" t="s">
        <v>532</v>
      </c>
      <c r="B551" s="124">
        <v>98136</v>
      </c>
      <c r="C551" s="105">
        <v>6</v>
      </c>
    </row>
    <row r="552" spans="1:3">
      <c r="A552" s="105" t="s">
        <v>532</v>
      </c>
      <c r="B552" s="124">
        <v>55435.199999999997</v>
      </c>
      <c r="C552" s="105">
        <v>8</v>
      </c>
    </row>
    <row r="553" spans="1:3">
      <c r="A553" s="105" t="s">
        <v>287</v>
      </c>
      <c r="B553" s="124">
        <v>714405.6</v>
      </c>
      <c r="C553" s="105">
        <v>3</v>
      </c>
    </row>
    <row r="554" spans="1:3">
      <c r="A554" s="105" t="s">
        <v>527</v>
      </c>
      <c r="B554" s="124">
        <v>118317.59999999999</v>
      </c>
      <c r="C554" s="105">
        <v>3</v>
      </c>
    </row>
    <row r="555" spans="1:3">
      <c r="A555" s="105" t="s">
        <v>527</v>
      </c>
      <c r="B555" s="124">
        <v>7845.5999999999995</v>
      </c>
      <c r="C555" s="105">
        <v>2</v>
      </c>
    </row>
    <row r="556" spans="1:3">
      <c r="A556" s="105" t="s">
        <v>533</v>
      </c>
      <c r="B556" s="124">
        <v>6915</v>
      </c>
      <c r="C556" s="105">
        <v>2</v>
      </c>
    </row>
    <row r="557" spans="1:3">
      <c r="A557" s="105" t="s">
        <v>536</v>
      </c>
      <c r="B557" s="124">
        <v>94464</v>
      </c>
      <c r="C557" s="105">
        <v>4</v>
      </c>
    </row>
    <row r="558" spans="1:3">
      <c r="A558" s="105" t="s">
        <v>535</v>
      </c>
      <c r="B558" s="124">
        <v>41744</v>
      </c>
      <c r="C558" s="105">
        <v>2</v>
      </c>
    </row>
    <row r="559" spans="1:3">
      <c r="A559" s="105" t="s">
        <v>535</v>
      </c>
      <c r="B559" s="124">
        <v>39224</v>
      </c>
      <c r="C559" s="105">
        <v>1</v>
      </c>
    </row>
    <row r="560" spans="1:3">
      <c r="A560" s="105" t="s">
        <v>536</v>
      </c>
      <c r="B560" s="124">
        <v>12226</v>
      </c>
      <c r="C560" s="105">
        <v>1</v>
      </c>
    </row>
    <row r="561" spans="1:3">
      <c r="A561" s="105" t="s">
        <v>536</v>
      </c>
      <c r="B561" s="124">
        <v>81090</v>
      </c>
      <c r="C561" s="105">
        <v>1</v>
      </c>
    </row>
    <row r="562" spans="1:3">
      <c r="A562" s="105" t="s">
        <v>535</v>
      </c>
      <c r="B562" s="124">
        <v>12024</v>
      </c>
      <c r="C562" s="105">
        <v>8</v>
      </c>
    </row>
    <row r="563" spans="1:3">
      <c r="A563" s="105" t="s">
        <v>533</v>
      </c>
      <c r="B563" s="124">
        <v>95303</v>
      </c>
      <c r="C563" s="105">
        <v>9</v>
      </c>
    </row>
    <row r="564" spans="1:3">
      <c r="A564" s="105" t="s">
        <v>536</v>
      </c>
      <c r="B564" s="124">
        <v>446844</v>
      </c>
      <c r="C564" s="105">
        <v>3</v>
      </c>
    </row>
    <row r="565" spans="1:3">
      <c r="A565" s="105" t="s">
        <v>535</v>
      </c>
      <c r="B565" s="124">
        <v>125340</v>
      </c>
      <c r="C565" s="105">
        <v>4</v>
      </c>
    </row>
    <row r="566" spans="1:3">
      <c r="A566" s="105" t="s">
        <v>535</v>
      </c>
      <c r="B566" s="124">
        <v>144916</v>
      </c>
      <c r="C566" s="105">
        <v>3</v>
      </c>
    </row>
    <row r="567" spans="1:3">
      <c r="A567" s="105" t="s">
        <v>533</v>
      </c>
      <c r="B567" s="124">
        <v>151692</v>
      </c>
      <c r="C567" s="105">
        <v>4</v>
      </c>
    </row>
    <row r="568" spans="1:3">
      <c r="A568" s="105" t="s">
        <v>535</v>
      </c>
      <c r="B568" s="124">
        <v>22846</v>
      </c>
      <c r="C568" s="105">
        <v>2</v>
      </c>
    </row>
    <row r="569" spans="1:3">
      <c r="A569" s="105" t="s">
        <v>536</v>
      </c>
      <c r="B569" s="124">
        <v>65385</v>
      </c>
      <c r="C569" s="105">
        <v>7</v>
      </c>
    </row>
    <row r="570" spans="1:3">
      <c r="A570" s="105" t="s">
        <v>535</v>
      </c>
      <c r="B570" s="124">
        <v>158202</v>
      </c>
      <c r="C570" s="105">
        <v>3</v>
      </c>
    </row>
    <row r="571" spans="1:3">
      <c r="A571" s="105" t="s">
        <v>533</v>
      </c>
      <c r="B571" s="124">
        <v>13578</v>
      </c>
      <c r="C571" s="105">
        <v>6</v>
      </c>
    </row>
    <row r="572" spans="1:3">
      <c r="A572" s="105" t="s">
        <v>533</v>
      </c>
      <c r="B572" s="124">
        <v>57288</v>
      </c>
      <c r="C572" s="105">
        <v>8</v>
      </c>
    </row>
    <row r="573" spans="1:3">
      <c r="A573" s="105" t="s">
        <v>536</v>
      </c>
      <c r="B573" s="124">
        <v>58864</v>
      </c>
      <c r="C573" s="105">
        <v>3</v>
      </c>
    </row>
    <row r="574" spans="1:3">
      <c r="A574" s="105" t="s">
        <v>533</v>
      </c>
      <c r="B574" s="124">
        <v>251751</v>
      </c>
      <c r="C574" s="105">
        <v>3</v>
      </c>
    </row>
    <row r="575" spans="1:3">
      <c r="A575" s="105" t="s">
        <v>535</v>
      </c>
      <c r="B575" s="124">
        <v>108268</v>
      </c>
      <c r="C575" s="105">
        <v>2</v>
      </c>
    </row>
    <row r="576" spans="1:3">
      <c r="A576" s="105" t="s">
        <v>536</v>
      </c>
      <c r="B576" s="124">
        <v>132804</v>
      </c>
      <c r="C576" s="105">
        <v>2</v>
      </c>
    </row>
    <row r="577" spans="1:3">
      <c r="A577" s="105" t="s">
        <v>535</v>
      </c>
      <c r="B577" s="124">
        <v>14753</v>
      </c>
      <c r="C577" s="105">
        <v>4</v>
      </c>
    </row>
    <row r="578" spans="1:3">
      <c r="A578" s="105" t="s">
        <v>536</v>
      </c>
      <c r="B578" s="124">
        <v>75266</v>
      </c>
      <c r="C578" s="105">
        <v>2</v>
      </c>
    </row>
    <row r="579" spans="1:3">
      <c r="A579" s="105" t="s">
        <v>535</v>
      </c>
      <c r="B579" s="124">
        <v>163564</v>
      </c>
      <c r="C579" s="105">
        <v>1</v>
      </c>
    </row>
    <row r="580" spans="1:3">
      <c r="A580" s="105" t="s">
        <v>533</v>
      </c>
      <c r="B580" s="124">
        <v>87224</v>
      </c>
      <c r="C580" s="105">
        <v>1</v>
      </c>
    </row>
    <row r="581" spans="1:3">
      <c r="A581" s="105" t="s">
        <v>536</v>
      </c>
      <c r="B581" s="124">
        <v>28802</v>
      </c>
      <c r="C581" s="105">
        <v>1</v>
      </c>
    </row>
    <row r="582" spans="1:3">
      <c r="A582" s="105" t="s">
        <v>536</v>
      </c>
      <c r="B582" s="124">
        <v>90348</v>
      </c>
      <c r="C582" s="105">
        <v>8</v>
      </c>
    </row>
    <row r="583" spans="1:3">
      <c r="A583" s="105" t="s">
        <v>533</v>
      </c>
      <c r="B583" s="124">
        <v>292521</v>
      </c>
      <c r="C583" s="105">
        <v>9</v>
      </c>
    </row>
    <row r="584" spans="1:3">
      <c r="A584" s="105" t="s">
        <v>536</v>
      </c>
      <c r="B584" s="124">
        <v>146614</v>
      </c>
      <c r="C584" s="105">
        <v>3</v>
      </c>
    </row>
    <row r="585" spans="1:3">
      <c r="A585" s="105" t="s">
        <v>535</v>
      </c>
      <c r="B585" s="124">
        <v>52678</v>
      </c>
      <c r="C585" s="105">
        <v>4</v>
      </c>
    </row>
    <row r="586" spans="1:3">
      <c r="A586" s="105" t="s">
        <v>533</v>
      </c>
      <c r="B586" s="124">
        <v>190546</v>
      </c>
      <c r="C586" s="105">
        <v>3</v>
      </c>
    </row>
  </sheetData>
  <dataConsolidate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00"/>
  </sheetPr>
  <dimension ref="A1:C586"/>
  <sheetViews>
    <sheetView showGridLines="0" workbookViewId="0">
      <selection activeCell="E13" sqref="E13"/>
    </sheetView>
  </sheetViews>
  <sheetFormatPr baseColWidth="10" defaultColWidth="9.1640625" defaultRowHeight="16"/>
  <cols>
    <col min="1" max="1" width="15" style="43" bestFit="1" customWidth="1"/>
    <col min="2" max="2" width="11.5" style="126" bestFit="1" customWidth="1"/>
    <col min="3" max="3" width="18.6640625" style="43" bestFit="1" customWidth="1"/>
    <col min="4" max="16384" width="9.1640625" style="43"/>
  </cols>
  <sheetData>
    <row r="1" spans="1:3">
      <c r="A1" s="102" t="s">
        <v>220</v>
      </c>
      <c r="B1" s="125" t="s">
        <v>188</v>
      </c>
      <c r="C1" s="102" t="s">
        <v>590</v>
      </c>
    </row>
    <row r="2" spans="1:3">
      <c r="A2" s="105" t="s">
        <v>498</v>
      </c>
      <c r="B2" s="124">
        <v>195189</v>
      </c>
      <c r="C2" s="105">
        <v>5</v>
      </c>
    </row>
    <row r="3" spans="1:3">
      <c r="A3" s="105" t="s">
        <v>485</v>
      </c>
      <c r="B3" s="124">
        <v>130623</v>
      </c>
      <c r="C3" s="105">
        <v>6</v>
      </c>
    </row>
    <row r="4" spans="1:3">
      <c r="A4" s="105" t="s">
        <v>491</v>
      </c>
      <c r="B4" s="124">
        <v>141951</v>
      </c>
      <c r="C4" s="105">
        <v>5</v>
      </c>
    </row>
    <row r="5" spans="1:3">
      <c r="A5" s="105" t="s">
        <v>485</v>
      </c>
      <c r="B5" s="124">
        <v>263367</v>
      </c>
      <c r="C5" s="105">
        <v>8</v>
      </c>
    </row>
    <row r="6" spans="1:3">
      <c r="A6" s="105" t="s">
        <v>485</v>
      </c>
      <c r="B6" s="124">
        <v>270387</v>
      </c>
      <c r="C6" s="105">
        <v>4</v>
      </c>
    </row>
    <row r="7" spans="1:3">
      <c r="A7" s="105" t="s">
        <v>485</v>
      </c>
      <c r="B7" s="124">
        <v>287406</v>
      </c>
      <c r="C7" s="105">
        <v>3</v>
      </c>
    </row>
    <row r="8" spans="1:3">
      <c r="A8" s="105" t="s">
        <v>485</v>
      </c>
      <c r="B8" s="124">
        <v>94792</v>
      </c>
      <c r="C8" s="105">
        <v>4</v>
      </c>
    </row>
    <row r="9" spans="1:3">
      <c r="A9" s="105" t="s">
        <v>503</v>
      </c>
      <c r="B9" s="124">
        <v>144273</v>
      </c>
      <c r="C9" s="105">
        <v>1</v>
      </c>
    </row>
    <row r="10" spans="1:3">
      <c r="A10" s="105" t="s">
        <v>485</v>
      </c>
      <c r="B10" s="124">
        <v>143085</v>
      </c>
      <c r="C10" s="105">
        <v>4</v>
      </c>
    </row>
    <row r="11" spans="1:3">
      <c r="A11" s="105" t="s">
        <v>485</v>
      </c>
      <c r="B11" s="124">
        <v>164709</v>
      </c>
      <c r="C11" s="105">
        <v>4</v>
      </c>
    </row>
    <row r="12" spans="1:3">
      <c r="A12" s="105" t="s">
        <v>503</v>
      </c>
      <c r="B12" s="124">
        <v>48010</v>
      </c>
      <c r="C12" s="105">
        <v>3</v>
      </c>
    </row>
    <row r="13" spans="1:3">
      <c r="A13" s="105" t="s">
        <v>491</v>
      </c>
      <c r="B13" s="124">
        <v>64680</v>
      </c>
      <c r="C13" s="105">
        <v>2</v>
      </c>
    </row>
    <row r="14" spans="1:3">
      <c r="A14" s="105" t="s">
        <v>503</v>
      </c>
      <c r="B14" s="124">
        <v>114486</v>
      </c>
      <c r="C14" s="105">
        <v>3</v>
      </c>
    </row>
    <row r="15" spans="1:3">
      <c r="A15" s="105" t="s">
        <v>485</v>
      </c>
      <c r="B15" s="124">
        <v>162555</v>
      </c>
      <c r="C15" s="105">
        <v>1</v>
      </c>
    </row>
    <row r="16" spans="1:3">
      <c r="A16" s="105" t="s">
        <v>491</v>
      </c>
      <c r="B16" s="124">
        <v>119427</v>
      </c>
      <c r="C16" s="105">
        <v>1</v>
      </c>
    </row>
    <row r="17" spans="1:3">
      <c r="A17" s="105" t="s">
        <v>491</v>
      </c>
      <c r="B17" s="124">
        <v>57585</v>
      </c>
      <c r="C17" s="105">
        <v>10</v>
      </c>
    </row>
    <row r="18" spans="1:3">
      <c r="A18" s="105" t="s">
        <v>491</v>
      </c>
      <c r="B18" s="124">
        <v>46137</v>
      </c>
      <c r="C18" s="105">
        <v>5</v>
      </c>
    </row>
    <row r="19" spans="1:3">
      <c r="A19" s="105" t="s">
        <v>485</v>
      </c>
      <c r="B19" s="124">
        <v>27969</v>
      </c>
      <c r="C19" s="105">
        <v>6</v>
      </c>
    </row>
    <row r="20" spans="1:3">
      <c r="A20" s="105" t="s">
        <v>485</v>
      </c>
      <c r="B20" s="124">
        <v>213648</v>
      </c>
      <c r="C20" s="105">
        <v>4</v>
      </c>
    </row>
    <row r="21" spans="1:3">
      <c r="A21" s="105" t="s">
        <v>491</v>
      </c>
      <c r="B21" s="124">
        <v>43692</v>
      </c>
      <c r="C21" s="105">
        <v>3</v>
      </c>
    </row>
    <row r="22" spans="1:3">
      <c r="A22" s="105" t="s">
        <v>503</v>
      </c>
      <c r="B22" s="124">
        <v>193995</v>
      </c>
      <c r="C22" s="105">
        <v>5</v>
      </c>
    </row>
    <row r="23" spans="1:3">
      <c r="A23" s="105" t="s">
        <v>485</v>
      </c>
      <c r="B23" s="124">
        <v>156549</v>
      </c>
      <c r="C23" s="105">
        <v>6</v>
      </c>
    </row>
    <row r="24" spans="1:3">
      <c r="A24" s="105" t="s">
        <v>491</v>
      </c>
      <c r="B24" s="124">
        <v>16035</v>
      </c>
      <c r="C24" s="105">
        <v>5</v>
      </c>
    </row>
    <row r="25" spans="1:3">
      <c r="A25" s="105" t="s">
        <v>498</v>
      </c>
      <c r="B25" s="124">
        <v>183885</v>
      </c>
      <c r="C25" s="105">
        <v>8</v>
      </c>
    </row>
    <row r="26" spans="1:3">
      <c r="A26" s="105" t="s">
        <v>485</v>
      </c>
      <c r="B26" s="124">
        <v>57036</v>
      </c>
      <c r="C26" s="105">
        <v>4</v>
      </c>
    </row>
    <row r="27" spans="1:3">
      <c r="A27" s="105" t="s">
        <v>485</v>
      </c>
      <c r="B27" s="124">
        <v>150078</v>
      </c>
      <c r="C27" s="105">
        <v>3</v>
      </c>
    </row>
    <row r="28" spans="1:3">
      <c r="A28" s="105" t="s">
        <v>498</v>
      </c>
      <c r="B28" s="124">
        <v>57503</v>
      </c>
      <c r="C28" s="105">
        <v>4</v>
      </c>
    </row>
    <row r="29" spans="1:3">
      <c r="A29" s="105" t="s">
        <v>485</v>
      </c>
      <c r="B29" s="124">
        <v>63630</v>
      </c>
      <c r="C29" s="105">
        <v>1</v>
      </c>
    </row>
    <row r="30" spans="1:3">
      <c r="A30" s="105" t="s">
        <v>498</v>
      </c>
      <c r="B30" s="124">
        <v>42291</v>
      </c>
      <c r="C30" s="105">
        <v>4</v>
      </c>
    </row>
    <row r="31" spans="1:3">
      <c r="A31" s="105" t="s">
        <v>485</v>
      </c>
      <c r="B31" s="124">
        <v>135855</v>
      </c>
      <c r="C31" s="105">
        <v>4</v>
      </c>
    </row>
    <row r="32" spans="1:3">
      <c r="A32" s="105" t="s">
        <v>503</v>
      </c>
      <c r="B32" s="124">
        <v>14565</v>
      </c>
      <c r="C32" s="105">
        <v>3</v>
      </c>
    </row>
    <row r="33" spans="1:3">
      <c r="A33" s="105" t="s">
        <v>485</v>
      </c>
      <c r="B33" s="124">
        <v>47792</v>
      </c>
      <c r="C33" s="105">
        <v>2</v>
      </c>
    </row>
    <row r="34" spans="1:3">
      <c r="A34" s="105" t="s">
        <v>485</v>
      </c>
      <c r="B34" s="124">
        <v>231492</v>
      </c>
      <c r="C34" s="105">
        <v>3</v>
      </c>
    </row>
    <row r="35" spans="1:3">
      <c r="A35" s="105" t="s">
        <v>485</v>
      </c>
      <c r="B35" s="124">
        <v>226083</v>
      </c>
      <c r="C35" s="105">
        <v>1</v>
      </c>
    </row>
    <row r="36" spans="1:3">
      <c r="A36" s="105" t="s">
        <v>503</v>
      </c>
      <c r="B36" s="124">
        <v>21540</v>
      </c>
      <c r="C36" s="105">
        <v>1</v>
      </c>
    </row>
    <row r="37" spans="1:3">
      <c r="A37" s="105" t="s">
        <v>498</v>
      </c>
      <c r="B37" s="124">
        <v>90843</v>
      </c>
      <c r="C37" s="105">
        <v>10</v>
      </c>
    </row>
    <row r="38" spans="1:3">
      <c r="A38" s="105" t="s">
        <v>521</v>
      </c>
      <c r="B38" s="124">
        <v>233775</v>
      </c>
      <c r="C38" s="105">
        <v>5</v>
      </c>
    </row>
    <row r="39" spans="1:3">
      <c r="A39" s="105" t="s">
        <v>521</v>
      </c>
      <c r="B39" s="124">
        <v>139299</v>
      </c>
      <c r="C39" s="105">
        <v>6</v>
      </c>
    </row>
    <row r="40" spans="1:3">
      <c r="A40" s="105" t="s">
        <v>517</v>
      </c>
      <c r="B40" s="124">
        <v>205182</v>
      </c>
      <c r="C40" s="105">
        <v>4</v>
      </c>
    </row>
    <row r="41" spans="1:3">
      <c r="A41" s="105" t="s">
        <v>520</v>
      </c>
      <c r="B41" s="124">
        <v>53706</v>
      </c>
      <c r="C41" s="105">
        <v>3</v>
      </c>
    </row>
    <row r="42" spans="1:3">
      <c r="A42" s="105" t="s">
        <v>520</v>
      </c>
      <c r="B42" s="124">
        <v>298728</v>
      </c>
      <c r="C42" s="105">
        <v>5</v>
      </c>
    </row>
    <row r="43" spans="1:3">
      <c r="A43" s="105" t="s">
        <v>517</v>
      </c>
      <c r="B43" s="124">
        <v>231018</v>
      </c>
      <c r="C43" s="105">
        <v>6</v>
      </c>
    </row>
    <row r="44" spans="1:3">
      <c r="A44" s="105" t="s">
        <v>522</v>
      </c>
      <c r="B44" s="124">
        <v>39499</v>
      </c>
      <c r="C44" s="105">
        <v>5</v>
      </c>
    </row>
    <row r="45" spans="1:3">
      <c r="A45" s="105" t="s">
        <v>519</v>
      </c>
      <c r="B45" s="124">
        <v>25728</v>
      </c>
      <c r="C45" s="105">
        <v>8</v>
      </c>
    </row>
    <row r="46" spans="1:3">
      <c r="A46" s="105" t="s">
        <v>522</v>
      </c>
      <c r="B46" s="124">
        <v>170325</v>
      </c>
      <c r="C46" s="105">
        <v>4</v>
      </c>
    </row>
    <row r="47" spans="1:3">
      <c r="A47" s="105" t="s">
        <v>523</v>
      </c>
      <c r="B47" s="124">
        <v>70797</v>
      </c>
      <c r="C47" s="105">
        <v>3</v>
      </c>
    </row>
    <row r="48" spans="1:3">
      <c r="A48" s="105" t="s">
        <v>519</v>
      </c>
      <c r="B48" s="124">
        <v>199833</v>
      </c>
      <c r="C48" s="105">
        <v>4</v>
      </c>
    </row>
    <row r="49" spans="1:3">
      <c r="A49" s="105" t="s">
        <v>517</v>
      </c>
      <c r="B49" s="124">
        <v>162339</v>
      </c>
      <c r="C49" s="105">
        <v>1</v>
      </c>
    </row>
    <row r="50" spans="1:3">
      <c r="A50" s="105" t="s">
        <v>522</v>
      </c>
      <c r="B50" s="124">
        <v>160815</v>
      </c>
      <c r="C50" s="105">
        <v>4</v>
      </c>
    </row>
    <row r="51" spans="1:3">
      <c r="A51" s="105" t="s">
        <v>521</v>
      </c>
      <c r="B51" s="124">
        <v>262878</v>
      </c>
      <c r="C51" s="105">
        <v>4</v>
      </c>
    </row>
    <row r="52" spans="1:3">
      <c r="A52" s="105" t="s">
        <v>517</v>
      </c>
      <c r="B52" s="124">
        <v>133941</v>
      </c>
      <c r="C52" s="105">
        <v>3</v>
      </c>
    </row>
    <row r="53" spans="1:3">
      <c r="A53" s="105" t="s">
        <v>522</v>
      </c>
      <c r="B53" s="124">
        <v>232851</v>
      </c>
      <c r="C53" s="105">
        <v>2</v>
      </c>
    </row>
    <row r="54" spans="1:3">
      <c r="A54" s="105" t="s">
        <v>521</v>
      </c>
      <c r="B54" s="124">
        <v>72000</v>
      </c>
      <c r="C54" s="105">
        <v>3</v>
      </c>
    </row>
    <row r="55" spans="1:3">
      <c r="A55" s="105" t="s">
        <v>522</v>
      </c>
      <c r="B55" s="124">
        <v>239763</v>
      </c>
      <c r="C55" s="105">
        <v>1</v>
      </c>
    </row>
    <row r="56" spans="1:3">
      <c r="A56" s="105" t="s">
        <v>522</v>
      </c>
      <c r="B56" s="124">
        <v>196581</v>
      </c>
      <c r="C56" s="105">
        <v>1</v>
      </c>
    </row>
    <row r="57" spans="1:3">
      <c r="A57" s="105" t="s">
        <v>519</v>
      </c>
      <c r="B57" s="124">
        <v>209517</v>
      </c>
      <c r="C57" s="105">
        <v>10</v>
      </c>
    </row>
    <row r="58" spans="1:3">
      <c r="A58" s="105" t="s">
        <v>519</v>
      </c>
      <c r="B58" s="124">
        <v>288333</v>
      </c>
      <c r="C58" s="105">
        <v>5</v>
      </c>
    </row>
    <row r="59" spans="1:3">
      <c r="A59" s="105" t="s">
        <v>517</v>
      </c>
      <c r="B59" s="124">
        <v>64570</v>
      </c>
      <c r="C59" s="105">
        <v>6</v>
      </c>
    </row>
    <row r="60" spans="1:3">
      <c r="A60" s="105" t="s">
        <v>519</v>
      </c>
      <c r="B60" s="124">
        <v>159807</v>
      </c>
      <c r="C60" s="105">
        <v>4</v>
      </c>
    </row>
    <row r="61" spans="1:3">
      <c r="A61" s="105" t="s">
        <v>521</v>
      </c>
      <c r="B61" s="124">
        <v>25758</v>
      </c>
      <c r="C61" s="105">
        <v>3</v>
      </c>
    </row>
    <row r="62" spans="1:3">
      <c r="A62" s="105" t="s">
        <v>519</v>
      </c>
      <c r="B62" s="124">
        <v>58238</v>
      </c>
      <c r="C62" s="105">
        <v>5</v>
      </c>
    </row>
    <row r="63" spans="1:3">
      <c r="A63" s="105" t="s">
        <v>523</v>
      </c>
      <c r="B63" s="124">
        <v>91443</v>
      </c>
      <c r="C63" s="105">
        <v>6</v>
      </c>
    </row>
    <row r="64" spans="1:3">
      <c r="A64" s="105" t="s">
        <v>522</v>
      </c>
      <c r="B64" s="124">
        <v>218202</v>
      </c>
      <c r="C64" s="105">
        <v>5</v>
      </c>
    </row>
    <row r="65" spans="1:3">
      <c r="A65" s="105" t="s">
        <v>519</v>
      </c>
      <c r="B65" s="124">
        <v>186633</v>
      </c>
      <c r="C65" s="105">
        <v>8</v>
      </c>
    </row>
    <row r="66" spans="1:3">
      <c r="A66" s="105" t="s">
        <v>521</v>
      </c>
      <c r="B66" s="124">
        <v>110556</v>
      </c>
      <c r="C66" s="105">
        <v>4</v>
      </c>
    </row>
    <row r="67" spans="1:3">
      <c r="A67" s="105" t="s">
        <v>517</v>
      </c>
      <c r="B67" s="124">
        <v>96690</v>
      </c>
      <c r="C67" s="105">
        <v>3</v>
      </c>
    </row>
    <row r="68" spans="1:3">
      <c r="A68" s="105" t="s">
        <v>517</v>
      </c>
      <c r="B68" s="124">
        <v>155142</v>
      </c>
      <c r="C68" s="105">
        <v>4</v>
      </c>
    </row>
    <row r="69" spans="1:3">
      <c r="A69" s="105" t="s">
        <v>522</v>
      </c>
      <c r="B69" s="124">
        <v>250560</v>
      </c>
      <c r="C69" s="105">
        <v>1</v>
      </c>
    </row>
    <row r="70" spans="1:3">
      <c r="A70" s="105" t="s">
        <v>519</v>
      </c>
      <c r="B70" s="124">
        <v>144945</v>
      </c>
      <c r="C70" s="105">
        <v>4</v>
      </c>
    </row>
    <row r="71" spans="1:3">
      <c r="A71" s="105" t="s">
        <v>517</v>
      </c>
      <c r="B71" s="124">
        <v>35049</v>
      </c>
      <c r="C71" s="105">
        <v>4</v>
      </c>
    </row>
    <row r="72" spans="1:3">
      <c r="A72" s="105" t="s">
        <v>519</v>
      </c>
      <c r="B72" s="124">
        <v>31278</v>
      </c>
      <c r="C72" s="105">
        <v>3</v>
      </c>
    </row>
    <row r="73" spans="1:3">
      <c r="A73" s="105" t="s">
        <v>522</v>
      </c>
      <c r="B73" s="124">
        <v>154350</v>
      </c>
      <c r="C73" s="105">
        <v>2</v>
      </c>
    </row>
    <row r="74" spans="1:3">
      <c r="A74" s="105" t="s">
        <v>521</v>
      </c>
      <c r="B74" s="124">
        <v>28558</v>
      </c>
      <c r="C74" s="105">
        <v>3</v>
      </c>
    </row>
    <row r="75" spans="1:3">
      <c r="A75" s="105" t="s">
        <v>519</v>
      </c>
      <c r="B75" s="124">
        <v>253278</v>
      </c>
      <c r="C75" s="105">
        <v>1</v>
      </c>
    </row>
    <row r="76" spans="1:3">
      <c r="A76" s="105" t="s">
        <v>522</v>
      </c>
      <c r="B76" s="124">
        <v>164019</v>
      </c>
      <c r="C76" s="105">
        <v>1</v>
      </c>
    </row>
    <row r="77" spans="1:3">
      <c r="A77" s="105" t="s">
        <v>523</v>
      </c>
      <c r="B77" s="124">
        <v>225351</v>
      </c>
      <c r="C77" s="105">
        <v>10</v>
      </c>
    </row>
    <row r="78" spans="1:3">
      <c r="A78" s="105" t="s">
        <v>520</v>
      </c>
      <c r="B78" s="124">
        <v>197964</v>
      </c>
      <c r="C78" s="105">
        <v>5</v>
      </c>
    </row>
    <row r="79" spans="1:3">
      <c r="A79" s="105" t="s">
        <v>523</v>
      </c>
      <c r="B79" s="124">
        <v>124110</v>
      </c>
      <c r="C79" s="105">
        <v>6</v>
      </c>
    </row>
    <row r="80" spans="1:3">
      <c r="A80" s="105" t="s">
        <v>519</v>
      </c>
      <c r="B80" s="124">
        <v>68158</v>
      </c>
      <c r="C80" s="105">
        <v>4</v>
      </c>
    </row>
    <row r="81" spans="1:3">
      <c r="A81" s="105" t="s">
        <v>522</v>
      </c>
      <c r="B81" s="124">
        <v>267093</v>
      </c>
      <c r="C81" s="105">
        <v>3</v>
      </c>
    </row>
    <row r="82" spans="1:3">
      <c r="A82" s="105" t="s">
        <v>521</v>
      </c>
      <c r="B82" s="124">
        <v>263520</v>
      </c>
      <c r="C82" s="105">
        <v>5</v>
      </c>
    </row>
    <row r="83" spans="1:3">
      <c r="A83" s="105" t="s">
        <v>522</v>
      </c>
      <c r="B83" s="124">
        <v>151140</v>
      </c>
      <c r="C83" s="105">
        <v>6</v>
      </c>
    </row>
    <row r="84" spans="1:3">
      <c r="A84" s="105" t="s">
        <v>519</v>
      </c>
      <c r="B84" s="124">
        <v>25251</v>
      </c>
      <c r="C84" s="105">
        <v>5</v>
      </c>
    </row>
    <row r="85" spans="1:3">
      <c r="A85" s="105" t="s">
        <v>522</v>
      </c>
      <c r="B85" s="124">
        <v>126273</v>
      </c>
      <c r="C85" s="105">
        <v>8</v>
      </c>
    </row>
    <row r="86" spans="1:3">
      <c r="A86" s="105" t="s">
        <v>522</v>
      </c>
      <c r="B86" s="124">
        <v>235095</v>
      </c>
      <c r="C86" s="105">
        <v>4</v>
      </c>
    </row>
    <row r="87" spans="1:3">
      <c r="A87" s="105" t="s">
        <v>521</v>
      </c>
      <c r="B87" s="124">
        <v>212046</v>
      </c>
      <c r="C87" s="105">
        <v>3</v>
      </c>
    </row>
    <row r="88" spans="1:3">
      <c r="A88" s="105" t="s">
        <v>521</v>
      </c>
      <c r="B88" s="124">
        <v>39168</v>
      </c>
      <c r="C88" s="105">
        <v>4</v>
      </c>
    </row>
    <row r="89" spans="1:3">
      <c r="A89" s="105" t="s">
        <v>520</v>
      </c>
      <c r="B89" s="124">
        <v>142521</v>
      </c>
      <c r="C89" s="105">
        <v>1</v>
      </c>
    </row>
    <row r="90" spans="1:3">
      <c r="A90" s="105" t="s">
        <v>521</v>
      </c>
      <c r="B90" s="124">
        <v>241011</v>
      </c>
      <c r="C90" s="105">
        <v>4</v>
      </c>
    </row>
    <row r="91" spans="1:3">
      <c r="A91" s="105" t="s">
        <v>517</v>
      </c>
      <c r="B91" s="124">
        <v>105063</v>
      </c>
      <c r="C91" s="105">
        <v>4</v>
      </c>
    </row>
    <row r="92" spans="1:3">
      <c r="A92" s="105" t="s">
        <v>523</v>
      </c>
      <c r="B92" s="124">
        <v>264126</v>
      </c>
      <c r="C92" s="105">
        <v>3</v>
      </c>
    </row>
    <row r="93" spans="1:3">
      <c r="A93" s="105" t="s">
        <v>521</v>
      </c>
      <c r="B93" s="124">
        <v>297735</v>
      </c>
      <c r="C93" s="105">
        <v>2</v>
      </c>
    </row>
    <row r="94" spans="1:3">
      <c r="A94" s="105" t="s">
        <v>521</v>
      </c>
      <c r="B94" s="124">
        <v>92250</v>
      </c>
      <c r="C94" s="105">
        <v>3</v>
      </c>
    </row>
    <row r="95" spans="1:3">
      <c r="A95" s="105" t="s">
        <v>521</v>
      </c>
      <c r="B95" s="124">
        <v>291813</v>
      </c>
      <c r="C95" s="105">
        <v>1</v>
      </c>
    </row>
    <row r="96" spans="1:3">
      <c r="A96" s="105" t="s">
        <v>517</v>
      </c>
      <c r="B96" s="124">
        <v>144816</v>
      </c>
      <c r="C96" s="105">
        <v>1</v>
      </c>
    </row>
    <row r="97" spans="1:3">
      <c r="A97" s="105" t="s">
        <v>517</v>
      </c>
      <c r="B97" s="124">
        <v>221610</v>
      </c>
      <c r="C97" s="105">
        <v>10</v>
      </c>
    </row>
    <row r="98" spans="1:3">
      <c r="A98" s="105" t="s">
        <v>519</v>
      </c>
      <c r="B98" s="124">
        <v>77220</v>
      </c>
      <c r="C98" s="105">
        <v>5</v>
      </c>
    </row>
    <row r="99" spans="1:3">
      <c r="A99" s="105" t="s">
        <v>517</v>
      </c>
      <c r="B99" s="124">
        <v>197724</v>
      </c>
      <c r="C99" s="105">
        <v>6</v>
      </c>
    </row>
    <row r="100" spans="1:3">
      <c r="A100" s="105" t="s">
        <v>521</v>
      </c>
      <c r="B100" s="124">
        <v>86310</v>
      </c>
      <c r="C100" s="105">
        <v>4</v>
      </c>
    </row>
    <row r="101" spans="1:3">
      <c r="A101" s="105" t="s">
        <v>521</v>
      </c>
      <c r="B101" s="124">
        <v>16507</v>
      </c>
      <c r="C101" s="105">
        <v>3</v>
      </c>
    </row>
    <row r="102" spans="1:3">
      <c r="A102" s="105" t="s">
        <v>517</v>
      </c>
      <c r="B102" s="124">
        <v>159897</v>
      </c>
      <c r="C102" s="105">
        <v>5</v>
      </c>
    </row>
    <row r="103" spans="1:3">
      <c r="A103" s="105" t="s">
        <v>519</v>
      </c>
      <c r="B103" s="124">
        <v>138318</v>
      </c>
      <c r="C103" s="105">
        <v>6</v>
      </c>
    </row>
    <row r="104" spans="1:3">
      <c r="A104" s="105" t="s">
        <v>521</v>
      </c>
      <c r="B104" s="124">
        <v>194970</v>
      </c>
      <c r="C104" s="105">
        <v>5</v>
      </c>
    </row>
    <row r="105" spans="1:3">
      <c r="A105" s="105" t="s">
        <v>523</v>
      </c>
      <c r="B105" s="124">
        <v>113748</v>
      </c>
      <c r="C105" s="105">
        <v>8</v>
      </c>
    </row>
    <row r="106" spans="1:3">
      <c r="A106" s="105" t="s">
        <v>521</v>
      </c>
      <c r="B106" s="124">
        <v>192999</v>
      </c>
      <c r="C106" s="105">
        <v>4</v>
      </c>
    </row>
    <row r="107" spans="1:3">
      <c r="A107" s="105" t="s">
        <v>521</v>
      </c>
      <c r="B107" s="124">
        <v>17349</v>
      </c>
      <c r="C107" s="105">
        <v>3</v>
      </c>
    </row>
    <row r="108" spans="1:3">
      <c r="A108" s="105" t="s">
        <v>522</v>
      </c>
      <c r="B108" s="124">
        <v>11553</v>
      </c>
      <c r="C108" s="105">
        <v>4</v>
      </c>
    </row>
    <row r="109" spans="1:3">
      <c r="A109" s="105" t="s">
        <v>523</v>
      </c>
      <c r="B109" s="124">
        <v>121218</v>
      </c>
      <c r="C109" s="105">
        <v>1</v>
      </c>
    </row>
    <row r="110" spans="1:3">
      <c r="A110" s="105" t="s">
        <v>521</v>
      </c>
      <c r="B110" s="124">
        <v>159579</v>
      </c>
      <c r="C110" s="105">
        <v>4</v>
      </c>
    </row>
    <row r="111" spans="1:3">
      <c r="A111" s="105" t="s">
        <v>522</v>
      </c>
      <c r="B111" s="124">
        <v>50649</v>
      </c>
      <c r="C111" s="105">
        <v>4</v>
      </c>
    </row>
    <row r="112" spans="1:3">
      <c r="A112" s="105" t="s">
        <v>519</v>
      </c>
      <c r="B112" s="124">
        <v>220032</v>
      </c>
      <c r="C112" s="105">
        <v>3</v>
      </c>
    </row>
    <row r="113" spans="1:3">
      <c r="A113" s="105" t="s">
        <v>519</v>
      </c>
      <c r="B113" s="124">
        <v>23265</v>
      </c>
      <c r="C113" s="105">
        <v>2</v>
      </c>
    </row>
    <row r="114" spans="1:3">
      <c r="A114" s="105" t="s">
        <v>521</v>
      </c>
      <c r="B114" s="124">
        <v>152418</v>
      </c>
      <c r="C114" s="105">
        <v>3</v>
      </c>
    </row>
    <row r="115" spans="1:3">
      <c r="A115" s="105" t="s">
        <v>521</v>
      </c>
      <c r="B115" s="124">
        <v>60561</v>
      </c>
      <c r="C115" s="105">
        <v>1</v>
      </c>
    </row>
    <row r="116" spans="1:3">
      <c r="A116" s="105" t="s">
        <v>517</v>
      </c>
      <c r="B116" s="124">
        <v>165684</v>
      </c>
      <c r="C116" s="105">
        <v>1</v>
      </c>
    </row>
    <row r="117" spans="1:3">
      <c r="A117" s="105" t="s">
        <v>517</v>
      </c>
      <c r="B117" s="124">
        <v>87108</v>
      </c>
      <c r="C117" s="105">
        <v>10</v>
      </c>
    </row>
    <row r="118" spans="1:3">
      <c r="A118" s="105" t="s">
        <v>517</v>
      </c>
      <c r="B118" s="124">
        <v>36864</v>
      </c>
      <c r="C118" s="105">
        <v>5</v>
      </c>
    </row>
    <row r="119" spans="1:3">
      <c r="A119" s="105" t="s">
        <v>520</v>
      </c>
      <c r="B119" s="124">
        <v>61007</v>
      </c>
      <c r="C119" s="105">
        <v>6</v>
      </c>
    </row>
    <row r="120" spans="1:3">
      <c r="A120" s="105" t="s">
        <v>522</v>
      </c>
      <c r="B120" s="124">
        <v>187656</v>
      </c>
      <c r="C120" s="105">
        <v>4</v>
      </c>
    </row>
    <row r="121" spans="1:3">
      <c r="A121" s="105" t="s">
        <v>522</v>
      </c>
      <c r="B121" s="124">
        <v>41173</v>
      </c>
      <c r="C121" s="105">
        <v>3</v>
      </c>
    </row>
    <row r="122" spans="1:3">
      <c r="A122" s="105" t="s">
        <v>522</v>
      </c>
      <c r="B122" s="124">
        <v>274308</v>
      </c>
      <c r="C122" s="105">
        <v>5</v>
      </c>
    </row>
    <row r="123" spans="1:3">
      <c r="A123" s="105" t="s">
        <v>523</v>
      </c>
      <c r="B123" s="124">
        <v>190773</v>
      </c>
      <c r="C123" s="105">
        <v>6</v>
      </c>
    </row>
    <row r="124" spans="1:3">
      <c r="A124" s="105" t="s">
        <v>519</v>
      </c>
      <c r="B124" s="124">
        <v>254556</v>
      </c>
      <c r="C124" s="105">
        <v>5</v>
      </c>
    </row>
    <row r="125" spans="1:3">
      <c r="A125" s="105" t="s">
        <v>519</v>
      </c>
      <c r="B125" s="124">
        <v>20952</v>
      </c>
      <c r="C125" s="105">
        <v>8</v>
      </c>
    </row>
    <row r="126" spans="1:3">
      <c r="A126" s="105" t="s">
        <v>520</v>
      </c>
      <c r="B126" s="124">
        <v>142710</v>
      </c>
      <c r="C126" s="105">
        <v>4</v>
      </c>
    </row>
    <row r="127" spans="1:3">
      <c r="A127" s="105" t="s">
        <v>521</v>
      </c>
      <c r="B127" s="124">
        <v>35433</v>
      </c>
      <c r="C127" s="105">
        <v>3</v>
      </c>
    </row>
    <row r="128" spans="1:3">
      <c r="A128" s="105" t="s">
        <v>519</v>
      </c>
      <c r="B128" s="124">
        <v>222606</v>
      </c>
      <c r="C128" s="105">
        <v>4</v>
      </c>
    </row>
    <row r="129" spans="1:3">
      <c r="A129" s="105" t="s">
        <v>519</v>
      </c>
      <c r="B129" s="124">
        <v>107010</v>
      </c>
      <c r="C129" s="105">
        <v>1</v>
      </c>
    </row>
    <row r="130" spans="1:3">
      <c r="A130" s="105" t="s">
        <v>522</v>
      </c>
      <c r="B130" s="124">
        <v>135882</v>
      </c>
      <c r="C130" s="105">
        <v>4</v>
      </c>
    </row>
    <row r="131" spans="1:3">
      <c r="A131" s="105" t="s">
        <v>523</v>
      </c>
      <c r="B131" s="124">
        <v>143613</v>
      </c>
      <c r="C131" s="105">
        <v>4</v>
      </c>
    </row>
    <row r="132" spans="1:3">
      <c r="A132" s="105" t="s">
        <v>519</v>
      </c>
      <c r="B132" s="124">
        <v>117585</v>
      </c>
      <c r="C132" s="105">
        <v>3</v>
      </c>
    </row>
    <row r="133" spans="1:3">
      <c r="A133" s="105" t="s">
        <v>522</v>
      </c>
      <c r="B133" s="124">
        <v>181728</v>
      </c>
      <c r="C133" s="105">
        <v>2</v>
      </c>
    </row>
    <row r="134" spans="1:3">
      <c r="A134" s="105" t="s">
        <v>523</v>
      </c>
      <c r="B134" s="124">
        <v>230700</v>
      </c>
      <c r="C134" s="105">
        <v>3</v>
      </c>
    </row>
    <row r="135" spans="1:3">
      <c r="A135" s="105" t="s">
        <v>517</v>
      </c>
      <c r="B135" s="124">
        <v>17157</v>
      </c>
      <c r="C135" s="105">
        <v>1</v>
      </c>
    </row>
    <row r="136" spans="1:3">
      <c r="A136" s="105" t="s">
        <v>517</v>
      </c>
      <c r="B136" s="124">
        <v>37977</v>
      </c>
      <c r="C136" s="105">
        <v>1</v>
      </c>
    </row>
    <row r="137" spans="1:3">
      <c r="A137" s="105" t="s">
        <v>517</v>
      </c>
      <c r="B137" s="124">
        <v>209277</v>
      </c>
      <c r="C137" s="105">
        <v>10</v>
      </c>
    </row>
    <row r="138" spans="1:3">
      <c r="A138" s="105" t="s">
        <v>520</v>
      </c>
      <c r="B138" s="124">
        <v>164109</v>
      </c>
      <c r="C138" s="105">
        <v>5</v>
      </c>
    </row>
    <row r="139" spans="1:3">
      <c r="A139" s="105" t="s">
        <v>523</v>
      </c>
      <c r="B139" s="124">
        <v>68487</v>
      </c>
      <c r="C139" s="105">
        <v>6</v>
      </c>
    </row>
    <row r="140" spans="1:3">
      <c r="A140" s="105" t="s">
        <v>520</v>
      </c>
      <c r="B140" s="124">
        <v>299484</v>
      </c>
      <c r="C140" s="105">
        <v>4</v>
      </c>
    </row>
    <row r="141" spans="1:3">
      <c r="A141" s="105" t="s">
        <v>522</v>
      </c>
      <c r="B141" s="124">
        <v>292290</v>
      </c>
      <c r="C141" s="105">
        <v>3</v>
      </c>
    </row>
    <row r="142" spans="1:3">
      <c r="A142" s="105" t="s">
        <v>521</v>
      </c>
      <c r="B142" s="124">
        <v>119472</v>
      </c>
      <c r="C142" s="105">
        <v>5</v>
      </c>
    </row>
    <row r="143" spans="1:3">
      <c r="A143" s="105" t="s">
        <v>519</v>
      </c>
      <c r="B143" s="124">
        <v>256191</v>
      </c>
      <c r="C143" s="105">
        <v>6</v>
      </c>
    </row>
    <row r="144" spans="1:3">
      <c r="A144" s="105" t="s">
        <v>521</v>
      </c>
      <c r="B144" s="124">
        <v>10491</v>
      </c>
      <c r="C144" s="105">
        <v>5</v>
      </c>
    </row>
    <row r="145" spans="1:3">
      <c r="A145" s="105" t="s">
        <v>521</v>
      </c>
      <c r="B145" s="124">
        <v>130761</v>
      </c>
      <c r="C145" s="105">
        <v>8</v>
      </c>
    </row>
    <row r="146" spans="1:3">
      <c r="A146" s="105" t="s">
        <v>520</v>
      </c>
      <c r="B146" s="124">
        <v>267186</v>
      </c>
      <c r="C146" s="105">
        <v>4</v>
      </c>
    </row>
    <row r="147" spans="1:3">
      <c r="A147" s="105" t="s">
        <v>522</v>
      </c>
      <c r="B147" s="124">
        <v>39499</v>
      </c>
      <c r="C147" s="105">
        <v>3</v>
      </c>
    </row>
    <row r="148" spans="1:3">
      <c r="A148" s="105" t="s">
        <v>522</v>
      </c>
      <c r="B148" s="124">
        <v>196581</v>
      </c>
      <c r="C148" s="105">
        <v>4</v>
      </c>
    </row>
    <row r="149" spans="1:3">
      <c r="A149" s="105" t="s">
        <v>522</v>
      </c>
      <c r="B149" s="124">
        <v>126273</v>
      </c>
      <c r="C149" s="105">
        <v>1</v>
      </c>
    </row>
    <row r="150" spans="1:3">
      <c r="A150" s="105" t="s">
        <v>517</v>
      </c>
      <c r="B150" s="124">
        <v>197724</v>
      </c>
      <c r="C150" s="105">
        <v>4</v>
      </c>
    </row>
    <row r="151" spans="1:3">
      <c r="A151" s="105" t="s">
        <v>519</v>
      </c>
      <c r="B151" s="124">
        <v>138318</v>
      </c>
      <c r="C151" s="105">
        <v>4</v>
      </c>
    </row>
    <row r="152" spans="1:3">
      <c r="A152" s="105" t="s">
        <v>521</v>
      </c>
      <c r="B152" s="124">
        <v>159579</v>
      </c>
      <c r="C152" s="105">
        <v>3</v>
      </c>
    </row>
    <row r="153" spans="1:3">
      <c r="A153" s="105" t="s">
        <v>517</v>
      </c>
      <c r="B153" s="124">
        <v>165684</v>
      </c>
      <c r="C153" s="105">
        <v>2</v>
      </c>
    </row>
    <row r="154" spans="1:3">
      <c r="A154" s="105" t="s">
        <v>291</v>
      </c>
      <c r="B154" s="124">
        <v>15969.599999999999</v>
      </c>
      <c r="C154" s="105">
        <v>3</v>
      </c>
    </row>
    <row r="155" spans="1:3">
      <c r="A155" s="105" t="s">
        <v>525</v>
      </c>
      <c r="B155" s="124">
        <v>100962</v>
      </c>
      <c r="C155" s="105">
        <v>1</v>
      </c>
    </row>
    <row r="156" spans="1:3">
      <c r="A156" s="105" t="s">
        <v>287</v>
      </c>
      <c r="B156" s="124">
        <v>306464.39999999997</v>
      </c>
      <c r="C156" s="105">
        <v>1</v>
      </c>
    </row>
    <row r="157" spans="1:3">
      <c r="A157" s="105" t="s">
        <v>528</v>
      </c>
      <c r="B157" s="124">
        <v>211903.19999999998</v>
      </c>
      <c r="C157" s="105">
        <v>10</v>
      </c>
    </row>
    <row r="158" spans="1:3">
      <c r="A158" s="105" t="s">
        <v>526</v>
      </c>
      <c r="B158" s="124">
        <v>54853.2</v>
      </c>
      <c r="C158" s="105">
        <v>5</v>
      </c>
    </row>
    <row r="159" spans="1:3">
      <c r="A159" s="105" t="s">
        <v>525</v>
      </c>
      <c r="B159" s="124">
        <v>18598.8</v>
      </c>
      <c r="C159" s="105">
        <v>6</v>
      </c>
    </row>
    <row r="160" spans="1:3">
      <c r="A160" s="105" t="s">
        <v>527</v>
      </c>
      <c r="B160" s="124">
        <v>247420.79999999999</v>
      </c>
      <c r="C160" s="105">
        <v>4</v>
      </c>
    </row>
    <row r="161" spans="1:3">
      <c r="A161" s="105" t="s">
        <v>528</v>
      </c>
      <c r="B161" s="124">
        <v>27069.599999999999</v>
      </c>
      <c r="C161" s="105">
        <v>3</v>
      </c>
    </row>
    <row r="162" spans="1:3">
      <c r="A162" s="105" t="s">
        <v>528</v>
      </c>
      <c r="B162" s="124">
        <v>256503.59999999998</v>
      </c>
      <c r="C162" s="105">
        <v>5</v>
      </c>
    </row>
    <row r="163" spans="1:3">
      <c r="A163" s="105" t="s">
        <v>532</v>
      </c>
      <c r="B163" s="124">
        <v>137512.79999999999</v>
      </c>
      <c r="C163" s="105">
        <v>6</v>
      </c>
    </row>
    <row r="164" spans="1:3">
      <c r="A164" s="105" t="s">
        <v>526</v>
      </c>
      <c r="B164" s="124">
        <v>351522</v>
      </c>
      <c r="C164" s="105">
        <v>5</v>
      </c>
    </row>
    <row r="165" spans="1:3">
      <c r="A165" s="105" t="s">
        <v>529</v>
      </c>
      <c r="B165" s="124">
        <v>331002</v>
      </c>
      <c r="C165" s="105">
        <v>8</v>
      </c>
    </row>
    <row r="166" spans="1:3">
      <c r="A166" s="105" t="s">
        <v>530</v>
      </c>
      <c r="B166" s="124">
        <v>250491.59999999998</v>
      </c>
      <c r="C166" s="105">
        <v>4</v>
      </c>
    </row>
    <row r="167" spans="1:3">
      <c r="A167" s="105" t="s">
        <v>525</v>
      </c>
      <c r="B167" s="124">
        <v>57938.400000000001</v>
      </c>
      <c r="C167" s="105">
        <v>3</v>
      </c>
    </row>
    <row r="168" spans="1:3">
      <c r="A168" s="105" t="s">
        <v>526</v>
      </c>
      <c r="B168" s="124">
        <v>70999.199999999997</v>
      </c>
      <c r="C168" s="105">
        <v>4</v>
      </c>
    </row>
    <row r="169" spans="1:3">
      <c r="A169" s="105" t="s">
        <v>530</v>
      </c>
      <c r="B169" s="124">
        <v>190666.8</v>
      </c>
      <c r="C169" s="105">
        <v>1</v>
      </c>
    </row>
    <row r="170" spans="1:3">
      <c r="A170" s="105" t="s">
        <v>531</v>
      </c>
      <c r="B170" s="124">
        <v>253602</v>
      </c>
      <c r="C170" s="105">
        <v>4</v>
      </c>
    </row>
    <row r="171" spans="1:3">
      <c r="A171" s="105" t="s">
        <v>291</v>
      </c>
      <c r="B171" s="124">
        <v>130881.59999999999</v>
      </c>
      <c r="C171" s="105">
        <v>4</v>
      </c>
    </row>
    <row r="172" spans="1:3">
      <c r="A172" s="105" t="s">
        <v>287</v>
      </c>
      <c r="B172" s="124">
        <v>18648</v>
      </c>
      <c r="C172" s="105">
        <v>3</v>
      </c>
    </row>
    <row r="173" spans="1:3">
      <c r="A173" s="105" t="s">
        <v>287</v>
      </c>
      <c r="B173" s="124">
        <v>118702.79999999999</v>
      </c>
      <c r="C173" s="105">
        <v>2</v>
      </c>
    </row>
    <row r="174" spans="1:3">
      <c r="A174" s="105" t="s">
        <v>526</v>
      </c>
      <c r="B174" s="124">
        <v>157028.4</v>
      </c>
      <c r="C174" s="105">
        <v>3</v>
      </c>
    </row>
    <row r="175" spans="1:3">
      <c r="A175" s="105" t="s">
        <v>527</v>
      </c>
      <c r="B175" s="124">
        <v>124938</v>
      </c>
      <c r="C175" s="105">
        <v>1</v>
      </c>
    </row>
    <row r="176" spans="1:3">
      <c r="A176" s="105" t="s">
        <v>527</v>
      </c>
      <c r="B176" s="124">
        <v>326530.8</v>
      </c>
      <c r="C176" s="105">
        <v>1</v>
      </c>
    </row>
    <row r="177" spans="1:3">
      <c r="A177" s="105" t="s">
        <v>526</v>
      </c>
      <c r="B177" s="124">
        <v>319726.8</v>
      </c>
      <c r="C177" s="105">
        <v>10</v>
      </c>
    </row>
    <row r="178" spans="1:3">
      <c r="A178" s="105" t="s">
        <v>525</v>
      </c>
      <c r="B178" s="124">
        <v>137145.60000000001</v>
      </c>
      <c r="C178" s="105">
        <v>5</v>
      </c>
    </row>
    <row r="179" spans="1:3">
      <c r="A179" s="105" t="s">
        <v>526</v>
      </c>
      <c r="B179" s="124">
        <v>297104.39999999997</v>
      </c>
      <c r="C179" s="105">
        <v>6</v>
      </c>
    </row>
    <row r="180" spans="1:3">
      <c r="A180" s="105" t="s">
        <v>527</v>
      </c>
      <c r="B180" s="124">
        <v>276130.8</v>
      </c>
      <c r="C180" s="105">
        <v>4</v>
      </c>
    </row>
    <row r="181" spans="1:3">
      <c r="A181" s="105" t="s">
        <v>532</v>
      </c>
      <c r="B181" s="124">
        <v>301201.2</v>
      </c>
      <c r="C181" s="105">
        <v>3</v>
      </c>
    </row>
    <row r="182" spans="1:3">
      <c r="A182" s="105" t="s">
        <v>525</v>
      </c>
      <c r="B182" s="124">
        <v>11070</v>
      </c>
      <c r="C182" s="105">
        <v>5</v>
      </c>
    </row>
    <row r="183" spans="1:3">
      <c r="A183" s="105" t="s">
        <v>529</v>
      </c>
      <c r="B183" s="124">
        <v>9066</v>
      </c>
      <c r="C183" s="105">
        <v>6</v>
      </c>
    </row>
    <row r="184" spans="1:3">
      <c r="A184" s="105" t="s">
        <v>530</v>
      </c>
      <c r="B184" s="124">
        <v>324334.8</v>
      </c>
      <c r="C184" s="105">
        <v>5</v>
      </c>
    </row>
    <row r="185" spans="1:3">
      <c r="A185" s="105" t="s">
        <v>529</v>
      </c>
      <c r="B185" s="124">
        <v>31730.399999999998</v>
      </c>
      <c r="C185" s="105">
        <v>8</v>
      </c>
    </row>
    <row r="186" spans="1:3">
      <c r="A186" s="105" t="s">
        <v>531</v>
      </c>
      <c r="B186" s="124">
        <v>150260.4</v>
      </c>
      <c r="C186" s="105">
        <v>4</v>
      </c>
    </row>
    <row r="187" spans="1:3">
      <c r="A187" s="105" t="s">
        <v>287</v>
      </c>
      <c r="B187" s="124">
        <v>297057.59999999998</v>
      </c>
      <c r="C187" s="105">
        <v>3</v>
      </c>
    </row>
    <row r="188" spans="1:3">
      <c r="A188" s="105" t="s">
        <v>529</v>
      </c>
      <c r="B188" s="124">
        <v>339616.8</v>
      </c>
      <c r="C188" s="105">
        <v>4</v>
      </c>
    </row>
    <row r="189" spans="1:3">
      <c r="A189" s="105" t="s">
        <v>531</v>
      </c>
      <c r="B189" s="124">
        <v>29944.799999999999</v>
      </c>
      <c r="C189" s="105">
        <v>1</v>
      </c>
    </row>
    <row r="190" spans="1:3">
      <c r="A190" s="105" t="s">
        <v>532</v>
      </c>
      <c r="B190" s="124">
        <v>151578</v>
      </c>
      <c r="C190" s="105">
        <v>4</v>
      </c>
    </row>
    <row r="191" spans="1:3">
      <c r="A191" s="105" t="s">
        <v>527</v>
      </c>
      <c r="B191" s="124">
        <v>56203.199999999997</v>
      </c>
      <c r="C191" s="105">
        <v>4</v>
      </c>
    </row>
    <row r="192" spans="1:3">
      <c r="A192" s="105" t="s">
        <v>526</v>
      </c>
      <c r="B192" s="124">
        <v>132026.4</v>
      </c>
      <c r="C192" s="105">
        <v>3</v>
      </c>
    </row>
    <row r="193" spans="1:3">
      <c r="A193" s="105" t="s">
        <v>291</v>
      </c>
      <c r="B193" s="124">
        <v>110538</v>
      </c>
      <c r="C193" s="105">
        <v>2</v>
      </c>
    </row>
    <row r="194" spans="1:3">
      <c r="A194" s="105" t="s">
        <v>528</v>
      </c>
      <c r="B194" s="124">
        <v>45640.799999999996</v>
      </c>
      <c r="C194" s="105">
        <v>3</v>
      </c>
    </row>
    <row r="195" spans="1:3">
      <c r="A195" s="105" t="s">
        <v>529</v>
      </c>
      <c r="B195" s="124">
        <v>115232.4</v>
      </c>
      <c r="C195" s="105">
        <v>1</v>
      </c>
    </row>
    <row r="196" spans="1:3">
      <c r="A196" s="105" t="s">
        <v>287</v>
      </c>
      <c r="B196" s="124">
        <v>42820.799999999996</v>
      </c>
      <c r="C196" s="105">
        <v>1</v>
      </c>
    </row>
    <row r="197" spans="1:3">
      <c r="A197" s="105" t="s">
        <v>529</v>
      </c>
      <c r="B197" s="124">
        <v>270057.59999999998</v>
      </c>
      <c r="C197" s="105">
        <v>10</v>
      </c>
    </row>
    <row r="198" spans="1:3">
      <c r="A198" s="105" t="s">
        <v>287</v>
      </c>
      <c r="B198" s="124">
        <v>54193.2</v>
      </c>
      <c r="C198" s="105">
        <v>5</v>
      </c>
    </row>
    <row r="199" spans="1:3">
      <c r="A199" s="105" t="s">
        <v>526</v>
      </c>
      <c r="B199" s="124">
        <v>299851.2</v>
      </c>
      <c r="C199" s="105">
        <v>6</v>
      </c>
    </row>
    <row r="200" spans="1:3">
      <c r="A200" s="105" t="s">
        <v>528</v>
      </c>
      <c r="B200" s="124">
        <v>23101.200000000001</v>
      </c>
      <c r="C200" s="105">
        <v>4</v>
      </c>
    </row>
    <row r="201" spans="1:3">
      <c r="A201" s="105" t="s">
        <v>528</v>
      </c>
      <c r="B201" s="124">
        <v>117972</v>
      </c>
      <c r="C201" s="105">
        <v>3</v>
      </c>
    </row>
    <row r="202" spans="1:3">
      <c r="A202" s="105" t="s">
        <v>531</v>
      </c>
      <c r="B202" s="124">
        <v>294724.8</v>
      </c>
      <c r="C202" s="105">
        <v>5</v>
      </c>
    </row>
    <row r="203" spans="1:3">
      <c r="A203" s="105" t="s">
        <v>530</v>
      </c>
      <c r="B203" s="124">
        <v>150613.19999999998</v>
      </c>
      <c r="C203" s="105">
        <v>6</v>
      </c>
    </row>
    <row r="204" spans="1:3">
      <c r="A204" s="105" t="s">
        <v>526</v>
      </c>
      <c r="B204" s="124">
        <v>333576</v>
      </c>
      <c r="C204" s="105">
        <v>5</v>
      </c>
    </row>
    <row r="205" spans="1:3">
      <c r="A205" s="105" t="s">
        <v>530</v>
      </c>
      <c r="B205" s="124">
        <v>294692.39999999997</v>
      </c>
      <c r="C205" s="105">
        <v>8</v>
      </c>
    </row>
    <row r="206" spans="1:3">
      <c r="A206" s="105" t="s">
        <v>528</v>
      </c>
      <c r="B206" s="124">
        <v>102762</v>
      </c>
      <c r="C206" s="105">
        <v>4</v>
      </c>
    </row>
    <row r="207" spans="1:3">
      <c r="A207" s="105" t="s">
        <v>525</v>
      </c>
      <c r="B207" s="124">
        <v>13489.199999999999</v>
      </c>
      <c r="C207" s="105">
        <v>3</v>
      </c>
    </row>
    <row r="208" spans="1:3">
      <c r="A208" s="105" t="s">
        <v>532</v>
      </c>
      <c r="B208" s="124">
        <v>200181.6</v>
      </c>
      <c r="C208" s="105">
        <v>4</v>
      </c>
    </row>
    <row r="209" spans="1:3">
      <c r="A209" s="105" t="s">
        <v>530</v>
      </c>
      <c r="B209" s="124">
        <v>54532.799999999996</v>
      </c>
      <c r="C209" s="105">
        <v>1</v>
      </c>
    </row>
    <row r="210" spans="1:3">
      <c r="A210" s="105" t="s">
        <v>528</v>
      </c>
      <c r="B210" s="124">
        <v>74293.2</v>
      </c>
      <c r="C210" s="105">
        <v>4</v>
      </c>
    </row>
    <row r="211" spans="1:3">
      <c r="A211" s="105" t="s">
        <v>525</v>
      </c>
      <c r="B211" s="124">
        <v>74955.599999999991</v>
      </c>
      <c r="C211" s="105">
        <v>4</v>
      </c>
    </row>
    <row r="212" spans="1:3">
      <c r="A212" s="105" t="s">
        <v>529</v>
      </c>
      <c r="B212" s="124">
        <v>311050.8</v>
      </c>
      <c r="C212" s="105">
        <v>3</v>
      </c>
    </row>
    <row r="213" spans="1:3">
      <c r="A213" s="105" t="s">
        <v>531</v>
      </c>
      <c r="B213" s="124">
        <v>63482.399999999994</v>
      </c>
      <c r="C213" s="105">
        <v>2</v>
      </c>
    </row>
    <row r="214" spans="1:3">
      <c r="A214" s="105" t="s">
        <v>528</v>
      </c>
      <c r="B214" s="124">
        <v>349552.8</v>
      </c>
      <c r="C214" s="105">
        <v>3</v>
      </c>
    </row>
    <row r="215" spans="1:3">
      <c r="A215" s="105" t="s">
        <v>527</v>
      </c>
      <c r="B215" s="124">
        <v>214984.8</v>
      </c>
      <c r="C215" s="105">
        <v>1</v>
      </c>
    </row>
    <row r="216" spans="1:3">
      <c r="A216" s="105" t="s">
        <v>287</v>
      </c>
      <c r="B216" s="124">
        <v>111924</v>
      </c>
      <c r="C216" s="105">
        <v>1</v>
      </c>
    </row>
    <row r="217" spans="1:3">
      <c r="A217" s="105" t="s">
        <v>287</v>
      </c>
      <c r="B217" s="124">
        <v>120988.79999999999</v>
      </c>
      <c r="C217" s="105">
        <v>10</v>
      </c>
    </row>
    <row r="218" spans="1:3">
      <c r="A218" s="105" t="s">
        <v>532</v>
      </c>
      <c r="B218" s="124">
        <v>274986</v>
      </c>
      <c r="C218" s="105">
        <v>5</v>
      </c>
    </row>
    <row r="219" spans="1:3">
      <c r="A219" s="105" t="s">
        <v>529</v>
      </c>
      <c r="B219" s="124">
        <v>106754.4</v>
      </c>
      <c r="C219" s="105">
        <v>6</v>
      </c>
    </row>
    <row r="220" spans="1:3">
      <c r="A220" s="105" t="s">
        <v>529</v>
      </c>
      <c r="B220" s="124">
        <v>235040.4</v>
      </c>
      <c r="C220" s="105">
        <v>4</v>
      </c>
    </row>
    <row r="221" spans="1:3">
      <c r="A221" s="105" t="s">
        <v>527</v>
      </c>
      <c r="B221" s="124">
        <v>69915.599999999991</v>
      </c>
      <c r="C221" s="105">
        <v>3</v>
      </c>
    </row>
    <row r="222" spans="1:3">
      <c r="A222" s="105" t="s">
        <v>528</v>
      </c>
      <c r="B222" s="124">
        <v>260352</v>
      </c>
      <c r="C222" s="105">
        <v>5</v>
      </c>
    </row>
    <row r="223" spans="1:3">
      <c r="A223" s="105" t="s">
        <v>287</v>
      </c>
      <c r="B223" s="124">
        <v>189306</v>
      </c>
      <c r="C223" s="105">
        <v>6</v>
      </c>
    </row>
    <row r="224" spans="1:3">
      <c r="A224" s="105" t="s">
        <v>287</v>
      </c>
      <c r="B224" s="124">
        <v>281512.8</v>
      </c>
      <c r="C224" s="105">
        <v>5</v>
      </c>
    </row>
    <row r="225" spans="1:3">
      <c r="A225" s="105" t="s">
        <v>529</v>
      </c>
      <c r="B225" s="124">
        <v>232646.39999999999</v>
      </c>
      <c r="C225" s="105">
        <v>8</v>
      </c>
    </row>
    <row r="226" spans="1:3">
      <c r="A226" s="105" t="s">
        <v>530</v>
      </c>
      <c r="B226" s="124">
        <v>156592.79999999999</v>
      </c>
      <c r="C226" s="105">
        <v>4</v>
      </c>
    </row>
    <row r="227" spans="1:3">
      <c r="A227" s="105" t="s">
        <v>287</v>
      </c>
      <c r="B227" s="124">
        <v>73202.399999999994</v>
      </c>
      <c r="C227" s="105">
        <v>3</v>
      </c>
    </row>
    <row r="228" spans="1:3">
      <c r="A228" s="105" t="s">
        <v>531</v>
      </c>
      <c r="B228" s="124">
        <v>357937.2</v>
      </c>
      <c r="C228" s="105">
        <v>4</v>
      </c>
    </row>
    <row r="229" spans="1:3">
      <c r="A229" s="105" t="s">
        <v>291</v>
      </c>
      <c r="B229" s="124">
        <v>77392.800000000003</v>
      </c>
      <c r="C229" s="105">
        <v>1</v>
      </c>
    </row>
    <row r="230" spans="1:3">
      <c r="A230" s="105" t="s">
        <v>287</v>
      </c>
      <c r="B230" s="124">
        <v>108669.59999999999</v>
      </c>
      <c r="C230" s="105">
        <v>4</v>
      </c>
    </row>
    <row r="231" spans="1:3">
      <c r="A231" s="105" t="s">
        <v>530</v>
      </c>
      <c r="B231" s="124">
        <v>44310</v>
      </c>
      <c r="C231" s="105">
        <v>4</v>
      </c>
    </row>
    <row r="232" spans="1:3">
      <c r="A232" s="105" t="s">
        <v>530</v>
      </c>
      <c r="B232" s="124">
        <v>318783.59999999998</v>
      </c>
      <c r="C232" s="105">
        <v>3</v>
      </c>
    </row>
    <row r="233" spans="1:3">
      <c r="A233" s="105" t="s">
        <v>530</v>
      </c>
      <c r="B233" s="124">
        <v>31176</v>
      </c>
      <c r="C233" s="105">
        <v>2</v>
      </c>
    </row>
    <row r="234" spans="1:3">
      <c r="A234" s="105" t="s">
        <v>526</v>
      </c>
      <c r="B234" s="124">
        <v>151574.39999999999</v>
      </c>
      <c r="C234" s="105">
        <v>3</v>
      </c>
    </row>
    <row r="235" spans="1:3">
      <c r="A235" s="105" t="s">
        <v>526</v>
      </c>
      <c r="B235" s="124">
        <v>262688.39999999997</v>
      </c>
      <c r="C235" s="105">
        <v>1</v>
      </c>
    </row>
    <row r="236" spans="1:3">
      <c r="A236" s="105" t="s">
        <v>526</v>
      </c>
      <c r="B236" s="124">
        <v>328896</v>
      </c>
      <c r="C236" s="105">
        <v>1</v>
      </c>
    </row>
    <row r="237" spans="1:3">
      <c r="A237" s="105" t="s">
        <v>532</v>
      </c>
      <c r="B237" s="124">
        <v>266058</v>
      </c>
      <c r="C237" s="105">
        <v>10</v>
      </c>
    </row>
    <row r="238" spans="1:3">
      <c r="A238" s="105" t="s">
        <v>530</v>
      </c>
      <c r="B238" s="124">
        <v>181256.4</v>
      </c>
      <c r="C238" s="105">
        <v>5</v>
      </c>
    </row>
    <row r="239" spans="1:3">
      <c r="A239" s="105" t="s">
        <v>532</v>
      </c>
      <c r="B239" s="124">
        <v>56390.400000000001</v>
      </c>
      <c r="C239" s="105">
        <v>6</v>
      </c>
    </row>
    <row r="240" spans="1:3">
      <c r="A240" s="105" t="s">
        <v>532</v>
      </c>
      <c r="B240" s="124">
        <v>67820.399999999994</v>
      </c>
      <c r="C240" s="105">
        <v>4</v>
      </c>
    </row>
    <row r="241" spans="1:3">
      <c r="A241" s="105" t="s">
        <v>526</v>
      </c>
      <c r="B241" s="124">
        <v>21160.799999999999</v>
      </c>
      <c r="C241" s="105">
        <v>3</v>
      </c>
    </row>
    <row r="242" spans="1:3">
      <c r="A242" s="105" t="s">
        <v>287</v>
      </c>
      <c r="B242" s="124">
        <v>33374.400000000001</v>
      </c>
      <c r="C242" s="105">
        <v>5</v>
      </c>
    </row>
    <row r="243" spans="1:3">
      <c r="A243" s="105" t="s">
        <v>531</v>
      </c>
      <c r="B243" s="124">
        <v>284637.59999999998</v>
      </c>
      <c r="C243" s="105">
        <v>6</v>
      </c>
    </row>
    <row r="244" spans="1:3">
      <c r="A244" s="105" t="s">
        <v>532</v>
      </c>
      <c r="B244" s="124">
        <v>21146.399999999998</v>
      </c>
      <c r="C244" s="105">
        <v>5</v>
      </c>
    </row>
    <row r="245" spans="1:3">
      <c r="A245" s="105" t="s">
        <v>528</v>
      </c>
      <c r="B245" s="124">
        <v>51897.599999999999</v>
      </c>
      <c r="C245" s="105">
        <v>8</v>
      </c>
    </row>
    <row r="246" spans="1:3">
      <c r="A246" s="105" t="s">
        <v>287</v>
      </c>
      <c r="B246" s="124">
        <v>162716.4</v>
      </c>
      <c r="C246" s="105">
        <v>4</v>
      </c>
    </row>
    <row r="247" spans="1:3">
      <c r="A247" s="105" t="s">
        <v>530</v>
      </c>
      <c r="B247" s="124">
        <v>12997.199999999999</v>
      </c>
      <c r="C247" s="105">
        <v>3</v>
      </c>
    </row>
    <row r="248" spans="1:3">
      <c r="A248" s="105" t="s">
        <v>287</v>
      </c>
      <c r="B248" s="124">
        <v>76248</v>
      </c>
      <c r="C248" s="105">
        <v>4</v>
      </c>
    </row>
    <row r="249" spans="1:3">
      <c r="A249" s="105" t="s">
        <v>529</v>
      </c>
      <c r="B249" s="124">
        <v>25585.200000000001</v>
      </c>
      <c r="C249" s="105">
        <v>1</v>
      </c>
    </row>
    <row r="250" spans="1:3">
      <c r="A250" s="105" t="s">
        <v>529</v>
      </c>
      <c r="B250" s="124">
        <v>340999.2</v>
      </c>
      <c r="C250" s="105">
        <v>4</v>
      </c>
    </row>
    <row r="251" spans="1:3">
      <c r="A251" s="105" t="s">
        <v>526</v>
      </c>
      <c r="B251" s="124">
        <v>226288.8</v>
      </c>
      <c r="C251" s="105">
        <v>4</v>
      </c>
    </row>
    <row r="252" spans="1:3">
      <c r="A252" s="105" t="s">
        <v>526</v>
      </c>
      <c r="B252" s="124">
        <v>220363.19999999998</v>
      </c>
      <c r="C252" s="105">
        <v>3</v>
      </c>
    </row>
    <row r="253" spans="1:3">
      <c r="A253" s="105" t="s">
        <v>527</v>
      </c>
      <c r="B253" s="124">
        <v>291524.39999999997</v>
      </c>
      <c r="C253" s="105">
        <v>2</v>
      </c>
    </row>
    <row r="254" spans="1:3">
      <c r="A254" s="105" t="s">
        <v>528</v>
      </c>
      <c r="B254" s="124">
        <v>82759.199999999997</v>
      </c>
      <c r="C254" s="105">
        <v>3</v>
      </c>
    </row>
    <row r="255" spans="1:3">
      <c r="A255" s="105" t="s">
        <v>525</v>
      </c>
      <c r="B255" s="124">
        <v>153288</v>
      </c>
      <c r="C255" s="105">
        <v>1</v>
      </c>
    </row>
    <row r="256" spans="1:3">
      <c r="A256" s="105" t="s">
        <v>532</v>
      </c>
      <c r="B256" s="124">
        <v>167778</v>
      </c>
      <c r="C256" s="105">
        <v>1</v>
      </c>
    </row>
    <row r="257" spans="1:3">
      <c r="A257" s="105" t="s">
        <v>287</v>
      </c>
      <c r="B257" s="124">
        <v>86234.4</v>
      </c>
      <c r="C257" s="105">
        <v>10</v>
      </c>
    </row>
    <row r="258" spans="1:3">
      <c r="A258" s="105" t="s">
        <v>525</v>
      </c>
      <c r="B258" s="124">
        <v>35661.599999999999</v>
      </c>
      <c r="C258" s="105">
        <v>5</v>
      </c>
    </row>
    <row r="259" spans="1:3">
      <c r="A259" s="105" t="s">
        <v>530</v>
      </c>
      <c r="B259" s="124">
        <v>98820</v>
      </c>
      <c r="C259" s="105">
        <v>6</v>
      </c>
    </row>
    <row r="260" spans="1:3">
      <c r="A260" s="105" t="s">
        <v>526</v>
      </c>
      <c r="B260" s="124">
        <v>297892.8</v>
      </c>
      <c r="C260" s="105">
        <v>4</v>
      </c>
    </row>
    <row r="261" spans="1:3">
      <c r="A261" s="105" t="s">
        <v>529</v>
      </c>
      <c r="B261" s="124">
        <v>291218.39999999997</v>
      </c>
      <c r="C261" s="105">
        <v>3</v>
      </c>
    </row>
    <row r="262" spans="1:3">
      <c r="A262" s="105" t="s">
        <v>291</v>
      </c>
      <c r="B262" s="124">
        <v>253994.4</v>
      </c>
      <c r="C262" s="105">
        <v>5</v>
      </c>
    </row>
    <row r="263" spans="1:3">
      <c r="A263" s="105" t="s">
        <v>525</v>
      </c>
      <c r="B263" s="124">
        <v>69670.8</v>
      </c>
      <c r="C263" s="105">
        <v>6</v>
      </c>
    </row>
    <row r="264" spans="1:3">
      <c r="A264" s="105" t="s">
        <v>532</v>
      </c>
      <c r="B264" s="124">
        <v>268743.59999999998</v>
      </c>
      <c r="C264" s="105">
        <v>5</v>
      </c>
    </row>
    <row r="265" spans="1:3">
      <c r="A265" s="105" t="s">
        <v>527</v>
      </c>
      <c r="B265" s="124">
        <v>296931.59999999998</v>
      </c>
      <c r="C265" s="105">
        <v>8</v>
      </c>
    </row>
    <row r="266" spans="1:3">
      <c r="A266" s="105" t="s">
        <v>291</v>
      </c>
      <c r="B266" s="124">
        <v>281566.8</v>
      </c>
      <c r="C266" s="105">
        <v>4</v>
      </c>
    </row>
    <row r="267" spans="1:3">
      <c r="A267" s="105" t="s">
        <v>287</v>
      </c>
      <c r="B267" s="124">
        <v>124178.4</v>
      </c>
      <c r="C267" s="105">
        <v>3</v>
      </c>
    </row>
    <row r="268" spans="1:3">
      <c r="A268" s="105" t="s">
        <v>287</v>
      </c>
      <c r="B268" s="124">
        <v>198021.6</v>
      </c>
      <c r="C268" s="105">
        <v>4</v>
      </c>
    </row>
    <row r="269" spans="1:3">
      <c r="A269" s="105" t="s">
        <v>530</v>
      </c>
      <c r="B269" s="124">
        <v>193168.8</v>
      </c>
      <c r="C269" s="105">
        <v>1</v>
      </c>
    </row>
    <row r="270" spans="1:3">
      <c r="A270" s="105" t="s">
        <v>287</v>
      </c>
      <c r="B270" s="124">
        <v>167918.4</v>
      </c>
      <c r="C270" s="105">
        <v>4</v>
      </c>
    </row>
    <row r="271" spans="1:3">
      <c r="A271" s="105" t="s">
        <v>525</v>
      </c>
      <c r="B271" s="124">
        <v>82378.8</v>
      </c>
      <c r="C271" s="105">
        <v>4</v>
      </c>
    </row>
    <row r="272" spans="1:3">
      <c r="A272" s="105" t="s">
        <v>532</v>
      </c>
      <c r="B272" s="124">
        <v>114206.39999999999</v>
      </c>
      <c r="C272" s="105">
        <v>3</v>
      </c>
    </row>
    <row r="273" spans="1:3">
      <c r="A273" s="105" t="s">
        <v>525</v>
      </c>
      <c r="B273" s="124">
        <v>51220.799999999996</v>
      </c>
      <c r="C273" s="105">
        <v>2</v>
      </c>
    </row>
    <row r="274" spans="1:3">
      <c r="A274" s="105" t="s">
        <v>526</v>
      </c>
      <c r="B274" s="124">
        <v>94230</v>
      </c>
      <c r="C274" s="105">
        <v>3</v>
      </c>
    </row>
    <row r="275" spans="1:3">
      <c r="A275" s="105" t="s">
        <v>529</v>
      </c>
      <c r="B275" s="124">
        <v>63219.6</v>
      </c>
      <c r="C275" s="105">
        <v>1</v>
      </c>
    </row>
    <row r="276" spans="1:3">
      <c r="A276" s="105" t="s">
        <v>528</v>
      </c>
      <c r="B276" s="124">
        <v>153496.79999999999</v>
      </c>
      <c r="C276" s="105">
        <v>1</v>
      </c>
    </row>
    <row r="277" spans="1:3">
      <c r="A277" s="105" t="s">
        <v>287</v>
      </c>
      <c r="B277" s="124">
        <v>84247.2</v>
      </c>
      <c r="C277" s="105">
        <v>10</v>
      </c>
    </row>
    <row r="278" spans="1:3">
      <c r="A278" s="105" t="s">
        <v>529</v>
      </c>
      <c r="B278" s="124">
        <v>82080</v>
      </c>
      <c r="C278" s="105">
        <v>5</v>
      </c>
    </row>
    <row r="279" spans="1:3">
      <c r="A279" s="105" t="s">
        <v>530</v>
      </c>
      <c r="B279" s="124">
        <v>174650.4</v>
      </c>
      <c r="C279" s="105">
        <v>6</v>
      </c>
    </row>
    <row r="280" spans="1:3">
      <c r="A280" s="105" t="s">
        <v>529</v>
      </c>
      <c r="B280" s="124">
        <v>287442</v>
      </c>
      <c r="C280" s="105">
        <v>4</v>
      </c>
    </row>
    <row r="281" spans="1:3">
      <c r="A281" s="105" t="s">
        <v>532</v>
      </c>
      <c r="B281" s="124">
        <v>295675.2</v>
      </c>
      <c r="C281" s="105">
        <v>3</v>
      </c>
    </row>
    <row r="282" spans="1:3">
      <c r="A282" s="105" t="s">
        <v>291</v>
      </c>
      <c r="B282" s="124">
        <v>66373.2</v>
      </c>
      <c r="C282" s="105">
        <v>5</v>
      </c>
    </row>
    <row r="283" spans="1:3">
      <c r="A283" s="105" t="s">
        <v>528</v>
      </c>
      <c r="B283" s="124">
        <v>286632</v>
      </c>
      <c r="C283" s="105">
        <v>6</v>
      </c>
    </row>
    <row r="284" spans="1:3">
      <c r="A284" s="105" t="s">
        <v>528</v>
      </c>
      <c r="B284" s="124">
        <v>68181.599999999991</v>
      </c>
      <c r="C284" s="105">
        <v>5</v>
      </c>
    </row>
    <row r="285" spans="1:3">
      <c r="A285" s="105" t="s">
        <v>529</v>
      </c>
      <c r="B285" s="124">
        <v>206280</v>
      </c>
      <c r="C285" s="105">
        <v>8</v>
      </c>
    </row>
    <row r="286" spans="1:3">
      <c r="A286" s="105" t="s">
        <v>529</v>
      </c>
      <c r="B286" s="124">
        <v>185738.4</v>
      </c>
      <c r="C286" s="105">
        <v>4</v>
      </c>
    </row>
    <row r="287" spans="1:3">
      <c r="A287" s="105" t="s">
        <v>527</v>
      </c>
      <c r="B287" s="124">
        <v>339562.8</v>
      </c>
      <c r="C287" s="105">
        <v>3</v>
      </c>
    </row>
    <row r="288" spans="1:3">
      <c r="A288" s="105" t="s">
        <v>526</v>
      </c>
      <c r="B288" s="124">
        <v>293630.39999999997</v>
      </c>
      <c r="C288" s="105">
        <v>4</v>
      </c>
    </row>
    <row r="289" spans="1:3">
      <c r="A289" s="105" t="s">
        <v>526</v>
      </c>
      <c r="B289" s="124">
        <v>223398</v>
      </c>
      <c r="C289" s="105">
        <v>1</v>
      </c>
    </row>
    <row r="290" spans="1:3">
      <c r="A290" s="105" t="s">
        <v>529</v>
      </c>
      <c r="B290" s="124">
        <v>168318</v>
      </c>
      <c r="C290" s="105">
        <v>4</v>
      </c>
    </row>
    <row r="291" spans="1:3">
      <c r="A291" s="105" t="s">
        <v>530</v>
      </c>
      <c r="B291" s="124">
        <v>172501.19999999998</v>
      </c>
      <c r="C291" s="105">
        <v>4</v>
      </c>
    </row>
    <row r="292" spans="1:3">
      <c r="A292" s="105" t="s">
        <v>527</v>
      </c>
      <c r="B292" s="124">
        <v>100587.59999999999</v>
      </c>
      <c r="C292" s="105">
        <v>3</v>
      </c>
    </row>
    <row r="293" spans="1:3">
      <c r="A293" s="105" t="s">
        <v>526</v>
      </c>
      <c r="B293" s="124">
        <v>31896</v>
      </c>
      <c r="C293" s="105">
        <v>2</v>
      </c>
    </row>
    <row r="294" spans="1:3">
      <c r="A294" s="105" t="s">
        <v>530</v>
      </c>
      <c r="B294" s="124">
        <v>83906.4</v>
      </c>
      <c r="C294" s="105">
        <v>3</v>
      </c>
    </row>
    <row r="295" spans="1:3">
      <c r="A295" s="105" t="s">
        <v>531</v>
      </c>
      <c r="B295" s="124">
        <v>111384</v>
      </c>
      <c r="C295" s="105">
        <v>1</v>
      </c>
    </row>
    <row r="296" spans="1:3">
      <c r="A296" s="105" t="s">
        <v>530</v>
      </c>
      <c r="B296" s="124">
        <v>208173.6</v>
      </c>
      <c r="C296" s="105">
        <v>1</v>
      </c>
    </row>
    <row r="297" spans="1:3">
      <c r="A297" s="105" t="s">
        <v>287</v>
      </c>
      <c r="B297" s="124">
        <v>166870.79999999999</v>
      </c>
      <c r="C297" s="105">
        <v>10</v>
      </c>
    </row>
    <row r="298" spans="1:3">
      <c r="A298" s="105" t="s">
        <v>532</v>
      </c>
      <c r="B298" s="124">
        <v>252064.8</v>
      </c>
      <c r="C298" s="105">
        <v>5</v>
      </c>
    </row>
    <row r="299" spans="1:3">
      <c r="A299" s="105" t="s">
        <v>527</v>
      </c>
      <c r="B299" s="124">
        <v>266356.8</v>
      </c>
      <c r="C299" s="105">
        <v>6</v>
      </c>
    </row>
    <row r="300" spans="1:3">
      <c r="A300" s="105" t="s">
        <v>528</v>
      </c>
      <c r="B300" s="124">
        <v>94291.199999999997</v>
      </c>
      <c r="C300" s="105">
        <v>4</v>
      </c>
    </row>
    <row r="301" spans="1:3">
      <c r="A301" s="105" t="s">
        <v>526</v>
      </c>
      <c r="B301" s="124">
        <v>196844.4</v>
      </c>
      <c r="C301" s="105">
        <v>3</v>
      </c>
    </row>
    <row r="302" spans="1:3">
      <c r="A302" s="105" t="s">
        <v>526</v>
      </c>
      <c r="B302" s="124">
        <v>352069.2</v>
      </c>
      <c r="C302" s="105">
        <v>5</v>
      </c>
    </row>
    <row r="303" spans="1:3">
      <c r="A303" s="105" t="s">
        <v>527</v>
      </c>
      <c r="B303" s="124">
        <v>78004.800000000003</v>
      </c>
      <c r="C303" s="105">
        <v>6</v>
      </c>
    </row>
    <row r="304" spans="1:3">
      <c r="A304" s="105" t="s">
        <v>526</v>
      </c>
      <c r="B304" s="124">
        <v>212212.8</v>
      </c>
      <c r="C304" s="105">
        <v>5</v>
      </c>
    </row>
    <row r="305" spans="1:3">
      <c r="A305" s="105" t="s">
        <v>527</v>
      </c>
      <c r="B305" s="124">
        <v>76276.800000000003</v>
      </c>
      <c r="C305" s="105">
        <v>8</v>
      </c>
    </row>
    <row r="306" spans="1:3">
      <c r="A306" s="105" t="s">
        <v>525</v>
      </c>
      <c r="B306" s="124">
        <v>37544.400000000001</v>
      </c>
      <c r="C306" s="105">
        <v>4</v>
      </c>
    </row>
    <row r="307" spans="1:3">
      <c r="A307" s="105" t="s">
        <v>527</v>
      </c>
      <c r="B307" s="124">
        <v>265057.2</v>
      </c>
      <c r="C307" s="105">
        <v>3</v>
      </c>
    </row>
    <row r="308" spans="1:3">
      <c r="A308" s="105" t="s">
        <v>526</v>
      </c>
      <c r="B308" s="124">
        <v>289054.8</v>
      </c>
      <c r="C308" s="105">
        <v>4</v>
      </c>
    </row>
    <row r="309" spans="1:3">
      <c r="A309" s="105" t="s">
        <v>529</v>
      </c>
      <c r="B309" s="124">
        <v>160794</v>
      </c>
      <c r="C309" s="105">
        <v>1</v>
      </c>
    </row>
    <row r="310" spans="1:3">
      <c r="A310" s="105" t="s">
        <v>532</v>
      </c>
      <c r="B310" s="124">
        <v>193464</v>
      </c>
      <c r="C310" s="105">
        <v>4</v>
      </c>
    </row>
    <row r="311" spans="1:3">
      <c r="A311" s="105" t="s">
        <v>529</v>
      </c>
      <c r="B311" s="124">
        <v>219160.8</v>
      </c>
      <c r="C311" s="105">
        <v>4</v>
      </c>
    </row>
    <row r="312" spans="1:3">
      <c r="A312" s="105" t="s">
        <v>529</v>
      </c>
      <c r="B312" s="124">
        <v>206150.39999999999</v>
      </c>
      <c r="C312" s="105">
        <v>3</v>
      </c>
    </row>
    <row r="313" spans="1:3">
      <c r="A313" s="105" t="s">
        <v>527</v>
      </c>
      <c r="B313" s="124">
        <v>73083.599999999991</v>
      </c>
      <c r="C313" s="105">
        <v>2</v>
      </c>
    </row>
    <row r="314" spans="1:3">
      <c r="A314" s="105" t="s">
        <v>532</v>
      </c>
      <c r="B314" s="124">
        <v>110386.8</v>
      </c>
      <c r="C314" s="105">
        <v>3</v>
      </c>
    </row>
    <row r="315" spans="1:3">
      <c r="A315" s="105" t="s">
        <v>528</v>
      </c>
      <c r="B315" s="124">
        <v>18914.399999999998</v>
      </c>
      <c r="C315" s="105">
        <v>1</v>
      </c>
    </row>
    <row r="316" spans="1:3">
      <c r="A316" s="105" t="s">
        <v>525</v>
      </c>
      <c r="B316" s="124">
        <v>140598</v>
      </c>
      <c r="C316" s="105">
        <v>1</v>
      </c>
    </row>
    <row r="317" spans="1:3">
      <c r="A317" s="105" t="s">
        <v>530</v>
      </c>
      <c r="B317" s="124">
        <v>70498.8</v>
      </c>
      <c r="C317" s="105">
        <v>10</v>
      </c>
    </row>
    <row r="318" spans="1:3">
      <c r="A318" s="105" t="s">
        <v>291</v>
      </c>
      <c r="B318" s="124">
        <v>80175.599999999991</v>
      </c>
      <c r="C318" s="105">
        <v>5</v>
      </c>
    </row>
    <row r="319" spans="1:3">
      <c r="A319" s="105" t="s">
        <v>530</v>
      </c>
      <c r="B319" s="124">
        <v>25057.200000000001</v>
      </c>
      <c r="C319" s="105">
        <v>6</v>
      </c>
    </row>
    <row r="320" spans="1:3">
      <c r="A320" s="105" t="s">
        <v>528</v>
      </c>
      <c r="B320" s="124">
        <v>116760</v>
      </c>
      <c r="C320" s="105">
        <v>4</v>
      </c>
    </row>
    <row r="321" spans="1:3">
      <c r="A321" s="105" t="s">
        <v>528</v>
      </c>
      <c r="B321" s="124">
        <v>26636.399999999998</v>
      </c>
      <c r="C321" s="105">
        <v>3</v>
      </c>
    </row>
    <row r="322" spans="1:3">
      <c r="A322" s="105" t="s">
        <v>529</v>
      </c>
      <c r="B322" s="124">
        <v>93769.2</v>
      </c>
      <c r="C322" s="105">
        <v>5</v>
      </c>
    </row>
    <row r="323" spans="1:3">
      <c r="A323" s="105" t="s">
        <v>528</v>
      </c>
      <c r="B323" s="124">
        <v>338824.8</v>
      </c>
      <c r="C323" s="105">
        <v>6</v>
      </c>
    </row>
    <row r="324" spans="1:3">
      <c r="A324" s="105" t="s">
        <v>527</v>
      </c>
      <c r="B324" s="124">
        <v>30766.799999999999</v>
      </c>
      <c r="C324" s="105">
        <v>5</v>
      </c>
    </row>
    <row r="325" spans="1:3">
      <c r="A325" s="105" t="s">
        <v>287</v>
      </c>
      <c r="B325" s="124">
        <v>71694</v>
      </c>
      <c r="C325" s="105">
        <v>8</v>
      </c>
    </row>
    <row r="326" spans="1:3">
      <c r="A326" s="105" t="s">
        <v>529</v>
      </c>
      <c r="B326" s="124">
        <v>323503.2</v>
      </c>
      <c r="C326" s="105">
        <v>4</v>
      </c>
    </row>
    <row r="327" spans="1:3">
      <c r="A327" s="105" t="s">
        <v>287</v>
      </c>
      <c r="B327" s="124">
        <v>68540.399999999994</v>
      </c>
      <c r="C327" s="105">
        <v>3</v>
      </c>
    </row>
    <row r="328" spans="1:3">
      <c r="A328" s="105" t="s">
        <v>528</v>
      </c>
      <c r="B328" s="124">
        <v>354801.6</v>
      </c>
      <c r="C328" s="105">
        <v>4</v>
      </c>
    </row>
    <row r="329" spans="1:3">
      <c r="A329" s="105" t="s">
        <v>527</v>
      </c>
      <c r="B329" s="124">
        <v>98269.2</v>
      </c>
      <c r="C329" s="105">
        <v>1</v>
      </c>
    </row>
    <row r="330" spans="1:3">
      <c r="A330" s="105" t="s">
        <v>528</v>
      </c>
      <c r="B330" s="124">
        <v>191858.4</v>
      </c>
      <c r="C330" s="105">
        <v>4</v>
      </c>
    </row>
    <row r="331" spans="1:3">
      <c r="A331" s="105" t="s">
        <v>526</v>
      </c>
      <c r="B331" s="124">
        <v>274107.59999999998</v>
      </c>
      <c r="C331" s="105">
        <v>4</v>
      </c>
    </row>
    <row r="332" spans="1:3">
      <c r="A332" s="105" t="s">
        <v>291</v>
      </c>
      <c r="B332" s="124">
        <v>145861.19999999998</v>
      </c>
      <c r="C332" s="105">
        <v>3</v>
      </c>
    </row>
    <row r="333" spans="1:3">
      <c r="A333" s="105" t="s">
        <v>525</v>
      </c>
      <c r="B333" s="124">
        <v>331866</v>
      </c>
      <c r="C333" s="105">
        <v>2</v>
      </c>
    </row>
    <row r="334" spans="1:3">
      <c r="A334" s="105" t="s">
        <v>526</v>
      </c>
      <c r="B334" s="124">
        <v>312174</v>
      </c>
      <c r="C334" s="105">
        <v>3</v>
      </c>
    </row>
    <row r="335" spans="1:3">
      <c r="A335" s="105" t="s">
        <v>525</v>
      </c>
      <c r="B335" s="124">
        <v>334854</v>
      </c>
      <c r="C335" s="105">
        <v>1</v>
      </c>
    </row>
    <row r="336" spans="1:3">
      <c r="A336" s="105" t="s">
        <v>529</v>
      </c>
      <c r="B336" s="124">
        <v>151966.79999999999</v>
      </c>
      <c r="C336" s="105">
        <v>1</v>
      </c>
    </row>
    <row r="337" spans="1:3">
      <c r="A337" s="105" t="s">
        <v>530</v>
      </c>
      <c r="B337" s="124">
        <v>192556.79999999999</v>
      </c>
      <c r="C337" s="105">
        <v>10</v>
      </c>
    </row>
    <row r="338" spans="1:3">
      <c r="A338" s="105" t="s">
        <v>527</v>
      </c>
      <c r="B338" s="124">
        <v>230659.19999999998</v>
      </c>
      <c r="C338" s="105">
        <v>5</v>
      </c>
    </row>
    <row r="339" spans="1:3">
      <c r="A339" s="105" t="s">
        <v>291</v>
      </c>
      <c r="B339" s="124">
        <v>309891.59999999998</v>
      </c>
      <c r="C339" s="105">
        <v>6</v>
      </c>
    </row>
    <row r="340" spans="1:3">
      <c r="A340" s="105" t="s">
        <v>528</v>
      </c>
      <c r="B340" s="124">
        <v>47494.799999999996</v>
      </c>
      <c r="C340" s="105">
        <v>4</v>
      </c>
    </row>
    <row r="341" spans="1:3">
      <c r="A341" s="105" t="s">
        <v>525</v>
      </c>
      <c r="B341" s="124">
        <v>316123.2</v>
      </c>
      <c r="C341" s="105">
        <v>3</v>
      </c>
    </row>
    <row r="342" spans="1:3">
      <c r="A342" s="105" t="s">
        <v>287</v>
      </c>
      <c r="B342" s="124">
        <v>183776.4</v>
      </c>
      <c r="C342" s="105">
        <v>5</v>
      </c>
    </row>
    <row r="343" spans="1:3">
      <c r="A343" s="105" t="s">
        <v>532</v>
      </c>
      <c r="B343" s="124">
        <v>270658.8</v>
      </c>
      <c r="C343" s="105">
        <v>6</v>
      </c>
    </row>
    <row r="344" spans="1:3">
      <c r="A344" s="105" t="s">
        <v>525</v>
      </c>
      <c r="B344" s="124">
        <v>170298</v>
      </c>
      <c r="C344" s="105">
        <v>5</v>
      </c>
    </row>
    <row r="345" spans="1:3">
      <c r="A345" s="105" t="s">
        <v>529</v>
      </c>
      <c r="B345" s="124">
        <v>339616.8</v>
      </c>
      <c r="C345" s="105">
        <v>8</v>
      </c>
    </row>
    <row r="346" spans="1:3">
      <c r="A346" s="105" t="s">
        <v>529</v>
      </c>
      <c r="B346" s="124">
        <v>270057.59999999998</v>
      </c>
      <c r="C346" s="105">
        <v>4</v>
      </c>
    </row>
    <row r="347" spans="1:3">
      <c r="A347" s="105" t="s">
        <v>528</v>
      </c>
      <c r="B347" s="124">
        <v>51897.599999999999</v>
      </c>
      <c r="C347" s="105">
        <v>3</v>
      </c>
    </row>
    <row r="348" spans="1:3">
      <c r="A348" s="105" t="s">
        <v>530</v>
      </c>
      <c r="B348" s="124">
        <v>12997.199999999999</v>
      </c>
      <c r="C348" s="105">
        <v>4</v>
      </c>
    </row>
    <row r="349" spans="1:3">
      <c r="A349" s="105" t="s">
        <v>529</v>
      </c>
      <c r="B349" s="124">
        <v>287442</v>
      </c>
      <c r="C349" s="105">
        <v>1</v>
      </c>
    </row>
    <row r="350" spans="1:3">
      <c r="A350" s="105" t="s">
        <v>527</v>
      </c>
      <c r="B350" s="124">
        <v>100587.59999999999</v>
      </c>
      <c r="C350" s="105">
        <v>4</v>
      </c>
    </row>
    <row r="351" spans="1:3">
      <c r="A351" s="105" t="s">
        <v>530</v>
      </c>
      <c r="B351" s="124">
        <v>83906.4</v>
      </c>
      <c r="C351" s="105">
        <v>4</v>
      </c>
    </row>
    <row r="352" spans="1:3">
      <c r="A352" s="105" t="s">
        <v>533</v>
      </c>
      <c r="B352" s="124">
        <v>29292</v>
      </c>
      <c r="C352" s="105">
        <v>3</v>
      </c>
    </row>
    <row r="353" spans="1:3">
      <c r="A353" s="105" t="s">
        <v>535</v>
      </c>
      <c r="B353" s="124">
        <v>194262</v>
      </c>
      <c r="C353" s="105">
        <v>2</v>
      </c>
    </row>
    <row r="354" spans="1:3">
      <c r="A354" s="105" t="s">
        <v>535</v>
      </c>
      <c r="B354" s="124">
        <v>99312</v>
      </c>
      <c r="C354" s="105">
        <v>3</v>
      </c>
    </row>
    <row r="355" spans="1:3">
      <c r="A355" s="105" t="s">
        <v>533</v>
      </c>
      <c r="B355" s="124">
        <v>78744</v>
      </c>
      <c r="C355" s="105">
        <v>1</v>
      </c>
    </row>
    <row r="356" spans="1:3">
      <c r="A356" s="105" t="s">
        <v>533</v>
      </c>
      <c r="B356" s="124">
        <v>225294</v>
      </c>
      <c r="C356" s="105">
        <v>1</v>
      </c>
    </row>
    <row r="357" spans="1:3">
      <c r="A357" s="105" t="s">
        <v>533</v>
      </c>
      <c r="B357" s="124">
        <v>170517</v>
      </c>
      <c r="C357" s="105">
        <v>10</v>
      </c>
    </row>
    <row r="358" spans="1:3">
      <c r="A358" s="105" t="s">
        <v>536</v>
      </c>
      <c r="B358" s="124">
        <v>83967</v>
      </c>
      <c r="C358" s="105">
        <v>5</v>
      </c>
    </row>
    <row r="359" spans="1:3">
      <c r="A359" s="105" t="s">
        <v>535</v>
      </c>
      <c r="B359" s="124">
        <v>117945</v>
      </c>
      <c r="C359" s="105">
        <v>6</v>
      </c>
    </row>
    <row r="360" spans="1:3">
      <c r="A360" s="105" t="s">
        <v>533</v>
      </c>
      <c r="B360" s="124">
        <v>57015</v>
      </c>
      <c r="C360" s="105">
        <v>4</v>
      </c>
    </row>
    <row r="361" spans="1:3">
      <c r="A361" s="105" t="s">
        <v>533</v>
      </c>
      <c r="B361" s="124">
        <v>58872</v>
      </c>
      <c r="C361" s="105">
        <v>3</v>
      </c>
    </row>
    <row r="362" spans="1:3">
      <c r="A362" s="105" t="s">
        <v>533</v>
      </c>
      <c r="B362" s="124">
        <v>171207</v>
      </c>
      <c r="C362" s="105">
        <v>5</v>
      </c>
    </row>
    <row r="363" spans="1:3">
      <c r="A363" s="105" t="s">
        <v>533</v>
      </c>
      <c r="B363" s="124">
        <v>223716</v>
      </c>
      <c r="C363" s="105">
        <v>6</v>
      </c>
    </row>
    <row r="364" spans="1:3">
      <c r="A364" s="105" t="s">
        <v>536</v>
      </c>
      <c r="B364" s="124">
        <v>285060</v>
      </c>
      <c r="C364" s="105">
        <v>5</v>
      </c>
    </row>
    <row r="365" spans="1:3">
      <c r="A365" s="105" t="s">
        <v>535</v>
      </c>
      <c r="B365" s="124">
        <v>275460</v>
      </c>
      <c r="C365" s="105">
        <v>8</v>
      </c>
    </row>
    <row r="366" spans="1:3">
      <c r="A366" s="105" t="s">
        <v>533</v>
      </c>
      <c r="B366" s="124">
        <v>19650</v>
      </c>
      <c r="C366" s="105">
        <v>4</v>
      </c>
    </row>
    <row r="367" spans="1:3">
      <c r="A367" s="105" t="s">
        <v>536</v>
      </c>
      <c r="B367" s="124">
        <v>59143</v>
      </c>
      <c r="C367" s="105">
        <v>3</v>
      </c>
    </row>
    <row r="368" spans="1:3">
      <c r="A368" s="105" t="s">
        <v>533</v>
      </c>
      <c r="B368" s="124">
        <v>201438</v>
      </c>
      <c r="C368" s="105">
        <v>4</v>
      </c>
    </row>
    <row r="369" spans="1:3">
      <c r="A369" s="105" t="s">
        <v>533</v>
      </c>
      <c r="B369" s="124">
        <v>231606</v>
      </c>
      <c r="C369" s="105">
        <v>1</v>
      </c>
    </row>
    <row r="370" spans="1:3">
      <c r="A370" s="105" t="s">
        <v>536</v>
      </c>
      <c r="B370" s="124">
        <v>31589</v>
      </c>
      <c r="C370" s="105">
        <v>4</v>
      </c>
    </row>
    <row r="371" spans="1:3">
      <c r="A371" s="105" t="s">
        <v>536</v>
      </c>
      <c r="B371" s="124">
        <v>262536</v>
      </c>
      <c r="C371" s="105">
        <v>4</v>
      </c>
    </row>
    <row r="372" spans="1:3">
      <c r="A372" s="105" t="s">
        <v>535</v>
      </c>
      <c r="B372" s="124">
        <v>140718</v>
      </c>
      <c r="C372" s="105">
        <v>3</v>
      </c>
    </row>
    <row r="373" spans="1:3">
      <c r="A373" s="105" t="s">
        <v>533</v>
      </c>
      <c r="B373" s="124">
        <v>18090</v>
      </c>
      <c r="C373" s="105">
        <v>2</v>
      </c>
    </row>
    <row r="374" spans="1:3">
      <c r="A374" s="105" t="s">
        <v>536</v>
      </c>
      <c r="B374" s="124">
        <v>72690</v>
      </c>
      <c r="C374" s="105">
        <v>3</v>
      </c>
    </row>
    <row r="375" spans="1:3">
      <c r="A375" s="105" t="s">
        <v>533</v>
      </c>
      <c r="B375" s="124">
        <v>171723</v>
      </c>
      <c r="C375" s="105">
        <v>1</v>
      </c>
    </row>
    <row r="376" spans="1:3">
      <c r="A376" s="105" t="s">
        <v>536</v>
      </c>
      <c r="B376" s="124">
        <v>262428</v>
      </c>
      <c r="C376" s="105">
        <v>1</v>
      </c>
    </row>
    <row r="377" spans="1:3">
      <c r="A377" s="105" t="s">
        <v>535</v>
      </c>
      <c r="B377" s="124">
        <v>258432</v>
      </c>
      <c r="C377" s="105">
        <v>10</v>
      </c>
    </row>
    <row r="378" spans="1:3">
      <c r="A378" s="105" t="s">
        <v>533</v>
      </c>
      <c r="B378" s="124">
        <v>114228</v>
      </c>
      <c r="C378" s="105">
        <v>5</v>
      </c>
    </row>
    <row r="379" spans="1:3">
      <c r="A379" s="105" t="s">
        <v>536</v>
      </c>
      <c r="B379" s="124">
        <v>10680</v>
      </c>
      <c r="C379" s="105">
        <v>6</v>
      </c>
    </row>
    <row r="380" spans="1:3">
      <c r="A380" s="105" t="s">
        <v>536</v>
      </c>
      <c r="B380" s="124">
        <v>99110</v>
      </c>
      <c r="C380" s="105">
        <v>4</v>
      </c>
    </row>
    <row r="381" spans="1:3">
      <c r="A381" s="105" t="s">
        <v>533</v>
      </c>
      <c r="B381" s="124">
        <v>162456</v>
      </c>
      <c r="C381" s="105">
        <v>3</v>
      </c>
    </row>
    <row r="382" spans="1:3">
      <c r="B382" s="124"/>
    </row>
    <row r="383" spans="1:3">
      <c r="B383" s="124"/>
    </row>
    <row r="384" spans="1:3">
      <c r="B384" s="124"/>
    </row>
    <row r="385" spans="2:2">
      <c r="B385" s="124"/>
    </row>
    <row r="386" spans="2:2">
      <c r="B386" s="124"/>
    </row>
    <row r="387" spans="2:2">
      <c r="B387" s="124"/>
    </row>
    <row r="388" spans="2:2">
      <c r="B388" s="124"/>
    </row>
    <row r="389" spans="2:2">
      <c r="B389" s="124"/>
    </row>
    <row r="390" spans="2:2">
      <c r="B390" s="124"/>
    </row>
    <row r="391" spans="2:2">
      <c r="B391" s="124"/>
    </row>
    <row r="392" spans="2:2">
      <c r="B392" s="124"/>
    </row>
    <row r="393" spans="2:2">
      <c r="B393" s="124"/>
    </row>
    <row r="394" spans="2:2">
      <c r="B394" s="124"/>
    </row>
    <row r="395" spans="2:2">
      <c r="B395" s="124"/>
    </row>
    <row r="396" spans="2:2">
      <c r="B396" s="124"/>
    </row>
    <row r="397" spans="2:2">
      <c r="B397" s="124"/>
    </row>
    <row r="398" spans="2:2">
      <c r="B398" s="124"/>
    </row>
    <row r="399" spans="2:2">
      <c r="B399" s="124"/>
    </row>
    <row r="400" spans="2:2">
      <c r="B400" s="124"/>
    </row>
    <row r="401" spans="2:2">
      <c r="B401" s="124"/>
    </row>
    <row r="402" spans="2:2">
      <c r="B402" s="124"/>
    </row>
    <row r="403" spans="2:2">
      <c r="B403" s="124"/>
    </row>
    <row r="404" spans="2:2">
      <c r="B404" s="124"/>
    </row>
    <row r="405" spans="2:2">
      <c r="B405" s="124"/>
    </row>
    <row r="406" spans="2:2">
      <c r="B406" s="124"/>
    </row>
    <row r="407" spans="2:2">
      <c r="B407" s="124"/>
    </row>
    <row r="408" spans="2:2">
      <c r="B408" s="124"/>
    </row>
    <row r="409" spans="2:2">
      <c r="B409" s="124"/>
    </row>
    <row r="410" spans="2:2">
      <c r="B410" s="124"/>
    </row>
    <row r="411" spans="2:2">
      <c r="B411" s="124"/>
    </row>
    <row r="412" spans="2:2">
      <c r="B412" s="124"/>
    </row>
    <row r="413" spans="2:2">
      <c r="B413" s="124"/>
    </row>
    <row r="414" spans="2:2">
      <c r="B414" s="124"/>
    </row>
    <row r="415" spans="2:2">
      <c r="B415" s="124"/>
    </row>
    <row r="416" spans="2:2">
      <c r="B416" s="124"/>
    </row>
    <row r="417" spans="2:2">
      <c r="B417" s="124"/>
    </row>
    <row r="418" spans="2:2">
      <c r="B418" s="124"/>
    </row>
    <row r="419" spans="2:2">
      <c r="B419" s="124"/>
    </row>
    <row r="420" spans="2:2">
      <c r="B420" s="124"/>
    </row>
    <row r="421" spans="2:2">
      <c r="B421" s="124"/>
    </row>
    <row r="422" spans="2:2">
      <c r="B422" s="124"/>
    </row>
    <row r="423" spans="2:2">
      <c r="B423" s="124"/>
    </row>
    <row r="424" spans="2:2">
      <c r="B424" s="124"/>
    </row>
    <row r="425" spans="2:2">
      <c r="B425" s="124"/>
    </row>
    <row r="426" spans="2:2">
      <c r="B426" s="124"/>
    </row>
    <row r="427" spans="2:2">
      <c r="B427" s="124"/>
    </row>
    <row r="428" spans="2:2">
      <c r="B428" s="124"/>
    </row>
    <row r="429" spans="2:2">
      <c r="B429" s="124"/>
    </row>
    <row r="430" spans="2:2">
      <c r="B430" s="124"/>
    </row>
    <row r="431" spans="2:2">
      <c r="B431" s="124"/>
    </row>
    <row r="432" spans="2:2">
      <c r="B432" s="124"/>
    </row>
    <row r="433" spans="2:2">
      <c r="B433" s="124"/>
    </row>
    <row r="434" spans="2:2">
      <c r="B434" s="124"/>
    </row>
    <row r="435" spans="2:2">
      <c r="B435" s="124"/>
    </row>
    <row r="436" spans="2:2">
      <c r="B436" s="124"/>
    </row>
    <row r="437" spans="2:2">
      <c r="B437" s="124"/>
    </row>
    <row r="438" spans="2:2">
      <c r="B438" s="124"/>
    </row>
    <row r="439" spans="2:2">
      <c r="B439" s="124"/>
    </row>
    <row r="440" spans="2:2">
      <c r="B440" s="124"/>
    </row>
    <row r="441" spans="2:2">
      <c r="B441" s="124"/>
    </row>
    <row r="442" spans="2:2">
      <c r="B442" s="124"/>
    </row>
    <row r="443" spans="2:2">
      <c r="B443" s="124"/>
    </row>
    <row r="444" spans="2:2">
      <c r="B444" s="124"/>
    </row>
    <row r="445" spans="2:2">
      <c r="B445" s="124"/>
    </row>
    <row r="446" spans="2:2">
      <c r="B446" s="124"/>
    </row>
    <row r="447" spans="2:2">
      <c r="B447" s="124"/>
    </row>
    <row r="448" spans="2:2">
      <c r="B448" s="124"/>
    </row>
    <row r="449" spans="2:2">
      <c r="B449" s="124"/>
    </row>
    <row r="450" spans="2:2">
      <c r="B450" s="124"/>
    </row>
    <row r="451" spans="2:2">
      <c r="B451" s="124"/>
    </row>
    <row r="452" spans="2:2">
      <c r="B452" s="124"/>
    </row>
    <row r="453" spans="2:2">
      <c r="B453" s="124"/>
    </row>
    <row r="454" spans="2:2">
      <c r="B454" s="124"/>
    </row>
    <row r="455" spans="2:2">
      <c r="B455" s="124"/>
    </row>
    <row r="456" spans="2:2">
      <c r="B456" s="124"/>
    </row>
    <row r="457" spans="2:2">
      <c r="B457" s="124"/>
    </row>
    <row r="458" spans="2:2">
      <c r="B458" s="124"/>
    </row>
    <row r="459" spans="2:2">
      <c r="B459" s="124"/>
    </row>
    <row r="460" spans="2:2">
      <c r="B460" s="124"/>
    </row>
    <row r="461" spans="2:2">
      <c r="B461" s="124"/>
    </row>
    <row r="462" spans="2:2">
      <c r="B462" s="124"/>
    </row>
    <row r="463" spans="2:2">
      <c r="B463" s="124"/>
    </row>
    <row r="464" spans="2:2">
      <c r="B464" s="124"/>
    </row>
    <row r="465" spans="2:2">
      <c r="B465" s="124"/>
    </row>
    <row r="466" spans="2:2">
      <c r="B466" s="124"/>
    </row>
    <row r="467" spans="2:2">
      <c r="B467" s="124"/>
    </row>
    <row r="468" spans="2:2">
      <c r="B468" s="124"/>
    </row>
    <row r="469" spans="2:2">
      <c r="B469" s="124"/>
    </row>
    <row r="470" spans="2:2">
      <c r="B470" s="124"/>
    </row>
    <row r="471" spans="2:2">
      <c r="B471" s="124"/>
    </row>
    <row r="472" spans="2:2">
      <c r="B472" s="124"/>
    </row>
    <row r="473" spans="2:2">
      <c r="B473" s="124"/>
    </row>
    <row r="474" spans="2:2">
      <c r="B474" s="124"/>
    </row>
    <row r="475" spans="2:2">
      <c r="B475" s="124"/>
    </row>
    <row r="476" spans="2:2">
      <c r="B476" s="124"/>
    </row>
    <row r="477" spans="2:2">
      <c r="B477" s="124"/>
    </row>
    <row r="478" spans="2:2">
      <c r="B478" s="124"/>
    </row>
    <row r="479" spans="2:2">
      <c r="B479" s="124"/>
    </row>
    <row r="480" spans="2:2">
      <c r="B480" s="124"/>
    </row>
    <row r="481" spans="2:2">
      <c r="B481" s="124"/>
    </row>
    <row r="482" spans="2:2">
      <c r="B482" s="124"/>
    </row>
    <row r="483" spans="2:2">
      <c r="B483" s="124"/>
    </row>
    <row r="484" spans="2:2">
      <c r="B484" s="124"/>
    </row>
    <row r="485" spans="2:2">
      <c r="B485" s="124"/>
    </row>
    <row r="486" spans="2:2">
      <c r="B486" s="124"/>
    </row>
    <row r="487" spans="2:2">
      <c r="B487" s="124"/>
    </row>
    <row r="488" spans="2:2">
      <c r="B488" s="124"/>
    </row>
    <row r="489" spans="2:2">
      <c r="B489" s="124"/>
    </row>
    <row r="490" spans="2:2">
      <c r="B490" s="124"/>
    </row>
    <row r="491" spans="2:2">
      <c r="B491" s="124"/>
    </row>
    <row r="492" spans="2:2">
      <c r="B492" s="124"/>
    </row>
    <row r="493" spans="2:2">
      <c r="B493" s="124"/>
    </row>
    <row r="494" spans="2:2">
      <c r="B494" s="124"/>
    </row>
    <row r="495" spans="2:2">
      <c r="B495" s="124"/>
    </row>
    <row r="496" spans="2:2">
      <c r="B496" s="124"/>
    </row>
    <row r="497" spans="2:2">
      <c r="B497" s="124"/>
    </row>
    <row r="498" spans="2:2">
      <c r="B498" s="124"/>
    </row>
    <row r="499" spans="2:2">
      <c r="B499" s="124"/>
    </row>
    <row r="500" spans="2:2">
      <c r="B500" s="124"/>
    </row>
    <row r="501" spans="2:2">
      <c r="B501" s="124"/>
    </row>
    <row r="502" spans="2:2">
      <c r="B502" s="124"/>
    </row>
    <row r="503" spans="2:2">
      <c r="B503" s="124"/>
    </row>
    <row r="504" spans="2:2">
      <c r="B504" s="124"/>
    </row>
    <row r="505" spans="2:2">
      <c r="B505" s="124"/>
    </row>
    <row r="506" spans="2:2">
      <c r="B506" s="124"/>
    </row>
    <row r="507" spans="2:2">
      <c r="B507" s="124"/>
    </row>
    <row r="508" spans="2:2">
      <c r="B508" s="124"/>
    </row>
    <row r="509" spans="2:2">
      <c r="B509" s="124"/>
    </row>
    <row r="510" spans="2:2">
      <c r="B510" s="124"/>
    </row>
    <row r="511" spans="2:2">
      <c r="B511" s="124"/>
    </row>
    <row r="512" spans="2:2">
      <c r="B512" s="124"/>
    </row>
    <row r="513" spans="2:2">
      <c r="B513" s="124"/>
    </row>
    <row r="514" spans="2:2">
      <c r="B514" s="124"/>
    </row>
    <row r="515" spans="2:2">
      <c r="B515" s="124"/>
    </row>
    <row r="516" spans="2:2">
      <c r="B516" s="124"/>
    </row>
    <row r="517" spans="2:2">
      <c r="B517" s="124"/>
    </row>
    <row r="518" spans="2:2">
      <c r="B518" s="124"/>
    </row>
    <row r="519" spans="2:2">
      <c r="B519" s="124"/>
    </row>
    <row r="520" spans="2:2">
      <c r="B520" s="124"/>
    </row>
    <row r="521" spans="2:2">
      <c r="B521" s="124"/>
    </row>
    <row r="522" spans="2:2">
      <c r="B522" s="124"/>
    </row>
    <row r="523" spans="2:2">
      <c r="B523" s="124"/>
    </row>
    <row r="524" spans="2:2">
      <c r="B524" s="124"/>
    </row>
    <row r="525" spans="2:2">
      <c r="B525" s="124"/>
    </row>
    <row r="526" spans="2:2">
      <c r="B526" s="124"/>
    </row>
    <row r="527" spans="2:2">
      <c r="B527" s="124"/>
    </row>
    <row r="528" spans="2:2">
      <c r="B528" s="124"/>
    </row>
    <row r="529" spans="2:2">
      <c r="B529" s="124"/>
    </row>
    <row r="530" spans="2:2">
      <c r="B530" s="124"/>
    </row>
    <row r="531" spans="2:2">
      <c r="B531" s="124"/>
    </row>
    <row r="532" spans="2:2">
      <c r="B532" s="124"/>
    </row>
    <row r="533" spans="2:2">
      <c r="B533" s="124"/>
    </row>
    <row r="534" spans="2:2">
      <c r="B534" s="124"/>
    </row>
    <row r="535" spans="2:2">
      <c r="B535" s="124"/>
    </row>
    <row r="536" spans="2:2">
      <c r="B536" s="124"/>
    </row>
    <row r="537" spans="2:2">
      <c r="B537" s="124"/>
    </row>
    <row r="538" spans="2:2">
      <c r="B538" s="124"/>
    </row>
    <row r="539" spans="2:2">
      <c r="B539" s="124"/>
    </row>
    <row r="540" spans="2:2">
      <c r="B540" s="124"/>
    </row>
    <row r="541" spans="2:2">
      <c r="B541" s="124"/>
    </row>
    <row r="542" spans="2:2">
      <c r="B542" s="124"/>
    </row>
    <row r="543" spans="2:2">
      <c r="B543" s="124"/>
    </row>
    <row r="544" spans="2:2">
      <c r="B544" s="124"/>
    </row>
    <row r="545" spans="2:2">
      <c r="B545" s="124"/>
    </row>
    <row r="546" spans="2:2">
      <c r="B546" s="124"/>
    </row>
    <row r="547" spans="2:2">
      <c r="B547" s="124"/>
    </row>
    <row r="548" spans="2:2">
      <c r="B548" s="124"/>
    </row>
    <row r="549" spans="2:2">
      <c r="B549" s="124"/>
    </row>
    <row r="550" spans="2:2">
      <c r="B550" s="124"/>
    </row>
    <row r="551" spans="2:2">
      <c r="B551" s="124"/>
    </row>
    <row r="552" spans="2:2">
      <c r="B552" s="124"/>
    </row>
    <row r="553" spans="2:2">
      <c r="B553" s="124"/>
    </row>
    <row r="554" spans="2:2">
      <c r="B554" s="124"/>
    </row>
    <row r="555" spans="2:2">
      <c r="B555" s="124"/>
    </row>
    <row r="556" spans="2:2">
      <c r="B556" s="124"/>
    </row>
    <row r="557" spans="2:2">
      <c r="B557" s="124"/>
    </row>
    <row r="558" spans="2:2">
      <c r="B558" s="124"/>
    </row>
    <row r="559" spans="2:2">
      <c r="B559" s="124"/>
    </row>
    <row r="560" spans="2:2">
      <c r="B560" s="124"/>
    </row>
    <row r="561" spans="2:2">
      <c r="B561" s="124"/>
    </row>
    <row r="562" spans="2:2">
      <c r="B562" s="124"/>
    </row>
    <row r="563" spans="2:2">
      <c r="B563" s="124"/>
    </row>
    <row r="564" spans="2:2">
      <c r="B564" s="124"/>
    </row>
    <row r="565" spans="2:2">
      <c r="B565" s="124"/>
    </row>
    <row r="566" spans="2:2">
      <c r="B566" s="124"/>
    </row>
    <row r="567" spans="2:2">
      <c r="B567" s="124"/>
    </row>
    <row r="568" spans="2:2">
      <c r="B568" s="124"/>
    </row>
    <row r="569" spans="2:2">
      <c r="B569" s="124"/>
    </row>
    <row r="570" spans="2:2">
      <c r="B570" s="124"/>
    </row>
    <row r="571" spans="2:2">
      <c r="B571" s="124"/>
    </row>
    <row r="572" spans="2:2">
      <c r="B572" s="124"/>
    </row>
    <row r="573" spans="2:2">
      <c r="B573" s="124"/>
    </row>
    <row r="574" spans="2:2">
      <c r="B574" s="124"/>
    </row>
    <row r="575" spans="2:2">
      <c r="B575" s="124"/>
    </row>
    <row r="576" spans="2:2">
      <c r="B576" s="124"/>
    </row>
    <row r="577" spans="2:2">
      <c r="B577" s="124"/>
    </row>
    <row r="578" spans="2:2">
      <c r="B578" s="124"/>
    </row>
    <row r="579" spans="2:2">
      <c r="B579" s="124"/>
    </row>
    <row r="580" spans="2:2">
      <c r="B580" s="124"/>
    </row>
    <row r="581" spans="2:2">
      <c r="B581" s="124"/>
    </row>
    <row r="582" spans="2:2">
      <c r="B582" s="124"/>
    </row>
    <row r="583" spans="2:2">
      <c r="B583" s="124"/>
    </row>
    <row r="584" spans="2:2">
      <c r="B584" s="124"/>
    </row>
    <row r="585" spans="2:2">
      <c r="B585" s="124"/>
    </row>
    <row r="586" spans="2:2">
      <c r="B586" s="124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</sheetPr>
  <dimension ref="A1:C243"/>
  <sheetViews>
    <sheetView showGridLines="0" workbookViewId="0">
      <selection activeCell="B1" sqref="B1"/>
    </sheetView>
  </sheetViews>
  <sheetFormatPr baseColWidth="10" defaultColWidth="9.1640625" defaultRowHeight="16"/>
  <cols>
    <col min="1" max="1" width="15" style="43" bestFit="1" customWidth="1"/>
    <col min="2" max="2" width="18.6640625" style="43" bestFit="1" customWidth="1"/>
    <col min="3" max="3" width="11.5" style="126" bestFit="1" customWidth="1"/>
    <col min="4" max="16384" width="9.1640625" style="43"/>
  </cols>
  <sheetData>
    <row r="1" spans="1:3">
      <c r="A1" s="102" t="s">
        <v>220</v>
      </c>
      <c r="B1" s="102" t="s">
        <v>590</v>
      </c>
      <c r="C1" s="125" t="s">
        <v>188</v>
      </c>
    </row>
    <row r="2" spans="1:3">
      <c r="A2" s="105" t="s">
        <v>498</v>
      </c>
      <c r="B2" s="105">
        <v>6</v>
      </c>
      <c r="C2" s="124">
        <v>30085</v>
      </c>
    </row>
    <row r="3" spans="1:3">
      <c r="A3" s="105" t="s">
        <v>491</v>
      </c>
      <c r="B3" s="105">
        <v>2</v>
      </c>
      <c r="C3" s="124">
        <v>85242</v>
      </c>
    </row>
    <row r="4" spans="1:3">
      <c r="A4" s="105" t="s">
        <v>485</v>
      </c>
      <c r="B4" s="105">
        <v>1</v>
      </c>
      <c r="C4" s="124">
        <v>73248</v>
      </c>
    </row>
    <row r="5" spans="1:3">
      <c r="A5" s="105" t="s">
        <v>491</v>
      </c>
      <c r="B5" s="105">
        <v>9</v>
      </c>
      <c r="C5" s="124">
        <v>232185</v>
      </c>
    </row>
    <row r="6" spans="1:3">
      <c r="A6" s="105" t="s">
        <v>498</v>
      </c>
      <c r="B6" s="105">
        <v>2</v>
      </c>
      <c r="C6" s="124">
        <v>148155</v>
      </c>
    </row>
    <row r="7" spans="1:3">
      <c r="A7" s="105" t="s">
        <v>491</v>
      </c>
      <c r="B7" s="105">
        <v>2</v>
      </c>
      <c r="C7" s="124">
        <v>62432</v>
      </c>
    </row>
    <row r="8" spans="1:3">
      <c r="A8" s="105" t="s">
        <v>498</v>
      </c>
      <c r="B8" s="105">
        <v>4</v>
      </c>
      <c r="C8" s="124">
        <v>54333</v>
      </c>
    </row>
    <row r="9" spans="1:3">
      <c r="A9" s="105" t="s">
        <v>498</v>
      </c>
      <c r="B9" s="105">
        <v>6</v>
      </c>
      <c r="C9" s="124">
        <v>55060</v>
      </c>
    </row>
    <row r="10" spans="1:3">
      <c r="A10" s="105" t="s">
        <v>485</v>
      </c>
      <c r="B10" s="105">
        <v>3</v>
      </c>
      <c r="C10" s="124">
        <v>41651</v>
      </c>
    </row>
    <row r="11" spans="1:3">
      <c r="A11" s="105" t="s">
        <v>498</v>
      </c>
      <c r="B11" s="105">
        <v>4</v>
      </c>
      <c r="C11" s="124">
        <v>9799</v>
      </c>
    </row>
    <row r="12" spans="1:3">
      <c r="A12" s="105" t="s">
        <v>485</v>
      </c>
      <c r="B12" s="105">
        <v>5</v>
      </c>
      <c r="C12" s="124">
        <v>36617</v>
      </c>
    </row>
    <row r="13" spans="1:3">
      <c r="A13" s="105" t="s">
        <v>491</v>
      </c>
      <c r="B13" s="105">
        <v>5</v>
      </c>
      <c r="C13" s="124">
        <v>42657</v>
      </c>
    </row>
    <row r="14" spans="1:3">
      <c r="A14" s="105" t="s">
        <v>498</v>
      </c>
      <c r="B14" s="105">
        <v>4</v>
      </c>
      <c r="C14" s="124">
        <v>20240</v>
      </c>
    </row>
    <row r="15" spans="1:3">
      <c r="A15" s="105" t="s">
        <v>485</v>
      </c>
      <c r="B15" s="105">
        <v>3</v>
      </c>
      <c r="C15" s="124">
        <v>14217</v>
      </c>
    </row>
    <row r="16" spans="1:3">
      <c r="A16" s="105" t="s">
        <v>503</v>
      </c>
      <c r="B16" s="105">
        <v>3</v>
      </c>
      <c r="C16" s="124">
        <v>26977</v>
      </c>
    </row>
    <row r="17" spans="1:3">
      <c r="A17" s="105" t="s">
        <v>485</v>
      </c>
      <c r="B17" s="105">
        <v>10</v>
      </c>
      <c r="C17" s="124">
        <v>69764</v>
      </c>
    </row>
    <row r="18" spans="1:3">
      <c r="A18" s="105" t="s">
        <v>485</v>
      </c>
      <c r="B18" s="105">
        <v>12</v>
      </c>
      <c r="C18" s="124">
        <v>98508</v>
      </c>
    </row>
    <row r="19" spans="1:3">
      <c r="A19" s="105" t="s">
        <v>485</v>
      </c>
      <c r="B19" s="105">
        <v>4</v>
      </c>
      <c r="C19" s="124">
        <v>95904</v>
      </c>
    </row>
    <row r="20" spans="1:3">
      <c r="A20" s="105" t="s">
        <v>491</v>
      </c>
      <c r="B20" s="105">
        <v>5</v>
      </c>
      <c r="C20" s="124">
        <v>66400</v>
      </c>
    </row>
    <row r="21" spans="1:3">
      <c r="A21" s="105" t="s">
        <v>498</v>
      </c>
      <c r="B21" s="105">
        <v>2</v>
      </c>
      <c r="C21" s="124">
        <v>131380</v>
      </c>
    </row>
    <row r="22" spans="1:3">
      <c r="A22" s="105" t="s">
        <v>498</v>
      </c>
      <c r="B22" s="105">
        <v>6</v>
      </c>
      <c r="C22" s="124">
        <v>73185</v>
      </c>
    </row>
    <row r="23" spans="1:3">
      <c r="A23" s="105" t="s">
        <v>498</v>
      </c>
      <c r="B23" s="105">
        <v>2</v>
      </c>
      <c r="C23" s="124">
        <v>47940</v>
      </c>
    </row>
    <row r="24" spans="1:3">
      <c r="A24" s="105" t="s">
        <v>485</v>
      </c>
      <c r="B24" s="105">
        <v>1</v>
      </c>
      <c r="C24" s="124">
        <v>96424</v>
      </c>
    </row>
    <row r="25" spans="1:3">
      <c r="A25" s="105" t="s">
        <v>503</v>
      </c>
      <c r="B25" s="105">
        <v>9</v>
      </c>
      <c r="C25" s="124">
        <v>90419</v>
      </c>
    </row>
    <row r="26" spans="1:3">
      <c r="A26" s="105" t="s">
        <v>491</v>
      </c>
      <c r="B26" s="105">
        <v>2</v>
      </c>
      <c r="C26" s="124">
        <v>73266</v>
      </c>
    </row>
    <row r="27" spans="1:3">
      <c r="A27" s="105" t="s">
        <v>503</v>
      </c>
      <c r="B27" s="105">
        <v>2</v>
      </c>
      <c r="C27" s="124">
        <v>400640</v>
      </c>
    </row>
    <row r="28" spans="1:3">
      <c r="A28" s="105" t="s">
        <v>485</v>
      </c>
      <c r="B28" s="105">
        <v>4</v>
      </c>
      <c r="C28" s="124">
        <v>43866</v>
      </c>
    </row>
    <row r="29" spans="1:3">
      <c r="A29" s="105" t="s">
        <v>491</v>
      </c>
      <c r="B29" s="105">
        <v>6</v>
      </c>
      <c r="C29" s="124">
        <v>59962</v>
      </c>
    </row>
    <row r="30" spans="1:3">
      <c r="A30" s="105" t="s">
        <v>503</v>
      </c>
      <c r="B30" s="105">
        <v>3</v>
      </c>
      <c r="C30" s="124">
        <v>33767</v>
      </c>
    </row>
    <row r="31" spans="1:3">
      <c r="A31" s="105" t="s">
        <v>485</v>
      </c>
      <c r="B31" s="105">
        <v>4</v>
      </c>
      <c r="C31" s="124">
        <v>42882</v>
      </c>
    </row>
    <row r="32" spans="1:3">
      <c r="A32" s="105" t="s">
        <v>519</v>
      </c>
      <c r="B32" s="105">
        <v>5</v>
      </c>
      <c r="C32" s="124">
        <v>226353</v>
      </c>
    </row>
    <row r="33" spans="1:3">
      <c r="A33" s="105" t="s">
        <v>519</v>
      </c>
      <c r="B33" s="105">
        <v>5</v>
      </c>
      <c r="C33" s="124">
        <v>98388</v>
      </c>
    </row>
    <row r="34" spans="1:3">
      <c r="A34" s="105" t="s">
        <v>520</v>
      </c>
      <c r="B34" s="105">
        <v>4</v>
      </c>
      <c r="C34" s="124">
        <v>51666</v>
      </c>
    </row>
    <row r="35" spans="1:3">
      <c r="A35" s="105" t="s">
        <v>519</v>
      </c>
      <c r="B35" s="105">
        <v>3</v>
      </c>
      <c r="C35" s="124">
        <v>483020</v>
      </c>
    </row>
    <row r="36" spans="1:3">
      <c r="A36" s="105" t="s">
        <v>523</v>
      </c>
      <c r="B36" s="105">
        <v>3</v>
      </c>
      <c r="C36" s="124">
        <v>80736</v>
      </c>
    </row>
    <row r="37" spans="1:3">
      <c r="A37" s="105" t="s">
        <v>517</v>
      </c>
      <c r="B37" s="105">
        <v>10</v>
      </c>
      <c r="C37" s="124">
        <v>56325</v>
      </c>
    </row>
    <row r="38" spans="1:3">
      <c r="A38" s="105" t="s">
        <v>521</v>
      </c>
      <c r="B38" s="105">
        <v>12</v>
      </c>
      <c r="C38" s="124">
        <v>45869</v>
      </c>
    </row>
    <row r="39" spans="1:3">
      <c r="A39" s="105" t="s">
        <v>521</v>
      </c>
      <c r="B39" s="105">
        <v>4</v>
      </c>
      <c r="C39" s="124">
        <v>159615</v>
      </c>
    </row>
    <row r="40" spans="1:3">
      <c r="A40" s="105" t="s">
        <v>523</v>
      </c>
      <c r="B40" s="105">
        <v>5</v>
      </c>
      <c r="C40" s="124">
        <v>38097</v>
      </c>
    </row>
    <row r="41" spans="1:3">
      <c r="A41" s="105" t="s">
        <v>522</v>
      </c>
      <c r="B41" s="105">
        <v>2</v>
      </c>
      <c r="C41" s="124">
        <v>75658</v>
      </c>
    </row>
    <row r="42" spans="1:3">
      <c r="A42" s="105" t="s">
        <v>519</v>
      </c>
      <c r="B42" s="105">
        <v>6</v>
      </c>
      <c r="C42" s="124">
        <v>56029</v>
      </c>
    </row>
    <row r="43" spans="1:3">
      <c r="A43" s="105" t="s">
        <v>519</v>
      </c>
      <c r="B43" s="105">
        <v>2</v>
      </c>
      <c r="C43" s="124">
        <v>20189</v>
      </c>
    </row>
    <row r="44" spans="1:3">
      <c r="A44" s="105" t="s">
        <v>521</v>
      </c>
      <c r="B44" s="105">
        <v>1</v>
      </c>
      <c r="C44" s="124">
        <v>39552</v>
      </c>
    </row>
    <row r="45" spans="1:3">
      <c r="A45" s="105" t="s">
        <v>519</v>
      </c>
      <c r="B45" s="105">
        <v>9</v>
      </c>
      <c r="C45" s="124">
        <v>29012</v>
      </c>
    </row>
    <row r="46" spans="1:3">
      <c r="A46" s="105" t="s">
        <v>517</v>
      </c>
      <c r="B46" s="105">
        <v>2</v>
      </c>
      <c r="C46" s="124">
        <v>20985</v>
      </c>
    </row>
    <row r="47" spans="1:3">
      <c r="A47" s="105" t="s">
        <v>517</v>
      </c>
      <c r="B47" s="105">
        <v>2</v>
      </c>
      <c r="C47" s="124">
        <v>62686</v>
      </c>
    </row>
    <row r="48" spans="1:3">
      <c r="A48" s="105" t="s">
        <v>519</v>
      </c>
      <c r="B48" s="105">
        <v>4</v>
      </c>
      <c r="C48" s="124">
        <v>92994</v>
      </c>
    </row>
    <row r="49" spans="1:3">
      <c r="A49" s="105" t="s">
        <v>521</v>
      </c>
      <c r="B49" s="105">
        <v>6</v>
      </c>
      <c r="C49" s="124">
        <v>66630</v>
      </c>
    </row>
    <row r="50" spans="1:3">
      <c r="A50" s="105" t="s">
        <v>519</v>
      </c>
      <c r="B50" s="105">
        <v>3</v>
      </c>
      <c r="C50" s="124">
        <v>64709</v>
      </c>
    </row>
    <row r="51" spans="1:3">
      <c r="A51" s="105" t="s">
        <v>517</v>
      </c>
      <c r="B51" s="105">
        <v>4</v>
      </c>
      <c r="C51" s="124">
        <v>34913</v>
      </c>
    </row>
    <row r="52" spans="1:3">
      <c r="A52" s="105" t="s">
        <v>517</v>
      </c>
      <c r="B52" s="105">
        <v>5</v>
      </c>
      <c r="C52" s="124">
        <v>48771</v>
      </c>
    </row>
    <row r="53" spans="1:3">
      <c r="A53" s="105" t="s">
        <v>519</v>
      </c>
      <c r="B53" s="105">
        <v>5</v>
      </c>
      <c r="C53" s="124">
        <v>38320</v>
      </c>
    </row>
    <row r="54" spans="1:3">
      <c r="A54" s="105" t="s">
        <v>522</v>
      </c>
      <c r="B54" s="105">
        <v>4</v>
      </c>
      <c r="C54" s="124">
        <v>73405</v>
      </c>
    </row>
    <row r="55" spans="1:3">
      <c r="A55" s="105" t="s">
        <v>519</v>
      </c>
      <c r="B55" s="105">
        <v>3</v>
      </c>
      <c r="C55" s="124">
        <v>257525</v>
      </c>
    </row>
    <row r="56" spans="1:3">
      <c r="A56" s="105" t="s">
        <v>519</v>
      </c>
      <c r="B56" s="105">
        <v>3</v>
      </c>
      <c r="C56" s="124">
        <v>67667</v>
      </c>
    </row>
    <row r="57" spans="1:3">
      <c r="A57" s="105" t="s">
        <v>523</v>
      </c>
      <c r="B57" s="105">
        <v>10</v>
      </c>
      <c r="C57" s="124">
        <v>82740</v>
      </c>
    </row>
    <row r="58" spans="1:3">
      <c r="A58" s="105" t="s">
        <v>519</v>
      </c>
      <c r="B58" s="105">
        <v>12</v>
      </c>
      <c r="C58" s="124">
        <v>10085</v>
      </c>
    </row>
    <row r="59" spans="1:3">
      <c r="A59" s="105" t="s">
        <v>517</v>
      </c>
      <c r="B59" s="105">
        <v>4</v>
      </c>
      <c r="C59" s="124">
        <v>28490</v>
      </c>
    </row>
    <row r="60" spans="1:3">
      <c r="A60" s="105" t="s">
        <v>521</v>
      </c>
      <c r="B60" s="105">
        <v>5</v>
      </c>
      <c r="C60" s="124">
        <v>12247</v>
      </c>
    </row>
    <row r="61" spans="1:3">
      <c r="A61" s="105" t="s">
        <v>522</v>
      </c>
      <c r="B61" s="105">
        <v>2</v>
      </c>
      <c r="C61" s="124">
        <v>95091</v>
      </c>
    </row>
    <row r="62" spans="1:3">
      <c r="A62" s="105" t="s">
        <v>520</v>
      </c>
      <c r="B62" s="105">
        <v>6</v>
      </c>
      <c r="C62" s="124">
        <v>95757</v>
      </c>
    </row>
    <row r="63" spans="1:3">
      <c r="A63" s="105" t="s">
        <v>522</v>
      </c>
      <c r="B63" s="105">
        <v>2</v>
      </c>
      <c r="C63" s="124">
        <v>75237</v>
      </c>
    </row>
    <row r="64" spans="1:3">
      <c r="A64" s="105" t="s">
        <v>517</v>
      </c>
      <c r="B64" s="105">
        <v>1</v>
      </c>
      <c r="C64" s="124">
        <v>33380</v>
      </c>
    </row>
    <row r="65" spans="1:3">
      <c r="A65" s="105" t="s">
        <v>521</v>
      </c>
      <c r="B65" s="105">
        <v>9</v>
      </c>
      <c r="C65" s="124">
        <v>47750</v>
      </c>
    </row>
    <row r="66" spans="1:3">
      <c r="A66" s="105" t="s">
        <v>519</v>
      </c>
      <c r="B66" s="105">
        <v>2</v>
      </c>
      <c r="C66" s="124">
        <v>37348</v>
      </c>
    </row>
    <row r="67" spans="1:3">
      <c r="A67" s="105" t="s">
        <v>521</v>
      </c>
      <c r="B67" s="105">
        <v>2</v>
      </c>
      <c r="C67" s="124">
        <v>4614</v>
      </c>
    </row>
    <row r="68" spans="1:3">
      <c r="A68" s="105" t="s">
        <v>521</v>
      </c>
      <c r="B68" s="105">
        <v>4</v>
      </c>
      <c r="C68" s="124">
        <v>16528</v>
      </c>
    </row>
    <row r="69" spans="1:3">
      <c r="A69" s="105" t="s">
        <v>517</v>
      </c>
      <c r="B69" s="105">
        <v>6</v>
      </c>
      <c r="C69" s="124">
        <v>31627</v>
      </c>
    </row>
    <row r="70" spans="1:3">
      <c r="A70" s="105" t="s">
        <v>517</v>
      </c>
      <c r="B70" s="105">
        <v>3</v>
      </c>
      <c r="C70" s="124">
        <v>58240</v>
      </c>
    </row>
    <row r="71" spans="1:3">
      <c r="A71" s="105" t="s">
        <v>523</v>
      </c>
      <c r="B71" s="105">
        <v>4</v>
      </c>
      <c r="C71" s="124">
        <v>5026</v>
      </c>
    </row>
    <row r="72" spans="1:3">
      <c r="A72" s="105" t="s">
        <v>519</v>
      </c>
      <c r="B72" s="105">
        <v>5</v>
      </c>
      <c r="C72" s="124">
        <v>73113</v>
      </c>
    </row>
    <row r="73" spans="1:3">
      <c r="A73" s="105" t="s">
        <v>521</v>
      </c>
      <c r="B73" s="105">
        <v>5</v>
      </c>
      <c r="C73" s="124">
        <v>35780</v>
      </c>
    </row>
    <row r="74" spans="1:3">
      <c r="A74" s="105" t="s">
        <v>522</v>
      </c>
      <c r="B74" s="105">
        <v>4</v>
      </c>
      <c r="C74" s="124">
        <v>69481</v>
      </c>
    </row>
    <row r="75" spans="1:3">
      <c r="A75" s="105" t="s">
        <v>520</v>
      </c>
      <c r="B75" s="105">
        <v>3</v>
      </c>
      <c r="C75" s="124">
        <v>62716</v>
      </c>
    </row>
    <row r="76" spans="1:3">
      <c r="A76" s="105" t="s">
        <v>519</v>
      </c>
      <c r="B76" s="105">
        <v>3</v>
      </c>
      <c r="C76" s="124">
        <v>49864</v>
      </c>
    </row>
    <row r="77" spans="1:3">
      <c r="A77" s="105" t="s">
        <v>519</v>
      </c>
      <c r="B77" s="105">
        <v>10</v>
      </c>
      <c r="C77" s="124">
        <v>459845</v>
      </c>
    </row>
    <row r="78" spans="1:3">
      <c r="A78" s="105" t="s">
        <v>519</v>
      </c>
      <c r="B78" s="105">
        <v>12</v>
      </c>
      <c r="C78" s="124">
        <v>19080</v>
      </c>
    </row>
    <row r="79" spans="1:3">
      <c r="A79" s="105" t="s">
        <v>517</v>
      </c>
      <c r="B79" s="105">
        <v>4</v>
      </c>
      <c r="C79" s="124">
        <v>91129</v>
      </c>
    </row>
    <row r="80" spans="1:3">
      <c r="A80" s="105" t="s">
        <v>522</v>
      </c>
      <c r="B80" s="105">
        <v>5</v>
      </c>
      <c r="C80" s="124">
        <v>5716</v>
      </c>
    </row>
    <row r="81" spans="1:3">
      <c r="A81" s="105" t="s">
        <v>517</v>
      </c>
      <c r="B81" s="105">
        <v>2</v>
      </c>
      <c r="C81" s="124">
        <v>79746</v>
      </c>
    </row>
    <row r="82" spans="1:3">
      <c r="A82" s="105" t="s">
        <v>522</v>
      </c>
      <c r="B82" s="105">
        <v>6</v>
      </c>
      <c r="C82" s="124">
        <v>64694</v>
      </c>
    </row>
    <row r="83" spans="1:3">
      <c r="A83" s="105" t="s">
        <v>520</v>
      </c>
      <c r="B83" s="105">
        <v>2</v>
      </c>
      <c r="C83" s="124">
        <v>117490</v>
      </c>
    </row>
    <row r="84" spans="1:3">
      <c r="A84" s="105" t="s">
        <v>522</v>
      </c>
      <c r="B84" s="105">
        <v>1</v>
      </c>
      <c r="C84" s="124">
        <v>94920</v>
      </c>
    </row>
    <row r="85" spans="1:3">
      <c r="A85" s="105" t="s">
        <v>521</v>
      </c>
      <c r="B85" s="105">
        <v>9</v>
      </c>
      <c r="C85" s="124">
        <v>52636</v>
      </c>
    </row>
    <row r="86" spans="1:3">
      <c r="A86" s="105" t="s">
        <v>522</v>
      </c>
      <c r="B86" s="105">
        <v>2</v>
      </c>
      <c r="C86" s="124">
        <v>284613</v>
      </c>
    </row>
    <row r="87" spans="1:3">
      <c r="A87" s="105" t="s">
        <v>517</v>
      </c>
      <c r="B87" s="105">
        <v>2</v>
      </c>
      <c r="C87" s="124">
        <v>67281</v>
      </c>
    </row>
    <row r="88" spans="1:3">
      <c r="A88" s="105" t="s">
        <v>521</v>
      </c>
      <c r="B88" s="105">
        <v>4</v>
      </c>
      <c r="C88" s="124">
        <v>40086</v>
      </c>
    </row>
    <row r="89" spans="1:3">
      <c r="A89" s="105" t="s">
        <v>521</v>
      </c>
      <c r="B89" s="105">
        <v>6</v>
      </c>
      <c r="C89" s="124">
        <v>265445</v>
      </c>
    </row>
    <row r="90" spans="1:3">
      <c r="A90" s="105" t="s">
        <v>521</v>
      </c>
      <c r="B90" s="105">
        <v>3</v>
      </c>
      <c r="C90" s="124">
        <v>442700</v>
      </c>
    </row>
    <row r="91" spans="1:3">
      <c r="A91" s="105" t="s">
        <v>519</v>
      </c>
      <c r="B91" s="105">
        <v>4</v>
      </c>
      <c r="C91" s="124">
        <v>33220</v>
      </c>
    </row>
    <row r="92" spans="1:3">
      <c r="A92" s="105" t="s">
        <v>517</v>
      </c>
      <c r="B92" s="105">
        <v>5</v>
      </c>
      <c r="C92" s="124">
        <v>342625</v>
      </c>
    </row>
    <row r="93" spans="1:3">
      <c r="A93" s="105" t="s">
        <v>522</v>
      </c>
      <c r="B93" s="105">
        <v>5</v>
      </c>
      <c r="C93" s="124">
        <v>197214</v>
      </c>
    </row>
    <row r="94" spans="1:3">
      <c r="A94" s="105" t="s">
        <v>522</v>
      </c>
      <c r="B94" s="105">
        <v>4</v>
      </c>
      <c r="C94" s="124">
        <v>84825</v>
      </c>
    </row>
    <row r="95" spans="1:3">
      <c r="A95" s="105" t="s">
        <v>519</v>
      </c>
      <c r="B95" s="105">
        <v>3</v>
      </c>
      <c r="C95" s="124">
        <v>93977</v>
      </c>
    </row>
    <row r="96" spans="1:3">
      <c r="A96" s="105" t="s">
        <v>519</v>
      </c>
      <c r="B96" s="105">
        <v>3</v>
      </c>
      <c r="C96" s="124">
        <v>9765</v>
      </c>
    </row>
    <row r="97" spans="1:3">
      <c r="A97" s="105" t="s">
        <v>519</v>
      </c>
      <c r="B97" s="105">
        <v>10</v>
      </c>
      <c r="C97" s="124">
        <v>77718</v>
      </c>
    </row>
    <row r="98" spans="1:3">
      <c r="A98" s="105" t="s">
        <v>517</v>
      </c>
      <c r="B98" s="105">
        <v>12</v>
      </c>
      <c r="C98" s="124">
        <v>34913</v>
      </c>
    </row>
    <row r="99" spans="1:3">
      <c r="A99" s="105" t="s">
        <v>522</v>
      </c>
      <c r="B99" s="105">
        <v>4</v>
      </c>
      <c r="C99" s="124">
        <v>95091</v>
      </c>
    </row>
    <row r="100" spans="1:3">
      <c r="A100" s="105" t="s">
        <v>287</v>
      </c>
      <c r="B100" s="105">
        <v>5</v>
      </c>
      <c r="C100" s="124">
        <v>48429.599999999999</v>
      </c>
    </row>
    <row r="101" spans="1:3">
      <c r="A101" s="105" t="s">
        <v>530</v>
      </c>
      <c r="B101" s="105">
        <v>2</v>
      </c>
      <c r="C101" s="124">
        <v>327792</v>
      </c>
    </row>
    <row r="102" spans="1:3">
      <c r="A102" s="105" t="s">
        <v>525</v>
      </c>
      <c r="B102" s="105">
        <v>6</v>
      </c>
      <c r="C102" s="124">
        <v>33664.799999999996</v>
      </c>
    </row>
    <row r="103" spans="1:3">
      <c r="A103" s="105" t="s">
        <v>527</v>
      </c>
      <c r="B103" s="105">
        <v>2</v>
      </c>
      <c r="C103" s="124">
        <v>289470</v>
      </c>
    </row>
    <row r="104" spans="1:3">
      <c r="A104" s="105" t="s">
        <v>526</v>
      </c>
      <c r="B104" s="105">
        <v>1</v>
      </c>
      <c r="C104" s="124">
        <v>32439.599999999999</v>
      </c>
    </row>
    <row r="105" spans="1:3">
      <c r="A105" s="105" t="s">
        <v>525</v>
      </c>
      <c r="B105" s="105">
        <v>9</v>
      </c>
      <c r="C105" s="124">
        <v>87081.599999999991</v>
      </c>
    </row>
    <row r="106" spans="1:3">
      <c r="A106" s="105" t="s">
        <v>532</v>
      </c>
      <c r="B106" s="105">
        <v>2</v>
      </c>
      <c r="C106" s="124">
        <v>8845.1999999999989</v>
      </c>
    </row>
    <row r="107" spans="1:3">
      <c r="A107" s="105" t="s">
        <v>527</v>
      </c>
      <c r="B107" s="105">
        <v>2</v>
      </c>
      <c r="C107" s="124">
        <v>77042.399999999994</v>
      </c>
    </row>
    <row r="108" spans="1:3">
      <c r="A108" s="105" t="s">
        <v>527</v>
      </c>
      <c r="B108" s="105">
        <v>4</v>
      </c>
      <c r="C108" s="124">
        <v>290138.39999999997</v>
      </c>
    </row>
    <row r="109" spans="1:3">
      <c r="A109" s="105" t="s">
        <v>525</v>
      </c>
      <c r="B109" s="105">
        <v>6</v>
      </c>
      <c r="C109" s="124">
        <v>152456.4</v>
      </c>
    </row>
    <row r="110" spans="1:3">
      <c r="A110" s="105" t="s">
        <v>531</v>
      </c>
      <c r="B110" s="105">
        <v>3</v>
      </c>
      <c r="C110" s="124">
        <v>92170.8</v>
      </c>
    </row>
    <row r="111" spans="1:3">
      <c r="A111" s="105" t="s">
        <v>530</v>
      </c>
      <c r="B111" s="105">
        <v>4</v>
      </c>
      <c r="C111" s="124">
        <v>85131.599999999991</v>
      </c>
    </row>
    <row r="112" spans="1:3">
      <c r="A112" s="105" t="s">
        <v>287</v>
      </c>
      <c r="B112" s="105">
        <v>5</v>
      </c>
      <c r="C112" s="124">
        <v>83236.800000000003</v>
      </c>
    </row>
    <row r="113" spans="1:3">
      <c r="A113" s="105" t="s">
        <v>527</v>
      </c>
      <c r="B113" s="105">
        <v>5</v>
      </c>
      <c r="C113" s="124">
        <v>81000</v>
      </c>
    </row>
    <row r="114" spans="1:3">
      <c r="A114" s="105" t="s">
        <v>532</v>
      </c>
      <c r="B114" s="105">
        <v>4</v>
      </c>
      <c r="C114" s="124">
        <v>20936.399999999998</v>
      </c>
    </row>
    <row r="115" spans="1:3">
      <c r="A115" s="105" t="s">
        <v>529</v>
      </c>
      <c r="B115" s="105">
        <v>3</v>
      </c>
      <c r="C115" s="124">
        <v>97304.4</v>
      </c>
    </row>
    <row r="116" spans="1:3">
      <c r="A116" s="105" t="s">
        <v>525</v>
      </c>
      <c r="B116" s="105">
        <v>3</v>
      </c>
      <c r="C116" s="124">
        <v>19833.599999999999</v>
      </c>
    </row>
    <row r="117" spans="1:3">
      <c r="A117" s="105" t="s">
        <v>287</v>
      </c>
      <c r="B117" s="105">
        <v>10</v>
      </c>
      <c r="C117" s="124">
        <v>103950</v>
      </c>
    </row>
    <row r="118" spans="1:3">
      <c r="A118" s="105" t="s">
        <v>291</v>
      </c>
      <c r="B118" s="105">
        <v>12</v>
      </c>
      <c r="C118" s="124">
        <v>29097.599999999999</v>
      </c>
    </row>
    <row r="119" spans="1:3">
      <c r="A119" s="105" t="s">
        <v>526</v>
      </c>
      <c r="B119" s="105">
        <v>4</v>
      </c>
      <c r="C119" s="124">
        <v>77610</v>
      </c>
    </row>
    <row r="120" spans="1:3">
      <c r="A120" s="105" t="s">
        <v>530</v>
      </c>
      <c r="B120" s="105">
        <v>5</v>
      </c>
      <c r="C120" s="124">
        <v>73106.399999999994</v>
      </c>
    </row>
    <row r="121" spans="1:3">
      <c r="A121" s="105" t="s">
        <v>525</v>
      </c>
      <c r="B121" s="105">
        <v>2</v>
      </c>
      <c r="C121" s="124">
        <v>94184.4</v>
      </c>
    </row>
    <row r="122" spans="1:3">
      <c r="A122" s="105" t="s">
        <v>531</v>
      </c>
      <c r="B122" s="105">
        <v>6</v>
      </c>
      <c r="C122" s="124">
        <v>447756</v>
      </c>
    </row>
    <row r="123" spans="1:3">
      <c r="A123" s="105" t="s">
        <v>526</v>
      </c>
      <c r="B123" s="105">
        <v>2</v>
      </c>
      <c r="C123" s="124">
        <v>83292</v>
      </c>
    </row>
    <row r="124" spans="1:3">
      <c r="A124" s="105" t="s">
        <v>287</v>
      </c>
      <c r="B124" s="105">
        <v>1</v>
      </c>
      <c r="C124" s="124">
        <v>13354.8</v>
      </c>
    </row>
    <row r="125" spans="1:3">
      <c r="A125" s="105" t="s">
        <v>528</v>
      </c>
      <c r="B125" s="105">
        <v>9</v>
      </c>
      <c r="C125" s="124">
        <v>19149.599999999999</v>
      </c>
    </row>
    <row r="126" spans="1:3">
      <c r="A126" s="105" t="s">
        <v>529</v>
      </c>
      <c r="B126" s="105">
        <v>2</v>
      </c>
      <c r="C126" s="124">
        <v>117079.2</v>
      </c>
    </row>
    <row r="127" spans="1:3">
      <c r="A127" s="105" t="s">
        <v>528</v>
      </c>
      <c r="B127" s="105">
        <v>2</v>
      </c>
      <c r="C127" s="124">
        <v>145270.79999999999</v>
      </c>
    </row>
    <row r="128" spans="1:3">
      <c r="A128" s="105" t="s">
        <v>529</v>
      </c>
      <c r="B128" s="105">
        <v>4</v>
      </c>
      <c r="C128" s="124">
        <v>64592.399999999994</v>
      </c>
    </row>
    <row r="129" spans="1:3">
      <c r="A129" s="105" t="s">
        <v>531</v>
      </c>
      <c r="B129" s="105">
        <v>6</v>
      </c>
      <c r="C129" s="124">
        <v>8064</v>
      </c>
    </row>
    <row r="130" spans="1:3">
      <c r="A130" s="105" t="s">
        <v>528</v>
      </c>
      <c r="B130" s="105">
        <v>3</v>
      </c>
      <c r="C130" s="124">
        <v>54475.199999999997</v>
      </c>
    </row>
    <row r="131" spans="1:3">
      <c r="A131" s="105" t="s">
        <v>525</v>
      </c>
      <c r="B131" s="105">
        <v>4</v>
      </c>
      <c r="C131" s="124">
        <v>71565.599999999991</v>
      </c>
    </row>
    <row r="132" spans="1:3">
      <c r="A132" s="105" t="s">
        <v>530</v>
      </c>
      <c r="B132" s="105">
        <v>5</v>
      </c>
      <c r="C132" s="124">
        <v>37634.400000000001</v>
      </c>
    </row>
    <row r="133" spans="1:3">
      <c r="A133" s="105" t="s">
        <v>527</v>
      </c>
      <c r="B133" s="105">
        <v>5</v>
      </c>
      <c r="C133" s="124">
        <v>27020.399999999998</v>
      </c>
    </row>
    <row r="134" spans="1:3">
      <c r="A134" s="105" t="s">
        <v>530</v>
      </c>
      <c r="B134" s="105">
        <v>4</v>
      </c>
      <c r="C134" s="124">
        <v>43401.599999999999</v>
      </c>
    </row>
    <row r="135" spans="1:3">
      <c r="A135" s="105" t="s">
        <v>530</v>
      </c>
      <c r="B135" s="105">
        <v>3</v>
      </c>
      <c r="C135" s="124">
        <v>30960</v>
      </c>
    </row>
    <row r="136" spans="1:3">
      <c r="A136" s="105" t="s">
        <v>531</v>
      </c>
      <c r="B136" s="105">
        <v>3</v>
      </c>
      <c r="C136" s="124">
        <v>82939.199999999997</v>
      </c>
    </row>
    <row r="137" spans="1:3">
      <c r="A137" s="105" t="s">
        <v>526</v>
      </c>
      <c r="B137" s="105">
        <v>10</v>
      </c>
      <c r="C137" s="124">
        <v>352108.79999999999</v>
      </c>
    </row>
    <row r="138" spans="1:3">
      <c r="A138" s="105" t="s">
        <v>287</v>
      </c>
      <c r="B138" s="105">
        <v>12</v>
      </c>
      <c r="C138" s="124">
        <v>27418.799999999999</v>
      </c>
    </row>
    <row r="139" spans="1:3">
      <c r="A139" s="105" t="s">
        <v>528</v>
      </c>
      <c r="B139" s="105">
        <v>4</v>
      </c>
      <c r="C139" s="124">
        <v>78426</v>
      </c>
    </row>
    <row r="140" spans="1:3">
      <c r="A140" s="105" t="s">
        <v>532</v>
      </c>
      <c r="B140" s="105">
        <v>5</v>
      </c>
      <c r="C140" s="124">
        <v>76089.599999999991</v>
      </c>
    </row>
    <row r="141" spans="1:3">
      <c r="A141" s="105" t="s">
        <v>291</v>
      </c>
      <c r="B141" s="105">
        <v>2</v>
      </c>
      <c r="C141" s="124">
        <v>8614.7999999999993</v>
      </c>
    </row>
    <row r="142" spans="1:3">
      <c r="A142" s="105" t="s">
        <v>291</v>
      </c>
      <c r="B142" s="105">
        <v>6</v>
      </c>
      <c r="C142" s="124">
        <v>11540.4</v>
      </c>
    </row>
    <row r="143" spans="1:3">
      <c r="A143" s="105" t="s">
        <v>532</v>
      </c>
      <c r="B143" s="105">
        <v>2</v>
      </c>
      <c r="C143" s="124">
        <v>48931.199999999997</v>
      </c>
    </row>
    <row r="144" spans="1:3">
      <c r="A144" s="105" t="s">
        <v>291</v>
      </c>
      <c r="B144" s="105">
        <v>1</v>
      </c>
      <c r="C144" s="124">
        <v>123864</v>
      </c>
    </row>
    <row r="145" spans="1:3">
      <c r="A145" s="105" t="s">
        <v>529</v>
      </c>
      <c r="B145" s="105">
        <v>9</v>
      </c>
      <c r="C145" s="124">
        <v>37699.199999999997</v>
      </c>
    </row>
    <row r="146" spans="1:3">
      <c r="A146" s="105" t="s">
        <v>291</v>
      </c>
      <c r="B146" s="105">
        <v>2</v>
      </c>
      <c r="C146" s="124">
        <v>26758.799999999999</v>
      </c>
    </row>
    <row r="147" spans="1:3">
      <c r="A147" s="105" t="s">
        <v>287</v>
      </c>
      <c r="B147" s="105">
        <v>2</v>
      </c>
      <c r="C147" s="124">
        <v>55167.6</v>
      </c>
    </row>
    <row r="148" spans="1:3">
      <c r="A148" s="105" t="s">
        <v>527</v>
      </c>
      <c r="B148" s="105">
        <v>4</v>
      </c>
      <c r="C148" s="124">
        <v>76525.2</v>
      </c>
    </row>
    <row r="149" spans="1:3">
      <c r="A149" s="105" t="s">
        <v>526</v>
      </c>
      <c r="B149" s="105">
        <v>6</v>
      </c>
      <c r="C149" s="124">
        <v>114264</v>
      </c>
    </row>
    <row r="150" spans="1:3">
      <c r="A150" s="105" t="s">
        <v>287</v>
      </c>
      <c r="B150" s="105">
        <v>3</v>
      </c>
      <c r="C150" s="124">
        <v>17356.8</v>
      </c>
    </row>
    <row r="151" spans="1:3">
      <c r="A151" s="105" t="s">
        <v>531</v>
      </c>
      <c r="B151" s="105">
        <v>4</v>
      </c>
      <c r="C151" s="124">
        <v>107820</v>
      </c>
    </row>
    <row r="152" spans="1:3">
      <c r="A152" s="105" t="s">
        <v>530</v>
      </c>
      <c r="B152" s="105">
        <v>5</v>
      </c>
      <c r="C152" s="124">
        <v>3634.7999999999997</v>
      </c>
    </row>
    <row r="153" spans="1:3">
      <c r="A153" s="105" t="s">
        <v>529</v>
      </c>
      <c r="B153" s="105">
        <v>5</v>
      </c>
      <c r="C153" s="124">
        <v>118686</v>
      </c>
    </row>
    <row r="154" spans="1:3">
      <c r="A154" s="105" t="s">
        <v>526</v>
      </c>
      <c r="B154" s="105">
        <v>4</v>
      </c>
      <c r="C154" s="124">
        <v>77446.8</v>
      </c>
    </row>
    <row r="155" spans="1:3">
      <c r="A155" s="105" t="s">
        <v>291</v>
      </c>
      <c r="B155" s="105">
        <v>3</v>
      </c>
      <c r="C155" s="124">
        <v>28690.799999999999</v>
      </c>
    </row>
    <row r="156" spans="1:3">
      <c r="A156" s="105" t="s">
        <v>530</v>
      </c>
      <c r="B156" s="105">
        <v>3</v>
      </c>
      <c r="C156" s="124">
        <v>592068</v>
      </c>
    </row>
    <row r="157" spans="1:3">
      <c r="A157" s="105" t="s">
        <v>529</v>
      </c>
      <c r="B157" s="105">
        <v>10</v>
      </c>
      <c r="C157" s="124">
        <v>69937.2</v>
      </c>
    </row>
    <row r="158" spans="1:3">
      <c r="A158" s="105" t="s">
        <v>529</v>
      </c>
      <c r="B158" s="105">
        <v>12</v>
      </c>
      <c r="C158" s="124">
        <v>53973.599999999999</v>
      </c>
    </row>
    <row r="159" spans="1:3">
      <c r="A159" s="105" t="s">
        <v>527</v>
      </c>
      <c r="B159" s="105">
        <v>4</v>
      </c>
      <c r="C159" s="124">
        <v>59689.2</v>
      </c>
    </row>
    <row r="160" spans="1:3">
      <c r="A160" s="105" t="s">
        <v>530</v>
      </c>
      <c r="B160" s="105">
        <v>5</v>
      </c>
      <c r="C160" s="124">
        <v>115484.4</v>
      </c>
    </row>
    <row r="161" spans="1:3">
      <c r="A161" s="105" t="s">
        <v>529</v>
      </c>
      <c r="B161" s="105">
        <v>2</v>
      </c>
      <c r="C161" s="124">
        <v>82256.399999999994</v>
      </c>
    </row>
    <row r="162" spans="1:3">
      <c r="A162" s="105" t="s">
        <v>530</v>
      </c>
      <c r="B162" s="105">
        <v>6</v>
      </c>
      <c r="C162" s="124">
        <v>86298</v>
      </c>
    </row>
    <row r="163" spans="1:3">
      <c r="A163" s="105" t="s">
        <v>291</v>
      </c>
      <c r="B163" s="105">
        <v>2</v>
      </c>
      <c r="C163" s="124">
        <v>93199.2</v>
      </c>
    </row>
    <row r="164" spans="1:3">
      <c r="A164" s="105" t="s">
        <v>287</v>
      </c>
      <c r="B164" s="105">
        <v>1</v>
      </c>
      <c r="C164" s="124">
        <v>32079.599999999999</v>
      </c>
    </row>
    <row r="165" spans="1:3">
      <c r="A165" s="105" t="s">
        <v>287</v>
      </c>
      <c r="B165" s="105">
        <v>9</v>
      </c>
      <c r="C165" s="124">
        <v>90765.599999999991</v>
      </c>
    </row>
    <row r="166" spans="1:3">
      <c r="A166" s="105" t="s">
        <v>287</v>
      </c>
      <c r="B166" s="105">
        <v>2</v>
      </c>
      <c r="C166" s="124">
        <v>76696.800000000003</v>
      </c>
    </row>
    <row r="167" spans="1:3">
      <c r="A167" s="105" t="s">
        <v>291</v>
      </c>
      <c r="B167" s="105">
        <v>2</v>
      </c>
      <c r="C167" s="124">
        <v>8586</v>
      </c>
    </row>
    <row r="168" spans="1:3">
      <c r="A168" s="105" t="s">
        <v>529</v>
      </c>
      <c r="B168" s="105">
        <v>4</v>
      </c>
      <c r="C168" s="124">
        <v>168522</v>
      </c>
    </row>
    <row r="169" spans="1:3">
      <c r="A169" s="105" t="s">
        <v>526</v>
      </c>
      <c r="B169" s="105">
        <v>6</v>
      </c>
      <c r="C169" s="124">
        <v>107040</v>
      </c>
    </row>
    <row r="170" spans="1:3">
      <c r="A170" s="105" t="s">
        <v>530</v>
      </c>
      <c r="B170" s="105">
        <v>3</v>
      </c>
      <c r="C170" s="124">
        <v>22947.599999999999</v>
      </c>
    </row>
    <row r="171" spans="1:3">
      <c r="A171" s="105" t="s">
        <v>530</v>
      </c>
      <c r="B171" s="105">
        <v>4</v>
      </c>
      <c r="C171" s="124">
        <v>244969.19999999998</v>
      </c>
    </row>
    <row r="172" spans="1:3">
      <c r="A172" s="105" t="s">
        <v>287</v>
      </c>
      <c r="B172" s="105">
        <v>5</v>
      </c>
      <c r="C172" s="124">
        <v>8844</v>
      </c>
    </row>
    <row r="173" spans="1:3">
      <c r="A173" s="105" t="s">
        <v>527</v>
      </c>
      <c r="B173" s="105">
        <v>5</v>
      </c>
      <c r="C173" s="124">
        <v>28833.599999999999</v>
      </c>
    </row>
    <row r="174" spans="1:3">
      <c r="A174" s="105" t="s">
        <v>532</v>
      </c>
      <c r="B174" s="105">
        <v>4</v>
      </c>
      <c r="C174" s="124">
        <v>64712.399999999994</v>
      </c>
    </row>
    <row r="175" spans="1:3">
      <c r="A175" s="105" t="s">
        <v>291</v>
      </c>
      <c r="B175" s="105">
        <v>3</v>
      </c>
      <c r="C175" s="124">
        <v>87639.599999999991</v>
      </c>
    </row>
    <row r="176" spans="1:3">
      <c r="A176" s="105" t="s">
        <v>526</v>
      </c>
      <c r="B176" s="105">
        <v>3</v>
      </c>
      <c r="C176" s="124">
        <v>99783.599999999991</v>
      </c>
    </row>
    <row r="177" spans="1:3">
      <c r="A177" s="105" t="s">
        <v>528</v>
      </c>
      <c r="B177" s="105">
        <v>10</v>
      </c>
      <c r="C177" s="124">
        <v>50338.799999999996</v>
      </c>
    </row>
    <row r="178" spans="1:3">
      <c r="A178" s="105" t="s">
        <v>532</v>
      </c>
      <c r="B178" s="105">
        <v>12</v>
      </c>
      <c r="C178" s="124">
        <v>105408</v>
      </c>
    </row>
    <row r="179" spans="1:3">
      <c r="A179" s="105" t="s">
        <v>526</v>
      </c>
      <c r="B179" s="105">
        <v>4</v>
      </c>
      <c r="C179" s="124">
        <v>239328</v>
      </c>
    </row>
    <row r="180" spans="1:3">
      <c r="A180" s="105" t="s">
        <v>530</v>
      </c>
      <c r="B180" s="105">
        <v>5</v>
      </c>
      <c r="C180" s="124">
        <v>246160.8</v>
      </c>
    </row>
    <row r="181" spans="1:3">
      <c r="A181" s="105" t="s">
        <v>291</v>
      </c>
      <c r="B181" s="105">
        <v>2</v>
      </c>
      <c r="C181" s="124">
        <v>226490.4</v>
      </c>
    </row>
    <row r="182" spans="1:3">
      <c r="A182" s="105" t="s">
        <v>532</v>
      </c>
      <c r="B182" s="105">
        <v>6</v>
      </c>
      <c r="C182" s="124">
        <v>12999.6</v>
      </c>
    </row>
    <row r="183" spans="1:3">
      <c r="A183" s="105" t="s">
        <v>526</v>
      </c>
      <c r="B183" s="105">
        <v>2</v>
      </c>
      <c r="C183" s="124">
        <v>48218.400000000001</v>
      </c>
    </row>
    <row r="184" spans="1:3">
      <c r="A184" s="105" t="s">
        <v>527</v>
      </c>
      <c r="B184" s="105">
        <v>1</v>
      </c>
      <c r="C184" s="124">
        <v>528114</v>
      </c>
    </row>
    <row r="185" spans="1:3">
      <c r="A185" s="105" t="s">
        <v>527</v>
      </c>
      <c r="B185" s="105">
        <v>9</v>
      </c>
      <c r="C185" s="124">
        <v>48334.799999999996</v>
      </c>
    </row>
    <row r="186" spans="1:3">
      <c r="A186" s="105" t="s">
        <v>528</v>
      </c>
      <c r="B186" s="105">
        <v>2</v>
      </c>
      <c r="C186" s="124">
        <v>106603.2</v>
      </c>
    </row>
    <row r="187" spans="1:3">
      <c r="A187" s="105" t="s">
        <v>528</v>
      </c>
      <c r="B187" s="105">
        <v>2</v>
      </c>
      <c r="C187" s="124">
        <v>34261.199999999997</v>
      </c>
    </row>
    <row r="188" spans="1:3">
      <c r="A188" s="105" t="s">
        <v>529</v>
      </c>
      <c r="B188" s="105">
        <v>4</v>
      </c>
      <c r="C188" s="124">
        <v>320556</v>
      </c>
    </row>
    <row r="189" spans="1:3">
      <c r="A189" s="105" t="s">
        <v>287</v>
      </c>
      <c r="B189" s="105">
        <v>6</v>
      </c>
      <c r="C189" s="124">
        <v>113378.4</v>
      </c>
    </row>
    <row r="190" spans="1:3">
      <c r="A190" s="105" t="s">
        <v>532</v>
      </c>
      <c r="B190" s="105">
        <v>3</v>
      </c>
      <c r="C190" s="124">
        <v>14186.4</v>
      </c>
    </row>
    <row r="191" spans="1:3">
      <c r="A191" s="105" t="s">
        <v>528</v>
      </c>
      <c r="B191" s="105">
        <v>4</v>
      </c>
      <c r="C191" s="124">
        <v>104049.59999999999</v>
      </c>
    </row>
    <row r="192" spans="1:3">
      <c r="A192" s="105" t="s">
        <v>291</v>
      </c>
      <c r="B192" s="105">
        <v>5</v>
      </c>
      <c r="C192" s="124">
        <v>44976</v>
      </c>
    </row>
    <row r="193" spans="1:3">
      <c r="A193" s="105" t="s">
        <v>528</v>
      </c>
      <c r="B193" s="105">
        <v>5</v>
      </c>
      <c r="C193" s="124">
        <v>98119.2</v>
      </c>
    </row>
    <row r="194" spans="1:3">
      <c r="A194" s="105" t="s">
        <v>525</v>
      </c>
      <c r="B194" s="105">
        <v>4</v>
      </c>
      <c r="C194" s="124">
        <v>93192</v>
      </c>
    </row>
    <row r="195" spans="1:3">
      <c r="A195" s="105" t="s">
        <v>530</v>
      </c>
      <c r="B195" s="105">
        <v>3</v>
      </c>
      <c r="C195" s="124">
        <v>170287.19999999998</v>
      </c>
    </row>
    <row r="196" spans="1:3">
      <c r="A196" s="105" t="s">
        <v>291</v>
      </c>
      <c r="B196" s="105">
        <v>3</v>
      </c>
      <c r="C196" s="124">
        <v>8497.1999999999989</v>
      </c>
    </row>
    <row r="197" spans="1:3">
      <c r="A197" s="105" t="s">
        <v>527</v>
      </c>
      <c r="B197" s="105">
        <v>10</v>
      </c>
      <c r="C197" s="124">
        <v>40267.199999999997</v>
      </c>
    </row>
    <row r="198" spans="1:3">
      <c r="A198" s="105" t="s">
        <v>526</v>
      </c>
      <c r="B198" s="105">
        <v>12</v>
      </c>
      <c r="C198" s="124">
        <v>63936</v>
      </c>
    </row>
    <row r="199" spans="1:3">
      <c r="A199" s="105" t="s">
        <v>525</v>
      </c>
      <c r="B199" s="105">
        <v>4</v>
      </c>
      <c r="C199" s="124">
        <v>30634.799999999999</v>
      </c>
    </row>
    <row r="200" spans="1:3">
      <c r="A200" s="105" t="s">
        <v>291</v>
      </c>
      <c r="B200" s="105">
        <v>5</v>
      </c>
      <c r="C200" s="124">
        <v>64047.6</v>
      </c>
    </row>
    <row r="201" spans="1:3">
      <c r="A201" s="105" t="s">
        <v>531</v>
      </c>
      <c r="B201" s="105">
        <v>2</v>
      </c>
      <c r="C201" s="124">
        <v>297385.2</v>
      </c>
    </row>
    <row r="202" spans="1:3">
      <c r="A202" s="105" t="s">
        <v>526</v>
      </c>
      <c r="B202" s="105">
        <v>6</v>
      </c>
      <c r="C202" s="124">
        <v>72774</v>
      </c>
    </row>
    <row r="203" spans="1:3">
      <c r="A203" s="105" t="s">
        <v>530</v>
      </c>
      <c r="B203" s="105">
        <v>2</v>
      </c>
      <c r="C203" s="124">
        <v>39691.199999999997</v>
      </c>
    </row>
    <row r="204" spans="1:3">
      <c r="A204" s="105" t="s">
        <v>291</v>
      </c>
      <c r="B204" s="105">
        <v>1</v>
      </c>
      <c r="C204" s="124">
        <v>201542.39999999999</v>
      </c>
    </row>
    <row r="205" spans="1:3">
      <c r="A205" s="105" t="s">
        <v>530</v>
      </c>
      <c r="B205" s="105">
        <v>9</v>
      </c>
      <c r="C205" s="124">
        <v>24835.200000000001</v>
      </c>
    </row>
    <row r="206" spans="1:3">
      <c r="A206" s="105" t="s">
        <v>526</v>
      </c>
      <c r="B206" s="105">
        <v>2</v>
      </c>
      <c r="C206" s="124">
        <v>57730.799999999996</v>
      </c>
    </row>
    <row r="207" spans="1:3">
      <c r="A207" s="105" t="s">
        <v>532</v>
      </c>
      <c r="B207" s="105">
        <v>2</v>
      </c>
      <c r="C207" s="124">
        <v>22696.799999999999</v>
      </c>
    </row>
    <row r="208" spans="1:3">
      <c r="A208" s="105" t="s">
        <v>287</v>
      </c>
      <c r="B208" s="105">
        <v>4</v>
      </c>
      <c r="C208" s="124">
        <v>95024.4</v>
      </c>
    </row>
    <row r="209" spans="1:3">
      <c r="A209" s="105" t="s">
        <v>526</v>
      </c>
      <c r="B209" s="105">
        <v>6</v>
      </c>
      <c r="C209" s="124">
        <v>46731.6</v>
      </c>
    </row>
    <row r="210" spans="1:3">
      <c r="A210" s="105" t="s">
        <v>532</v>
      </c>
      <c r="B210" s="105">
        <v>3</v>
      </c>
      <c r="C210" s="124">
        <v>183560.4</v>
      </c>
    </row>
    <row r="211" spans="1:3">
      <c r="A211" s="105" t="s">
        <v>287</v>
      </c>
      <c r="B211" s="105">
        <v>4</v>
      </c>
      <c r="C211" s="124">
        <v>19093.2</v>
      </c>
    </row>
    <row r="212" spans="1:3">
      <c r="A212" s="105" t="s">
        <v>287</v>
      </c>
      <c r="B212" s="105">
        <v>5</v>
      </c>
      <c r="C212" s="124">
        <v>12787.199999999999</v>
      </c>
    </row>
    <row r="213" spans="1:3">
      <c r="A213" s="105" t="s">
        <v>291</v>
      </c>
      <c r="B213" s="105">
        <v>5</v>
      </c>
      <c r="C213" s="124">
        <v>51391.199999999997</v>
      </c>
    </row>
    <row r="214" spans="1:3">
      <c r="A214" s="105" t="s">
        <v>526</v>
      </c>
      <c r="B214" s="105">
        <v>4</v>
      </c>
      <c r="C214" s="124">
        <v>166593.60000000001</v>
      </c>
    </row>
    <row r="215" spans="1:3">
      <c r="A215" s="105" t="s">
        <v>526</v>
      </c>
      <c r="B215" s="105">
        <v>3</v>
      </c>
      <c r="C215" s="124">
        <v>32439.599999999999</v>
      </c>
    </row>
    <row r="216" spans="1:3">
      <c r="A216" s="105" t="s">
        <v>527</v>
      </c>
      <c r="B216" s="105">
        <v>3</v>
      </c>
      <c r="C216" s="124">
        <v>77042.399999999994</v>
      </c>
    </row>
    <row r="217" spans="1:3">
      <c r="A217" s="105" t="s">
        <v>531</v>
      </c>
      <c r="B217" s="105">
        <v>10</v>
      </c>
      <c r="C217" s="124">
        <v>92170.8</v>
      </c>
    </row>
    <row r="218" spans="1:3">
      <c r="A218" s="105" t="s">
        <v>526</v>
      </c>
      <c r="B218" s="105">
        <v>12</v>
      </c>
      <c r="C218" s="124">
        <v>77610</v>
      </c>
    </row>
    <row r="219" spans="1:3">
      <c r="A219" s="105" t="s">
        <v>528</v>
      </c>
      <c r="B219" s="105">
        <v>4</v>
      </c>
      <c r="C219" s="124">
        <v>54475.199999999997</v>
      </c>
    </row>
    <row r="220" spans="1:3">
      <c r="A220" s="105" t="s">
        <v>291</v>
      </c>
      <c r="B220" s="105">
        <v>5</v>
      </c>
      <c r="C220" s="124">
        <v>11540.4</v>
      </c>
    </row>
    <row r="221" spans="1:3">
      <c r="A221" s="105" t="s">
        <v>291</v>
      </c>
      <c r="B221" s="105">
        <v>2</v>
      </c>
      <c r="C221" s="124">
        <v>123864</v>
      </c>
    </row>
    <row r="222" spans="1:3">
      <c r="A222" s="105" t="s">
        <v>527</v>
      </c>
      <c r="B222" s="105">
        <v>6</v>
      </c>
      <c r="C222" s="124">
        <v>59689.2</v>
      </c>
    </row>
    <row r="223" spans="1:3">
      <c r="A223" s="105" t="s">
        <v>530</v>
      </c>
      <c r="B223" s="105">
        <v>2</v>
      </c>
      <c r="C223" s="124">
        <v>244969.19999999998</v>
      </c>
    </row>
    <row r="224" spans="1:3">
      <c r="A224" s="105" t="s">
        <v>535</v>
      </c>
      <c r="B224" s="105">
        <v>1</v>
      </c>
      <c r="C224" s="124">
        <v>40486</v>
      </c>
    </row>
    <row r="225" spans="1:3">
      <c r="A225" s="105" t="s">
        <v>535</v>
      </c>
      <c r="B225" s="105">
        <v>9</v>
      </c>
      <c r="C225" s="124">
        <v>16409</v>
      </c>
    </row>
    <row r="226" spans="1:3">
      <c r="A226" s="105" t="s">
        <v>536</v>
      </c>
      <c r="B226" s="105">
        <v>2</v>
      </c>
      <c r="C226" s="124">
        <v>48857</v>
      </c>
    </row>
    <row r="227" spans="1:3">
      <c r="A227" s="105" t="s">
        <v>536</v>
      </c>
      <c r="B227" s="105">
        <v>2</v>
      </c>
      <c r="C227" s="124">
        <v>22047</v>
      </c>
    </row>
    <row r="228" spans="1:3">
      <c r="A228" s="105" t="s">
        <v>535</v>
      </c>
      <c r="B228" s="105">
        <v>4</v>
      </c>
      <c r="C228" s="124">
        <v>18225</v>
      </c>
    </row>
    <row r="229" spans="1:3">
      <c r="A229" s="105" t="s">
        <v>536</v>
      </c>
      <c r="B229" s="105">
        <v>6</v>
      </c>
      <c r="C229" s="124">
        <v>75896</v>
      </c>
    </row>
    <row r="230" spans="1:3">
      <c r="A230" s="105" t="s">
        <v>535</v>
      </c>
      <c r="B230" s="105">
        <v>3</v>
      </c>
      <c r="C230" s="124">
        <v>71515</v>
      </c>
    </row>
    <row r="231" spans="1:3">
      <c r="A231" s="105" t="s">
        <v>536</v>
      </c>
      <c r="B231" s="105">
        <v>4</v>
      </c>
      <c r="C231" s="124">
        <v>27702</v>
      </c>
    </row>
    <row r="232" spans="1:3">
      <c r="A232" s="105" t="s">
        <v>536</v>
      </c>
      <c r="B232" s="105">
        <v>5</v>
      </c>
      <c r="C232" s="124">
        <v>61034</v>
      </c>
    </row>
    <row r="233" spans="1:3">
      <c r="A233" s="105" t="s">
        <v>536</v>
      </c>
      <c r="B233" s="105">
        <v>5</v>
      </c>
      <c r="C233" s="124">
        <v>11822</v>
      </c>
    </row>
    <row r="234" spans="1:3">
      <c r="A234" s="105" t="s">
        <v>536</v>
      </c>
      <c r="B234" s="105">
        <v>4</v>
      </c>
      <c r="C234" s="124">
        <v>82411</v>
      </c>
    </row>
    <row r="235" spans="1:3">
      <c r="A235" s="105" t="s">
        <v>536</v>
      </c>
      <c r="B235" s="105">
        <v>3</v>
      </c>
      <c r="C235" s="124">
        <v>80908</v>
      </c>
    </row>
    <row r="236" spans="1:3">
      <c r="A236" s="105" t="s">
        <v>535</v>
      </c>
      <c r="B236" s="105">
        <v>3</v>
      </c>
      <c r="C236" s="124">
        <v>388060</v>
      </c>
    </row>
    <row r="237" spans="1:3">
      <c r="A237" s="105" t="s">
        <v>535</v>
      </c>
      <c r="B237" s="105">
        <v>10</v>
      </c>
      <c r="C237" s="124">
        <v>23692</v>
      </c>
    </row>
    <row r="238" spans="1:3">
      <c r="A238" s="105" t="s">
        <v>533</v>
      </c>
      <c r="B238" s="105">
        <v>12</v>
      </c>
      <c r="C238" s="124">
        <v>18442</v>
      </c>
    </row>
    <row r="239" spans="1:3">
      <c r="A239" s="105" t="s">
        <v>533</v>
      </c>
      <c r="B239" s="105">
        <v>4</v>
      </c>
      <c r="C239" s="124">
        <v>40809</v>
      </c>
    </row>
    <row r="240" spans="1:3">
      <c r="A240" s="105" t="s">
        <v>536</v>
      </c>
      <c r="B240" s="105">
        <v>5</v>
      </c>
      <c r="C240" s="124">
        <v>28146</v>
      </c>
    </row>
    <row r="241" spans="1:3">
      <c r="A241" s="105" t="s">
        <v>535</v>
      </c>
      <c r="B241" s="105">
        <v>2</v>
      </c>
      <c r="C241" s="124">
        <v>40486</v>
      </c>
    </row>
    <row r="242" spans="1:3">
      <c r="A242" s="105" t="s">
        <v>536</v>
      </c>
      <c r="B242" s="105">
        <v>6</v>
      </c>
      <c r="C242" s="124">
        <v>75896</v>
      </c>
    </row>
    <row r="243" spans="1:3">
      <c r="A243" s="105" t="s">
        <v>533</v>
      </c>
      <c r="B243" s="105">
        <v>2</v>
      </c>
      <c r="C243" s="124">
        <v>18442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00"/>
  </sheetPr>
  <dimension ref="A1:C243"/>
  <sheetViews>
    <sheetView showGridLines="0" workbookViewId="0">
      <selection activeCell="C1" sqref="C1"/>
    </sheetView>
  </sheetViews>
  <sheetFormatPr baseColWidth="10" defaultColWidth="9.1640625" defaultRowHeight="16"/>
  <cols>
    <col min="1" max="1" width="15" style="43" bestFit="1" customWidth="1"/>
    <col min="2" max="2" width="11.5" style="126" bestFit="1" customWidth="1"/>
    <col min="3" max="3" width="18.6640625" style="43" bestFit="1" customWidth="1"/>
    <col min="4" max="16384" width="9.1640625" style="43"/>
  </cols>
  <sheetData>
    <row r="1" spans="1:3">
      <c r="A1" s="102" t="s">
        <v>220</v>
      </c>
      <c r="B1" s="125" t="s">
        <v>593</v>
      </c>
      <c r="C1" s="102" t="s">
        <v>591</v>
      </c>
    </row>
    <row r="2" spans="1:3">
      <c r="A2" s="105" t="s">
        <v>491</v>
      </c>
      <c r="B2" s="124">
        <v>86575</v>
      </c>
      <c r="C2" s="105">
        <v>8</v>
      </c>
    </row>
    <row r="3" spans="1:3">
      <c r="A3" s="105" t="s">
        <v>485</v>
      </c>
      <c r="B3" s="124">
        <v>54044.25</v>
      </c>
      <c r="C3" s="105">
        <v>10</v>
      </c>
    </row>
    <row r="4" spans="1:3">
      <c r="A4" s="105" t="s">
        <v>503</v>
      </c>
      <c r="B4" s="124">
        <v>432210</v>
      </c>
      <c r="C4" s="105">
        <v>2</v>
      </c>
    </row>
    <row r="5" spans="1:3">
      <c r="A5" s="105" t="s">
        <v>498</v>
      </c>
      <c r="B5" s="124">
        <v>447440</v>
      </c>
      <c r="C5" s="105">
        <v>6</v>
      </c>
    </row>
    <row r="6" spans="1:3">
      <c r="A6" s="105" t="s">
        <v>503</v>
      </c>
      <c r="B6" s="124">
        <v>135210</v>
      </c>
      <c r="C6" s="105">
        <v>2</v>
      </c>
    </row>
    <row r="7" spans="1:3">
      <c r="A7" s="105" t="s">
        <v>503</v>
      </c>
      <c r="B7" s="124">
        <v>26224.5</v>
      </c>
      <c r="C7" s="105">
        <v>6</v>
      </c>
    </row>
    <row r="8" spans="1:3">
      <c r="A8" s="105" t="s">
        <v>503</v>
      </c>
      <c r="B8" s="124">
        <v>53785.5</v>
      </c>
      <c r="C8" s="105">
        <v>5</v>
      </c>
    </row>
    <row r="9" spans="1:3">
      <c r="A9" s="105" t="s">
        <v>503</v>
      </c>
      <c r="B9" s="124">
        <v>103665</v>
      </c>
      <c r="C9" s="105">
        <v>2</v>
      </c>
    </row>
    <row r="10" spans="1:3">
      <c r="A10" s="105" t="s">
        <v>491</v>
      </c>
      <c r="B10" s="124">
        <v>11781.75</v>
      </c>
      <c r="C10" s="105">
        <v>6</v>
      </c>
    </row>
    <row r="11" spans="1:3">
      <c r="A11" s="105" t="s">
        <v>491</v>
      </c>
      <c r="B11" s="124">
        <v>177455</v>
      </c>
      <c r="C11" s="105">
        <v>1</v>
      </c>
    </row>
    <row r="12" spans="1:3">
      <c r="A12" s="105" t="s">
        <v>491</v>
      </c>
      <c r="B12" s="124">
        <v>280025</v>
      </c>
      <c r="C12" s="105">
        <v>7</v>
      </c>
    </row>
    <row r="13" spans="1:3">
      <c r="A13" s="105" t="s">
        <v>491</v>
      </c>
      <c r="B13" s="124">
        <v>153865</v>
      </c>
      <c r="C13" s="105">
        <v>6</v>
      </c>
    </row>
    <row r="14" spans="1:3">
      <c r="A14" s="105" t="s">
        <v>503</v>
      </c>
      <c r="B14" s="124">
        <v>158335</v>
      </c>
      <c r="C14" s="105">
        <v>9</v>
      </c>
    </row>
    <row r="15" spans="1:3">
      <c r="A15" s="105" t="s">
        <v>498</v>
      </c>
      <c r="B15" s="124">
        <v>31507.5</v>
      </c>
      <c r="C15" s="105">
        <v>7</v>
      </c>
    </row>
    <row r="16" spans="1:3">
      <c r="A16" s="105" t="s">
        <v>503</v>
      </c>
      <c r="B16" s="124">
        <v>119465</v>
      </c>
      <c r="C16" s="105">
        <v>9</v>
      </c>
    </row>
    <row r="17" spans="1:3">
      <c r="A17" s="105" t="s">
        <v>503</v>
      </c>
      <c r="B17" s="124">
        <v>344810</v>
      </c>
      <c r="C17" s="105">
        <v>5</v>
      </c>
    </row>
    <row r="18" spans="1:3">
      <c r="A18" s="105" t="s">
        <v>485</v>
      </c>
      <c r="B18" s="124">
        <v>26835</v>
      </c>
      <c r="C18" s="105">
        <v>7</v>
      </c>
    </row>
    <row r="19" spans="1:3">
      <c r="A19" s="105" t="s">
        <v>485</v>
      </c>
      <c r="B19" s="124">
        <v>7332.75</v>
      </c>
      <c r="C19" s="105">
        <v>14</v>
      </c>
    </row>
    <row r="20" spans="1:3">
      <c r="A20" s="105" t="s">
        <v>503</v>
      </c>
      <c r="B20" s="124">
        <v>54543</v>
      </c>
      <c r="C20" s="105">
        <v>16</v>
      </c>
    </row>
    <row r="21" spans="1:3">
      <c r="A21" s="105" t="s">
        <v>485</v>
      </c>
      <c r="B21" s="124">
        <v>486645</v>
      </c>
      <c r="C21" s="105">
        <v>20</v>
      </c>
    </row>
    <row r="22" spans="1:3">
      <c r="A22" s="105" t="s">
        <v>491</v>
      </c>
      <c r="B22" s="124">
        <v>46285.5</v>
      </c>
      <c r="C22" s="105">
        <v>14</v>
      </c>
    </row>
    <row r="23" spans="1:3">
      <c r="A23" s="105" t="s">
        <v>491</v>
      </c>
      <c r="B23" s="124">
        <v>15833</v>
      </c>
      <c r="C23" s="105">
        <v>2</v>
      </c>
    </row>
    <row r="24" spans="1:3">
      <c r="A24" s="105" t="s">
        <v>498</v>
      </c>
      <c r="B24" s="124">
        <v>489540</v>
      </c>
      <c r="C24" s="105">
        <v>8</v>
      </c>
    </row>
    <row r="25" spans="1:3">
      <c r="A25" s="105" t="s">
        <v>503</v>
      </c>
      <c r="B25" s="124">
        <v>450640</v>
      </c>
      <c r="C25" s="105">
        <v>4</v>
      </c>
    </row>
    <row r="26" spans="1:3">
      <c r="A26" s="105" t="s">
        <v>491</v>
      </c>
      <c r="B26" s="124">
        <v>65665</v>
      </c>
      <c r="C26" s="105">
        <v>3</v>
      </c>
    </row>
    <row r="27" spans="1:3">
      <c r="A27" s="105" t="s">
        <v>503</v>
      </c>
      <c r="B27" s="124">
        <v>23985</v>
      </c>
      <c r="C27" s="105">
        <v>8</v>
      </c>
    </row>
    <row r="28" spans="1:3">
      <c r="A28" s="105" t="s">
        <v>485</v>
      </c>
      <c r="B28" s="124">
        <v>158645</v>
      </c>
      <c r="C28" s="105">
        <v>10</v>
      </c>
    </row>
    <row r="29" spans="1:3">
      <c r="A29" s="105" t="s">
        <v>498</v>
      </c>
      <c r="B29" s="124">
        <v>139775</v>
      </c>
      <c r="C29" s="105">
        <v>2</v>
      </c>
    </row>
    <row r="30" spans="1:3">
      <c r="A30" s="105" t="s">
        <v>485</v>
      </c>
      <c r="B30" s="124">
        <v>138799.5</v>
      </c>
      <c r="C30" s="105">
        <v>6</v>
      </c>
    </row>
    <row r="31" spans="1:3">
      <c r="A31" s="105" t="s">
        <v>503</v>
      </c>
      <c r="B31" s="124">
        <v>48130</v>
      </c>
      <c r="C31" s="105">
        <v>2</v>
      </c>
    </row>
    <row r="32" spans="1:3">
      <c r="A32" s="105" t="s">
        <v>485</v>
      </c>
      <c r="B32" s="124">
        <v>423445</v>
      </c>
      <c r="C32" s="105">
        <v>6</v>
      </c>
    </row>
    <row r="33" spans="1:3">
      <c r="A33" s="105" t="s">
        <v>485</v>
      </c>
      <c r="B33" s="124">
        <v>440455</v>
      </c>
      <c r="C33" s="105">
        <v>5</v>
      </c>
    </row>
    <row r="34" spans="1:3">
      <c r="A34" s="105" t="s">
        <v>485</v>
      </c>
      <c r="B34" s="124">
        <v>315895</v>
      </c>
      <c r="C34" s="105">
        <v>2</v>
      </c>
    </row>
    <row r="35" spans="1:3">
      <c r="A35" s="105" t="s">
        <v>520</v>
      </c>
      <c r="B35" s="124">
        <v>336650</v>
      </c>
      <c r="C35" s="105">
        <v>6</v>
      </c>
    </row>
    <row r="36" spans="1:3">
      <c r="A36" s="105" t="s">
        <v>521</v>
      </c>
      <c r="B36" s="124">
        <v>435650</v>
      </c>
      <c r="C36" s="105">
        <v>1</v>
      </c>
    </row>
    <row r="37" spans="1:3">
      <c r="A37" s="105" t="s">
        <v>521</v>
      </c>
      <c r="B37" s="124">
        <v>9107</v>
      </c>
      <c r="C37" s="105">
        <v>7</v>
      </c>
    </row>
    <row r="38" spans="1:3">
      <c r="A38" s="105" t="s">
        <v>521</v>
      </c>
      <c r="B38" s="124">
        <v>468965</v>
      </c>
      <c r="C38" s="105">
        <v>6</v>
      </c>
    </row>
    <row r="39" spans="1:3">
      <c r="A39" s="105" t="s">
        <v>520</v>
      </c>
      <c r="B39" s="124">
        <v>396290</v>
      </c>
      <c r="C39" s="105">
        <v>9</v>
      </c>
    </row>
    <row r="40" spans="1:3">
      <c r="A40" s="105" t="s">
        <v>521</v>
      </c>
      <c r="B40" s="124">
        <v>49991.25</v>
      </c>
      <c r="C40" s="105">
        <v>7</v>
      </c>
    </row>
    <row r="41" spans="1:3">
      <c r="A41" s="105" t="s">
        <v>520</v>
      </c>
      <c r="B41" s="124">
        <v>254120</v>
      </c>
      <c r="C41" s="105">
        <v>9</v>
      </c>
    </row>
    <row r="42" spans="1:3">
      <c r="A42" s="105" t="s">
        <v>522</v>
      </c>
      <c r="B42" s="124">
        <v>436700</v>
      </c>
      <c r="C42" s="105">
        <v>5</v>
      </c>
    </row>
    <row r="43" spans="1:3">
      <c r="A43" s="105" t="s">
        <v>521</v>
      </c>
      <c r="B43" s="124">
        <v>181465</v>
      </c>
      <c r="C43" s="105">
        <v>7</v>
      </c>
    </row>
    <row r="44" spans="1:3">
      <c r="A44" s="105" t="s">
        <v>521</v>
      </c>
      <c r="B44" s="124">
        <v>413095</v>
      </c>
      <c r="C44" s="105">
        <v>14</v>
      </c>
    </row>
    <row r="45" spans="1:3">
      <c r="A45" s="105" t="s">
        <v>522</v>
      </c>
      <c r="B45" s="124">
        <v>210430</v>
      </c>
      <c r="C45" s="105">
        <v>16</v>
      </c>
    </row>
    <row r="46" spans="1:3">
      <c r="A46" s="105" t="s">
        <v>523</v>
      </c>
      <c r="B46" s="124">
        <v>446020</v>
      </c>
      <c r="C46" s="105">
        <v>20</v>
      </c>
    </row>
    <row r="47" spans="1:3">
      <c r="A47" s="105" t="s">
        <v>522</v>
      </c>
      <c r="B47" s="124">
        <v>320420</v>
      </c>
      <c r="C47" s="105">
        <v>14</v>
      </c>
    </row>
    <row r="48" spans="1:3">
      <c r="A48" s="105" t="s">
        <v>522</v>
      </c>
      <c r="B48" s="124">
        <v>161410</v>
      </c>
      <c r="C48" s="105">
        <v>2</v>
      </c>
    </row>
    <row r="49" spans="1:3">
      <c r="A49" s="105" t="s">
        <v>523</v>
      </c>
      <c r="B49" s="124">
        <v>203165</v>
      </c>
      <c r="C49" s="105">
        <v>8</v>
      </c>
    </row>
    <row r="50" spans="1:3">
      <c r="A50" s="105" t="s">
        <v>520</v>
      </c>
      <c r="B50" s="124">
        <v>243365</v>
      </c>
      <c r="C50" s="105">
        <v>4</v>
      </c>
    </row>
    <row r="51" spans="1:3">
      <c r="A51" s="105" t="s">
        <v>522</v>
      </c>
      <c r="B51" s="124">
        <v>51185.25</v>
      </c>
      <c r="C51" s="105">
        <v>3</v>
      </c>
    </row>
    <row r="52" spans="1:3">
      <c r="A52" s="105" t="s">
        <v>523</v>
      </c>
      <c r="B52" s="124">
        <v>47175</v>
      </c>
      <c r="C52" s="105">
        <v>8</v>
      </c>
    </row>
    <row r="53" spans="1:3">
      <c r="A53" s="105" t="s">
        <v>519</v>
      </c>
      <c r="B53" s="124">
        <v>346030</v>
      </c>
      <c r="C53" s="105">
        <v>10</v>
      </c>
    </row>
    <row r="54" spans="1:3">
      <c r="A54" s="105" t="s">
        <v>521</v>
      </c>
      <c r="B54" s="124">
        <v>352580</v>
      </c>
      <c r="C54" s="105">
        <v>2</v>
      </c>
    </row>
    <row r="55" spans="1:3">
      <c r="A55" s="105" t="s">
        <v>519</v>
      </c>
      <c r="B55" s="124">
        <v>345410</v>
      </c>
      <c r="C55" s="105">
        <v>6</v>
      </c>
    </row>
    <row r="56" spans="1:3">
      <c r="A56" s="105" t="s">
        <v>523</v>
      </c>
      <c r="B56" s="124">
        <v>124566</v>
      </c>
      <c r="C56" s="105">
        <v>2</v>
      </c>
    </row>
    <row r="57" spans="1:3">
      <c r="A57" s="105" t="s">
        <v>522</v>
      </c>
      <c r="B57" s="124">
        <v>186005</v>
      </c>
      <c r="C57" s="105">
        <v>6</v>
      </c>
    </row>
    <row r="58" spans="1:3">
      <c r="A58" s="105" t="s">
        <v>517</v>
      </c>
      <c r="B58" s="124">
        <v>73217</v>
      </c>
      <c r="C58" s="105">
        <v>5</v>
      </c>
    </row>
    <row r="59" spans="1:3">
      <c r="A59" s="105" t="s">
        <v>519</v>
      </c>
      <c r="B59" s="124">
        <v>86050</v>
      </c>
      <c r="C59" s="105">
        <v>2</v>
      </c>
    </row>
    <row r="60" spans="1:3">
      <c r="A60" s="105" t="s">
        <v>523</v>
      </c>
      <c r="B60" s="124">
        <v>36711.75</v>
      </c>
      <c r="C60" s="105">
        <v>6</v>
      </c>
    </row>
    <row r="61" spans="1:3">
      <c r="A61" s="105" t="s">
        <v>521</v>
      </c>
      <c r="B61" s="124">
        <v>115150</v>
      </c>
      <c r="C61" s="105">
        <v>1</v>
      </c>
    </row>
    <row r="62" spans="1:3">
      <c r="A62" s="105" t="s">
        <v>519</v>
      </c>
      <c r="B62" s="124">
        <v>107400</v>
      </c>
      <c r="C62" s="105">
        <v>7</v>
      </c>
    </row>
    <row r="63" spans="1:3">
      <c r="A63" s="105" t="s">
        <v>519</v>
      </c>
      <c r="B63" s="124">
        <v>18483</v>
      </c>
      <c r="C63" s="105">
        <v>6</v>
      </c>
    </row>
    <row r="64" spans="1:3">
      <c r="A64" s="105" t="s">
        <v>523</v>
      </c>
      <c r="B64" s="124">
        <v>186815</v>
      </c>
      <c r="C64" s="105">
        <v>9</v>
      </c>
    </row>
    <row r="65" spans="1:3">
      <c r="A65" s="105" t="s">
        <v>519</v>
      </c>
      <c r="B65" s="124">
        <v>69705.75</v>
      </c>
      <c r="C65" s="105">
        <v>7</v>
      </c>
    </row>
    <row r="66" spans="1:3">
      <c r="A66" s="105" t="s">
        <v>521</v>
      </c>
      <c r="B66" s="124">
        <v>441240</v>
      </c>
      <c r="C66" s="105">
        <v>9</v>
      </c>
    </row>
    <row r="67" spans="1:3">
      <c r="A67" s="105" t="s">
        <v>517</v>
      </c>
      <c r="B67" s="124">
        <v>403545</v>
      </c>
      <c r="C67" s="105">
        <v>5</v>
      </c>
    </row>
    <row r="68" spans="1:3">
      <c r="A68" s="105" t="s">
        <v>519</v>
      </c>
      <c r="B68" s="124">
        <v>261070</v>
      </c>
      <c r="C68" s="105">
        <v>7</v>
      </c>
    </row>
    <row r="69" spans="1:3">
      <c r="A69" s="105" t="s">
        <v>519</v>
      </c>
      <c r="B69" s="124">
        <v>447605</v>
      </c>
      <c r="C69" s="105">
        <v>14</v>
      </c>
    </row>
    <row r="70" spans="1:3">
      <c r="A70" s="105" t="s">
        <v>517</v>
      </c>
      <c r="B70" s="124">
        <v>313375</v>
      </c>
      <c r="C70" s="105">
        <v>16</v>
      </c>
    </row>
    <row r="71" spans="1:3">
      <c r="A71" s="105" t="s">
        <v>519</v>
      </c>
      <c r="B71" s="124">
        <v>13046.25</v>
      </c>
      <c r="C71" s="105">
        <v>20</v>
      </c>
    </row>
    <row r="72" spans="1:3">
      <c r="A72" s="105" t="s">
        <v>521</v>
      </c>
      <c r="B72" s="124">
        <v>465240</v>
      </c>
      <c r="C72" s="105">
        <v>14</v>
      </c>
    </row>
    <row r="73" spans="1:3">
      <c r="A73" s="105" t="s">
        <v>519</v>
      </c>
      <c r="B73" s="124">
        <v>498700</v>
      </c>
      <c r="C73" s="105">
        <v>2</v>
      </c>
    </row>
    <row r="74" spans="1:3">
      <c r="A74" s="105" t="s">
        <v>519</v>
      </c>
      <c r="B74" s="124">
        <v>440005</v>
      </c>
      <c r="C74" s="105">
        <v>8</v>
      </c>
    </row>
    <row r="75" spans="1:3">
      <c r="A75" s="105" t="s">
        <v>519</v>
      </c>
      <c r="B75" s="124">
        <v>111040</v>
      </c>
      <c r="C75" s="105">
        <v>4</v>
      </c>
    </row>
    <row r="76" spans="1:3">
      <c r="A76" s="105" t="s">
        <v>522</v>
      </c>
      <c r="B76" s="124">
        <v>320495</v>
      </c>
      <c r="C76" s="105">
        <v>3</v>
      </c>
    </row>
    <row r="77" spans="1:3">
      <c r="A77" s="105" t="s">
        <v>521</v>
      </c>
      <c r="B77" s="124">
        <v>82265</v>
      </c>
      <c r="C77" s="105">
        <v>8</v>
      </c>
    </row>
    <row r="78" spans="1:3">
      <c r="A78" s="105" t="s">
        <v>519</v>
      </c>
      <c r="B78" s="124">
        <v>80455</v>
      </c>
      <c r="C78" s="105">
        <v>10</v>
      </c>
    </row>
    <row r="79" spans="1:3">
      <c r="A79" s="105" t="s">
        <v>519</v>
      </c>
      <c r="B79" s="124">
        <v>359780</v>
      </c>
      <c r="C79" s="105">
        <v>2</v>
      </c>
    </row>
    <row r="80" spans="1:3">
      <c r="A80" s="105" t="s">
        <v>520</v>
      </c>
      <c r="B80" s="124">
        <v>60193</v>
      </c>
      <c r="C80" s="105">
        <v>6</v>
      </c>
    </row>
    <row r="81" spans="1:3">
      <c r="A81" s="105" t="s">
        <v>521</v>
      </c>
      <c r="B81" s="124">
        <v>192780</v>
      </c>
      <c r="C81" s="105">
        <v>2</v>
      </c>
    </row>
    <row r="82" spans="1:3">
      <c r="A82" s="105" t="s">
        <v>523</v>
      </c>
      <c r="B82" s="124">
        <v>73217</v>
      </c>
      <c r="C82" s="105">
        <v>6</v>
      </c>
    </row>
    <row r="83" spans="1:3">
      <c r="A83" s="105" t="s">
        <v>522</v>
      </c>
      <c r="B83" s="124">
        <v>30525</v>
      </c>
      <c r="C83" s="105">
        <v>5</v>
      </c>
    </row>
    <row r="84" spans="1:3">
      <c r="A84" s="105" t="s">
        <v>521</v>
      </c>
      <c r="B84" s="124">
        <v>143205</v>
      </c>
      <c r="C84" s="105">
        <v>2</v>
      </c>
    </row>
    <row r="85" spans="1:3">
      <c r="A85" s="105" t="s">
        <v>519</v>
      </c>
      <c r="B85" s="124">
        <v>39685</v>
      </c>
      <c r="C85" s="105">
        <v>6</v>
      </c>
    </row>
    <row r="86" spans="1:3">
      <c r="A86" s="105" t="s">
        <v>519</v>
      </c>
      <c r="B86" s="124">
        <v>283680</v>
      </c>
      <c r="C86" s="105">
        <v>1</v>
      </c>
    </row>
    <row r="87" spans="1:3">
      <c r="A87" s="105" t="s">
        <v>523</v>
      </c>
      <c r="B87" s="124">
        <v>272245</v>
      </c>
      <c r="C87" s="105">
        <v>7</v>
      </c>
    </row>
    <row r="88" spans="1:3">
      <c r="A88" s="105" t="s">
        <v>522</v>
      </c>
      <c r="B88" s="124">
        <v>391515</v>
      </c>
      <c r="C88" s="105">
        <v>6</v>
      </c>
    </row>
    <row r="89" spans="1:3">
      <c r="A89" s="105" t="s">
        <v>517</v>
      </c>
      <c r="B89" s="124">
        <v>318075</v>
      </c>
      <c r="C89" s="105">
        <v>9</v>
      </c>
    </row>
    <row r="90" spans="1:3">
      <c r="A90" s="105" t="s">
        <v>519</v>
      </c>
      <c r="B90" s="124">
        <v>310960</v>
      </c>
      <c r="C90" s="105">
        <v>7</v>
      </c>
    </row>
    <row r="91" spans="1:3">
      <c r="A91" s="105" t="s">
        <v>521</v>
      </c>
      <c r="B91" s="124">
        <v>168145</v>
      </c>
      <c r="C91" s="105">
        <v>9</v>
      </c>
    </row>
    <row r="92" spans="1:3">
      <c r="A92" s="105" t="s">
        <v>521</v>
      </c>
      <c r="B92" s="124">
        <v>35813</v>
      </c>
      <c r="C92" s="105">
        <v>5</v>
      </c>
    </row>
    <row r="93" spans="1:3">
      <c r="A93" s="105" t="s">
        <v>517</v>
      </c>
      <c r="B93" s="124">
        <v>15833</v>
      </c>
      <c r="C93" s="105">
        <v>7</v>
      </c>
    </row>
    <row r="94" spans="1:3">
      <c r="A94" s="105" t="s">
        <v>521</v>
      </c>
      <c r="B94" s="124">
        <v>56940</v>
      </c>
      <c r="C94" s="105">
        <v>14</v>
      </c>
    </row>
    <row r="95" spans="1:3">
      <c r="A95" s="105" t="s">
        <v>522</v>
      </c>
      <c r="B95" s="124">
        <v>64680</v>
      </c>
      <c r="C95" s="105">
        <v>16</v>
      </c>
    </row>
    <row r="96" spans="1:3">
      <c r="A96" s="105" t="s">
        <v>522</v>
      </c>
      <c r="B96" s="124">
        <v>110810</v>
      </c>
      <c r="C96" s="105">
        <v>20</v>
      </c>
    </row>
    <row r="97" spans="1:3">
      <c r="A97" s="105" t="s">
        <v>521</v>
      </c>
      <c r="B97" s="124">
        <v>21798.75</v>
      </c>
      <c r="C97" s="105">
        <v>14</v>
      </c>
    </row>
    <row r="98" spans="1:3">
      <c r="A98" s="105" t="s">
        <v>521</v>
      </c>
      <c r="B98" s="124">
        <v>222670</v>
      </c>
      <c r="C98" s="105">
        <v>2</v>
      </c>
    </row>
    <row r="99" spans="1:3">
      <c r="A99" s="105" t="s">
        <v>520</v>
      </c>
      <c r="B99" s="124">
        <v>150795</v>
      </c>
      <c r="C99" s="105">
        <v>8</v>
      </c>
    </row>
    <row r="100" spans="1:3">
      <c r="A100" s="105" t="s">
        <v>522</v>
      </c>
      <c r="B100" s="124">
        <v>98260</v>
      </c>
      <c r="C100" s="105">
        <v>4</v>
      </c>
    </row>
    <row r="101" spans="1:3">
      <c r="A101" s="105" t="s">
        <v>521</v>
      </c>
      <c r="B101" s="124">
        <v>68962.5</v>
      </c>
      <c r="C101" s="105">
        <v>3</v>
      </c>
    </row>
    <row r="102" spans="1:3">
      <c r="A102" s="105" t="s">
        <v>521</v>
      </c>
      <c r="B102" s="124">
        <v>42236.25</v>
      </c>
      <c r="C102" s="105">
        <v>8</v>
      </c>
    </row>
    <row r="103" spans="1:3">
      <c r="A103" s="105" t="s">
        <v>519</v>
      </c>
      <c r="B103" s="124">
        <v>273540</v>
      </c>
      <c r="C103" s="105">
        <v>10</v>
      </c>
    </row>
    <row r="104" spans="1:3">
      <c r="A104" s="105" t="s">
        <v>522</v>
      </c>
      <c r="B104" s="124">
        <v>31946</v>
      </c>
      <c r="C104" s="105">
        <v>2</v>
      </c>
    </row>
    <row r="105" spans="1:3">
      <c r="A105" s="105" t="s">
        <v>519</v>
      </c>
      <c r="B105" s="124">
        <v>345410</v>
      </c>
      <c r="C105" s="105">
        <v>6</v>
      </c>
    </row>
    <row r="106" spans="1:3">
      <c r="A106" s="105" t="s">
        <v>521</v>
      </c>
      <c r="B106" s="124">
        <v>192780</v>
      </c>
      <c r="C106" s="105">
        <v>2</v>
      </c>
    </row>
    <row r="107" spans="1:3">
      <c r="A107" s="105" t="s">
        <v>528</v>
      </c>
      <c r="B107" s="124">
        <v>21693.599999999999</v>
      </c>
      <c r="C107" s="105">
        <v>6</v>
      </c>
    </row>
    <row r="108" spans="1:3">
      <c r="A108" s="105" t="s">
        <v>291</v>
      </c>
      <c r="B108" s="124">
        <v>29588.399999999998</v>
      </c>
      <c r="C108" s="105">
        <v>5</v>
      </c>
    </row>
    <row r="109" spans="1:3">
      <c r="A109" s="105" t="s">
        <v>532</v>
      </c>
      <c r="B109" s="124">
        <v>356490</v>
      </c>
      <c r="C109" s="105">
        <v>2</v>
      </c>
    </row>
    <row r="110" spans="1:3">
      <c r="A110" s="105" t="s">
        <v>529</v>
      </c>
      <c r="B110" s="124">
        <v>71484</v>
      </c>
      <c r="C110" s="105">
        <v>6</v>
      </c>
    </row>
    <row r="111" spans="1:3">
      <c r="A111" s="105" t="s">
        <v>528</v>
      </c>
      <c r="B111" s="124">
        <v>415188</v>
      </c>
      <c r="C111" s="105">
        <v>1</v>
      </c>
    </row>
    <row r="112" spans="1:3">
      <c r="A112" s="105" t="s">
        <v>291</v>
      </c>
      <c r="B112" s="124">
        <v>585858</v>
      </c>
      <c r="C112" s="105">
        <v>7</v>
      </c>
    </row>
    <row r="113" spans="1:3">
      <c r="A113" s="105" t="s">
        <v>532</v>
      </c>
      <c r="B113" s="124">
        <v>258876</v>
      </c>
      <c r="C113" s="105">
        <v>6</v>
      </c>
    </row>
    <row r="114" spans="1:3">
      <c r="A114" s="105" t="s">
        <v>529</v>
      </c>
      <c r="B114" s="124">
        <v>35088</v>
      </c>
      <c r="C114" s="105">
        <v>9</v>
      </c>
    </row>
    <row r="115" spans="1:3">
      <c r="A115" s="105" t="s">
        <v>531</v>
      </c>
      <c r="B115" s="124">
        <v>332766</v>
      </c>
      <c r="C115" s="105">
        <v>7</v>
      </c>
    </row>
    <row r="116" spans="1:3">
      <c r="A116" s="105" t="s">
        <v>291</v>
      </c>
      <c r="B116" s="124">
        <v>69846</v>
      </c>
      <c r="C116" s="105">
        <v>9</v>
      </c>
    </row>
    <row r="117" spans="1:3">
      <c r="A117" s="105" t="s">
        <v>287</v>
      </c>
      <c r="B117" s="124">
        <v>562500</v>
      </c>
      <c r="C117" s="105">
        <v>5</v>
      </c>
    </row>
    <row r="118" spans="1:3">
      <c r="A118" s="105" t="s">
        <v>529</v>
      </c>
      <c r="B118" s="124">
        <v>317490</v>
      </c>
      <c r="C118" s="105">
        <v>7</v>
      </c>
    </row>
    <row r="119" spans="1:3">
      <c r="A119" s="105" t="s">
        <v>531</v>
      </c>
      <c r="B119" s="124">
        <v>449772</v>
      </c>
      <c r="C119" s="105">
        <v>14</v>
      </c>
    </row>
    <row r="120" spans="1:3">
      <c r="A120" s="105" t="s">
        <v>531</v>
      </c>
      <c r="B120" s="124">
        <v>431688</v>
      </c>
      <c r="C120" s="105">
        <v>16</v>
      </c>
    </row>
    <row r="121" spans="1:3">
      <c r="A121" s="105" t="s">
        <v>287</v>
      </c>
      <c r="B121" s="124">
        <v>314952</v>
      </c>
      <c r="C121" s="105">
        <v>20</v>
      </c>
    </row>
    <row r="122" spans="1:3">
      <c r="A122" s="105" t="s">
        <v>287</v>
      </c>
      <c r="B122" s="124">
        <v>163602</v>
      </c>
      <c r="C122" s="105">
        <v>14</v>
      </c>
    </row>
    <row r="123" spans="1:3">
      <c r="A123" s="105" t="s">
        <v>291</v>
      </c>
      <c r="B123" s="124">
        <v>327264</v>
      </c>
      <c r="C123" s="105">
        <v>2</v>
      </c>
    </row>
    <row r="124" spans="1:3">
      <c r="A124" s="105" t="s">
        <v>528</v>
      </c>
      <c r="B124" s="124">
        <v>196848</v>
      </c>
      <c r="C124" s="105">
        <v>8</v>
      </c>
    </row>
    <row r="125" spans="1:3">
      <c r="A125" s="105" t="s">
        <v>529</v>
      </c>
      <c r="B125" s="124">
        <v>90486</v>
      </c>
      <c r="C125" s="105">
        <v>4</v>
      </c>
    </row>
    <row r="126" spans="1:3">
      <c r="A126" s="105" t="s">
        <v>531</v>
      </c>
      <c r="B126" s="124">
        <v>424710</v>
      </c>
      <c r="C126" s="105">
        <v>3</v>
      </c>
    </row>
    <row r="127" spans="1:3">
      <c r="A127" s="105" t="s">
        <v>530</v>
      </c>
      <c r="B127" s="124">
        <v>577002</v>
      </c>
      <c r="C127" s="105">
        <v>8</v>
      </c>
    </row>
    <row r="128" spans="1:3">
      <c r="A128" s="105" t="s">
        <v>532</v>
      </c>
      <c r="B128" s="124">
        <v>489474</v>
      </c>
      <c r="C128" s="105">
        <v>10</v>
      </c>
    </row>
    <row r="129" spans="1:3">
      <c r="A129" s="105" t="s">
        <v>527</v>
      </c>
      <c r="B129" s="124">
        <v>93510</v>
      </c>
      <c r="C129" s="105">
        <v>2</v>
      </c>
    </row>
    <row r="130" spans="1:3">
      <c r="A130" s="105" t="s">
        <v>527</v>
      </c>
      <c r="B130" s="124">
        <v>258570</v>
      </c>
      <c r="C130" s="105">
        <v>6</v>
      </c>
    </row>
    <row r="131" spans="1:3">
      <c r="A131" s="105" t="s">
        <v>529</v>
      </c>
      <c r="B131" s="124">
        <v>31158</v>
      </c>
      <c r="C131" s="105">
        <v>2</v>
      </c>
    </row>
    <row r="132" spans="1:3">
      <c r="A132" s="105" t="s">
        <v>527</v>
      </c>
      <c r="B132" s="124">
        <v>231090</v>
      </c>
      <c r="C132" s="105">
        <v>6</v>
      </c>
    </row>
    <row r="133" spans="1:3">
      <c r="A133" s="105" t="s">
        <v>528</v>
      </c>
      <c r="B133" s="124">
        <v>550092</v>
      </c>
      <c r="C133" s="105">
        <v>5</v>
      </c>
    </row>
    <row r="134" spans="1:3">
      <c r="A134" s="105" t="s">
        <v>525</v>
      </c>
      <c r="B134" s="124">
        <v>554484</v>
      </c>
      <c r="C134" s="105">
        <v>2</v>
      </c>
    </row>
    <row r="135" spans="1:3">
      <c r="A135" s="105" t="s">
        <v>529</v>
      </c>
      <c r="B135" s="124">
        <v>390816</v>
      </c>
      <c r="C135" s="105">
        <v>6</v>
      </c>
    </row>
    <row r="136" spans="1:3">
      <c r="A136" s="105" t="s">
        <v>525</v>
      </c>
      <c r="B136" s="124">
        <v>450600</v>
      </c>
      <c r="C136" s="105">
        <v>1</v>
      </c>
    </row>
    <row r="137" spans="1:3">
      <c r="A137" s="105" t="s">
        <v>528</v>
      </c>
      <c r="B137" s="124">
        <v>480888</v>
      </c>
      <c r="C137" s="105">
        <v>7</v>
      </c>
    </row>
    <row r="138" spans="1:3">
      <c r="A138" s="105" t="s">
        <v>529</v>
      </c>
      <c r="B138" s="124">
        <v>363150</v>
      </c>
      <c r="C138" s="105">
        <v>6</v>
      </c>
    </row>
    <row r="139" spans="1:3">
      <c r="A139" s="105" t="s">
        <v>528</v>
      </c>
      <c r="B139" s="124">
        <v>209046</v>
      </c>
      <c r="C139" s="105">
        <v>9</v>
      </c>
    </row>
    <row r="140" spans="1:3">
      <c r="A140" s="105" t="s">
        <v>529</v>
      </c>
      <c r="B140" s="124">
        <v>405456</v>
      </c>
      <c r="C140" s="105">
        <v>7</v>
      </c>
    </row>
    <row r="141" spans="1:3">
      <c r="A141" s="105" t="s">
        <v>527</v>
      </c>
      <c r="B141" s="124">
        <v>18409.5</v>
      </c>
      <c r="C141" s="105">
        <v>9</v>
      </c>
    </row>
    <row r="142" spans="1:3">
      <c r="A142" s="105" t="s">
        <v>287</v>
      </c>
      <c r="B142" s="124">
        <v>196674</v>
      </c>
      <c r="C142" s="105">
        <v>5</v>
      </c>
    </row>
    <row r="143" spans="1:3">
      <c r="A143" s="105" t="s">
        <v>526</v>
      </c>
      <c r="B143" s="124">
        <v>456636</v>
      </c>
      <c r="C143" s="105">
        <v>7</v>
      </c>
    </row>
    <row r="144" spans="1:3">
      <c r="A144" s="105" t="s">
        <v>532</v>
      </c>
      <c r="B144" s="124">
        <v>68423.399999999994</v>
      </c>
      <c r="C144" s="105">
        <v>14</v>
      </c>
    </row>
    <row r="145" spans="1:3">
      <c r="A145" s="105" t="s">
        <v>529</v>
      </c>
      <c r="B145" s="124">
        <v>202536</v>
      </c>
      <c r="C145" s="105">
        <v>16</v>
      </c>
    </row>
    <row r="146" spans="1:3">
      <c r="A146" s="105" t="s">
        <v>531</v>
      </c>
      <c r="B146" s="124">
        <v>522282</v>
      </c>
      <c r="C146" s="105">
        <v>20</v>
      </c>
    </row>
    <row r="147" spans="1:3">
      <c r="A147" s="105" t="s">
        <v>526</v>
      </c>
      <c r="B147" s="124">
        <v>72231.599999999991</v>
      </c>
      <c r="C147" s="105">
        <v>14</v>
      </c>
    </row>
    <row r="148" spans="1:3">
      <c r="A148" s="105" t="s">
        <v>526</v>
      </c>
      <c r="B148" s="124">
        <v>39450</v>
      </c>
      <c r="C148" s="105">
        <v>2</v>
      </c>
    </row>
    <row r="149" spans="1:3">
      <c r="A149" s="105" t="s">
        <v>532</v>
      </c>
      <c r="B149" s="124">
        <v>47046</v>
      </c>
      <c r="C149" s="105">
        <v>8</v>
      </c>
    </row>
    <row r="150" spans="1:3">
      <c r="A150" s="105" t="s">
        <v>530</v>
      </c>
      <c r="B150" s="124">
        <v>259950</v>
      </c>
      <c r="C150" s="105">
        <v>4</v>
      </c>
    </row>
    <row r="151" spans="1:3">
      <c r="A151" s="105" t="s">
        <v>287</v>
      </c>
      <c r="B151" s="124">
        <v>137106</v>
      </c>
      <c r="C151" s="105">
        <v>3</v>
      </c>
    </row>
    <row r="152" spans="1:3">
      <c r="A152" s="105" t="s">
        <v>531</v>
      </c>
      <c r="B152" s="124">
        <v>177210</v>
      </c>
      <c r="C152" s="105">
        <v>8</v>
      </c>
    </row>
    <row r="153" spans="1:3">
      <c r="A153" s="105" t="s">
        <v>291</v>
      </c>
      <c r="B153" s="124">
        <v>76161.599999999991</v>
      </c>
      <c r="C153" s="105">
        <v>10</v>
      </c>
    </row>
    <row r="154" spans="1:3">
      <c r="A154" s="105" t="s">
        <v>532</v>
      </c>
      <c r="B154" s="124">
        <v>528612</v>
      </c>
      <c r="C154" s="105">
        <v>2</v>
      </c>
    </row>
    <row r="155" spans="1:3">
      <c r="A155" s="105" t="s">
        <v>531</v>
      </c>
      <c r="B155" s="124">
        <v>332166</v>
      </c>
      <c r="C155" s="105">
        <v>6</v>
      </c>
    </row>
    <row r="156" spans="1:3">
      <c r="A156" s="105" t="s">
        <v>532</v>
      </c>
      <c r="B156" s="124">
        <v>85225.5</v>
      </c>
      <c r="C156" s="105">
        <v>2</v>
      </c>
    </row>
    <row r="157" spans="1:3">
      <c r="A157" s="105" t="s">
        <v>531</v>
      </c>
      <c r="B157" s="124">
        <v>81762</v>
      </c>
      <c r="C157" s="105">
        <v>6</v>
      </c>
    </row>
    <row r="158" spans="1:3">
      <c r="A158" s="105" t="s">
        <v>528</v>
      </c>
      <c r="B158" s="124">
        <v>42975.6</v>
      </c>
      <c r="C158" s="105">
        <v>5</v>
      </c>
    </row>
    <row r="159" spans="1:3">
      <c r="A159" s="105" t="s">
        <v>531</v>
      </c>
      <c r="B159" s="124">
        <v>168138</v>
      </c>
      <c r="C159" s="105">
        <v>2</v>
      </c>
    </row>
    <row r="160" spans="1:3">
      <c r="A160" s="105" t="s">
        <v>527</v>
      </c>
      <c r="B160" s="124">
        <v>435438</v>
      </c>
      <c r="C160" s="105">
        <v>6</v>
      </c>
    </row>
    <row r="161" spans="1:3">
      <c r="A161" s="105" t="s">
        <v>532</v>
      </c>
      <c r="B161" s="124">
        <v>374220</v>
      </c>
      <c r="C161" s="105">
        <v>1</v>
      </c>
    </row>
    <row r="162" spans="1:3">
      <c r="A162" s="105" t="s">
        <v>530</v>
      </c>
      <c r="B162" s="124">
        <v>172449</v>
      </c>
      <c r="C162" s="105">
        <v>7</v>
      </c>
    </row>
    <row r="163" spans="1:3">
      <c r="A163" s="105" t="s">
        <v>529</v>
      </c>
      <c r="B163" s="124">
        <v>42975.6</v>
      </c>
      <c r="C163" s="105">
        <v>6</v>
      </c>
    </row>
    <row r="164" spans="1:3">
      <c r="A164" s="105" t="s">
        <v>530</v>
      </c>
      <c r="B164" s="124">
        <v>417852</v>
      </c>
      <c r="C164" s="105">
        <v>9</v>
      </c>
    </row>
    <row r="165" spans="1:3">
      <c r="A165" s="105" t="s">
        <v>528</v>
      </c>
      <c r="B165" s="124">
        <v>175956</v>
      </c>
      <c r="C165" s="105">
        <v>7</v>
      </c>
    </row>
    <row r="166" spans="1:3">
      <c r="A166" s="105" t="s">
        <v>526</v>
      </c>
      <c r="B166" s="124">
        <v>342582</v>
      </c>
      <c r="C166" s="105">
        <v>9</v>
      </c>
    </row>
    <row r="167" spans="1:3">
      <c r="A167" s="105" t="s">
        <v>525</v>
      </c>
      <c r="B167" s="124">
        <v>590634</v>
      </c>
      <c r="C167" s="105">
        <v>5</v>
      </c>
    </row>
    <row r="168" spans="1:3">
      <c r="A168" s="105" t="s">
        <v>529</v>
      </c>
      <c r="B168" s="124">
        <v>22103.1</v>
      </c>
      <c r="C168" s="105">
        <v>7</v>
      </c>
    </row>
    <row r="169" spans="1:3">
      <c r="A169" s="105" t="s">
        <v>529</v>
      </c>
      <c r="B169" s="124">
        <v>299760</v>
      </c>
      <c r="C169" s="105">
        <v>14</v>
      </c>
    </row>
    <row r="170" spans="1:3">
      <c r="A170" s="105" t="s">
        <v>526</v>
      </c>
      <c r="B170" s="124">
        <v>13203</v>
      </c>
      <c r="C170" s="105">
        <v>16</v>
      </c>
    </row>
    <row r="171" spans="1:3">
      <c r="A171" s="105" t="s">
        <v>287</v>
      </c>
      <c r="B171" s="124">
        <v>25146.899999999998</v>
      </c>
      <c r="C171" s="105">
        <v>20</v>
      </c>
    </row>
    <row r="172" spans="1:3">
      <c r="A172" s="105" t="s">
        <v>291</v>
      </c>
      <c r="B172" s="124">
        <v>362322</v>
      </c>
      <c r="C172" s="105">
        <v>14</v>
      </c>
    </row>
    <row r="173" spans="1:3">
      <c r="A173" s="105" t="s">
        <v>525</v>
      </c>
      <c r="B173" s="124">
        <v>339660</v>
      </c>
      <c r="C173" s="105">
        <v>2</v>
      </c>
    </row>
    <row r="174" spans="1:3">
      <c r="A174" s="105" t="s">
        <v>527</v>
      </c>
      <c r="B174" s="124">
        <v>389364</v>
      </c>
      <c r="C174" s="105">
        <v>8</v>
      </c>
    </row>
    <row r="175" spans="1:3">
      <c r="A175" s="105" t="s">
        <v>532</v>
      </c>
      <c r="B175" s="124">
        <v>125550</v>
      </c>
      <c r="C175" s="105">
        <v>4</v>
      </c>
    </row>
    <row r="176" spans="1:3">
      <c r="A176" s="105" t="s">
        <v>532</v>
      </c>
      <c r="B176" s="124">
        <v>224772</v>
      </c>
      <c r="C176" s="105">
        <v>3</v>
      </c>
    </row>
    <row r="177" spans="1:3">
      <c r="A177" s="105" t="s">
        <v>532</v>
      </c>
      <c r="B177" s="124">
        <v>44106</v>
      </c>
      <c r="C177" s="105">
        <v>8</v>
      </c>
    </row>
    <row r="178" spans="1:3">
      <c r="A178" s="105" t="s">
        <v>525</v>
      </c>
      <c r="B178" s="124">
        <v>447360</v>
      </c>
      <c r="C178" s="105">
        <v>10</v>
      </c>
    </row>
    <row r="179" spans="1:3">
      <c r="A179" s="105" t="s">
        <v>531</v>
      </c>
      <c r="B179" s="124">
        <v>53670</v>
      </c>
      <c r="C179" s="105">
        <v>2</v>
      </c>
    </row>
    <row r="180" spans="1:3">
      <c r="A180" s="105" t="s">
        <v>527</v>
      </c>
      <c r="B180" s="124">
        <v>440718</v>
      </c>
      <c r="C180" s="105">
        <v>6</v>
      </c>
    </row>
    <row r="181" spans="1:3">
      <c r="A181" s="105" t="s">
        <v>530</v>
      </c>
      <c r="B181" s="124">
        <v>215880</v>
      </c>
      <c r="C181" s="105">
        <v>2</v>
      </c>
    </row>
    <row r="182" spans="1:3">
      <c r="A182" s="105" t="s">
        <v>530</v>
      </c>
      <c r="B182" s="124">
        <v>72231.599999999991</v>
      </c>
      <c r="C182" s="105">
        <v>6</v>
      </c>
    </row>
    <row r="183" spans="1:3">
      <c r="A183" s="105" t="s">
        <v>291</v>
      </c>
      <c r="B183" s="124">
        <v>378438</v>
      </c>
      <c r="C183" s="105">
        <v>5</v>
      </c>
    </row>
    <row r="184" spans="1:3">
      <c r="A184" s="105" t="s">
        <v>529</v>
      </c>
      <c r="B184" s="124">
        <v>27984</v>
      </c>
      <c r="C184" s="105">
        <v>2</v>
      </c>
    </row>
    <row r="185" spans="1:3">
      <c r="A185" s="105" t="s">
        <v>287</v>
      </c>
      <c r="B185" s="124">
        <v>53856</v>
      </c>
      <c r="C185" s="105">
        <v>6</v>
      </c>
    </row>
    <row r="186" spans="1:3">
      <c r="A186" s="105" t="s">
        <v>527</v>
      </c>
      <c r="B186" s="124">
        <v>131135.4</v>
      </c>
      <c r="C186" s="105">
        <v>1</v>
      </c>
    </row>
    <row r="187" spans="1:3">
      <c r="A187" s="105" t="s">
        <v>528</v>
      </c>
      <c r="B187" s="124">
        <v>139608</v>
      </c>
      <c r="C187" s="105">
        <v>7</v>
      </c>
    </row>
    <row r="188" spans="1:3">
      <c r="A188" s="105" t="s">
        <v>528</v>
      </c>
      <c r="B188" s="124">
        <v>540732</v>
      </c>
      <c r="C188" s="105">
        <v>6</v>
      </c>
    </row>
    <row r="189" spans="1:3">
      <c r="A189" s="105" t="s">
        <v>530</v>
      </c>
      <c r="B189" s="124">
        <v>23207.399999999998</v>
      </c>
      <c r="C189" s="105">
        <v>9</v>
      </c>
    </row>
    <row r="190" spans="1:3">
      <c r="A190" s="105" t="s">
        <v>526</v>
      </c>
      <c r="B190" s="124">
        <v>340038</v>
      </c>
      <c r="C190" s="105">
        <v>7</v>
      </c>
    </row>
    <row r="191" spans="1:3">
      <c r="A191" s="105" t="s">
        <v>287</v>
      </c>
      <c r="B191" s="124">
        <v>71082</v>
      </c>
      <c r="C191" s="105">
        <v>9</v>
      </c>
    </row>
    <row r="192" spans="1:3">
      <c r="A192" s="105" t="s">
        <v>528</v>
      </c>
      <c r="B192" s="124">
        <v>82554</v>
      </c>
      <c r="C192" s="105">
        <v>5</v>
      </c>
    </row>
    <row r="193" spans="1:3">
      <c r="A193" s="105" t="s">
        <v>528</v>
      </c>
      <c r="B193" s="124">
        <v>181938</v>
      </c>
      <c r="C193" s="105">
        <v>7</v>
      </c>
    </row>
    <row r="194" spans="1:3">
      <c r="A194" s="105" t="s">
        <v>527</v>
      </c>
      <c r="B194" s="124">
        <v>159864</v>
      </c>
      <c r="C194" s="105">
        <v>14</v>
      </c>
    </row>
    <row r="195" spans="1:3">
      <c r="A195" s="105" t="s">
        <v>291</v>
      </c>
      <c r="B195" s="124">
        <v>135528</v>
      </c>
      <c r="C195" s="105">
        <v>16</v>
      </c>
    </row>
    <row r="196" spans="1:3">
      <c r="A196" s="105" t="s">
        <v>527</v>
      </c>
      <c r="B196" s="124">
        <v>59680.799999999996</v>
      </c>
      <c r="C196" s="105">
        <v>20</v>
      </c>
    </row>
    <row r="197" spans="1:3">
      <c r="A197" s="105" t="s">
        <v>526</v>
      </c>
      <c r="B197" s="124">
        <v>123624</v>
      </c>
      <c r="C197" s="105">
        <v>14</v>
      </c>
    </row>
    <row r="198" spans="1:3">
      <c r="A198" s="105" t="s">
        <v>526</v>
      </c>
      <c r="B198" s="124">
        <v>18999.599999999999</v>
      </c>
      <c r="C198" s="105">
        <v>2</v>
      </c>
    </row>
    <row r="199" spans="1:3">
      <c r="A199" s="105" t="s">
        <v>532</v>
      </c>
      <c r="B199" s="124">
        <v>149280</v>
      </c>
      <c r="C199" s="105">
        <v>8</v>
      </c>
    </row>
    <row r="200" spans="1:3">
      <c r="A200" s="105" t="s">
        <v>528</v>
      </c>
      <c r="B200" s="124">
        <v>56934</v>
      </c>
      <c r="C200" s="105">
        <v>4</v>
      </c>
    </row>
    <row r="201" spans="1:3">
      <c r="A201" s="105" t="s">
        <v>529</v>
      </c>
      <c r="B201" s="124">
        <v>253212</v>
      </c>
      <c r="C201" s="105">
        <v>3</v>
      </c>
    </row>
    <row r="202" spans="1:3">
      <c r="A202" s="105" t="s">
        <v>526</v>
      </c>
      <c r="B202" s="124">
        <v>44754</v>
      </c>
      <c r="C202" s="105">
        <v>8</v>
      </c>
    </row>
    <row r="203" spans="1:3">
      <c r="A203" s="105" t="s">
        <v>291</v>
      </c>
      <c r="B203" s="124">
        <v>566070</v>
      </c>
      <c r="C203" s="105">
        <v>10</v>
      </c>
    </row>
    <row r="204" spans="1:3">
      <c r="A204" s="105" t="s">
        <v>528</v>
      </c>
      <c r="B204" s="124">
        <v>460464</v>
      </c>
      <c r="C204" s="105">
        <v>2</v>
      </c>
    </row>
    <row r="205" spans="1:3">
      <c r="A205" s="105" t="s">
        <v>532</v>
      </c>
      <c r="B205" s="124">
        <v>581928</v>
      </c>
      <c r="C205" s="105">
        <v>6</v>
      </c>
    </row>
    <row r="206" spans="1:3">
      <c r="A206" s="105" t="s">
        <v>527</v>
      </c>
      <c r="B206" s="124">
        <v>336516</v>
      </c>
      <c r="C206" s="105">
        <v>2</v>
      </c>
    </row>
    <row r="207" spans="1:3">
      <c r="A207" s="105" t="s">
        <v>287</v>
      </c>
      <c r="B207" s="124">
        <v>239964</v>
      </c>
      <c r="C207" s="105">
        <v>6</v>
      </c>
    </row>
    <row r="208" spans="1:3">
      <c r="A208" s="105" t="s">
        <v>526</v>
      </c>
      <c r="B208" s="124">
        <v>193494</v>
      </c>
      <c r="C208" s="105">
        <v>5</v>
      </c>
    </row>
    <row r="209" spans="1:3">
      <c r="A209" s="105" t="s">
        <v>532</v>
      </c>
      <c r="B209" s="124">
        <v>324630</v>
      </c>
      <c r="C209" s="105">
        <v>2</v>
      </c>
    </row>
    <row r="210" spans="1:3">
      <c r="A210" s="105" t="s">
        <v>526</v>
      </c>
      <c r="B210" s="124">
        <v>267252</v>
      </c>
      <c r="C210" s="105">
        <v>6</v>
      </c>
    </row>
    <row r="211" spans="1:3">
      <c r="A211" s="105" t="s">
        <v>529</v>
      </c>
      <c r="B211" s="124">
        <v>418836</v>
      </c>
      <c r="C211" s="105">
        <v>1</v>
      </c>
    </row>
    <row r="212" spans="1:3">
      <c r="A212" s="105" t="s">
        <v>531</v>
      </c>
      <c r="B212" s="124">
        <v>262890</v>
      </c>
      <c r="C212" s="105">
        <v>7</v>
      </c>
    </row>
    <row r="213" spans="1:3">
      <c r="A213" s="105" t="s">
        <v>532</v>
      </c>
      <c r="B213" s="124">
        <v>80452.800000000003</v>
      </c>
      <c r="C213" s="105">
        <v>6</v>
      </c>
    </row>
    <row r="214" spans="1:3">
      <c r="A214" s="105" t="s">
        <v>525</v>
      </c>
      <c r="B214" s="124">
        <v>262260</v>
      </c>
      <c r="C214" s="105">
        <v>9</v>
      </c>
    </row>
    <row r="215" spans="1:3">
      <c r="A215" s="105" t="s">
        <v>530</v>
      </c>
      <c r="B215" s="124">
        <v>267162</v>
      </c>
      <c r="C215" s="105">
        <v>7</v>
      </c>
    </row>
    <row r="216" spans="1:3">
      <c r="A216" s="105" t="s">
        <v>525</v>
      </c>
      <c r="B216" s="124">
        <v>576828</v>
      </c>
      <c r="C216" s="105">
        <v>9</v>
      </c>
    </row>
    <row r="217" spans="1:3">
      <c r="A217" s="105" t="s">
        <v>530</v>
      </c>
      <c r="B217" s="124">
        <v>432468</v>
      </c>
      <c r="C217" s="105">
        <v>5</v>
      </c>
    </row>
    <row r="218" spans="1:3">
      <c r="A218" s="105" t="s">
        <v>529</v>
      </c>
      <c r="B218" s="124">
        <v>396552</v>
      </c>
      <c r="C218" s="105">
        <v>7</v>
      </c>
    </row>
    <row r="219" spans="1:3">
      <c r="A219" s="105" t="s">
        <v>526</v>
      </c>
      <c r="B219" s="124">
        <v>494400</v>
      </c>
      <c r="C219" s="105">
        <v>14</v>
      </c>
    </row>
    <row r="220" spans="1:3">
      <c r="A220" s="105" t="s">
        <v>526</v>
      </c>
      <c r="B220" s="124">
        <v>127197</v>
      </c>
      <c r="C220" s="105">
        <v>16</v>
      </c>
    </row>
    <row r="221" spans="1:3">
      <c r="A221" s="105" t="s">
        <v>527</v>
      </c>
      <c r="B221" s="124">
        <v>87860.4</v>
      </c>
      <c r="C221" s="105">
        <v>20</v>
      </c>
    </row>
    <row r="222" spans="1:3">
      <c r="A222" s="105" t="s">
        <v>528</v>
      </c>
      <c r="B222" s="124">
        <v>13378.8</v>
      </c>
      <c r="C222" s="105">
        <v>14</v>
      </c>
    </row>
    <row r="223" spans="1:3">
      <c r="A223" s="105" t="s">
        <v>529</v>
      </c>
      <c r="B223" s="124">
        <v>419322</v>
      </c>
      <c r="C223" s="105">
        <v>2</v>
      </c>
    </row>
    <row r="224" spans="1:3">
      <c r="A224" s="105" t="s">
        <v>529</v>
      </c>
      <c r="B224" s="124">
        <v>28710</v>
      </c>
      <c r="C224" s="105">
        <v>8</v>
      </c>
    </row>
    <row r="225" spans="1:3">
      <c r="A225" s="105" t="s">
        <v>528</v>
      </c>
      <c r="B225" s="124">
        <v>175956</v>
      </c>
      <c r="C225" s="105">
        <v>4</v>
      </c>
    </row>
    <row r="226" spans="1:3">
      <c r="A226" s="105" t="s">
        <v>525</v>
      </c>
      <c r="B226" s="124">
        <v>590634</v>
      </c>
      <c r="C226" s="105">
        <v>3</v>
      </c>
    </row>
    <row r="227" spans="1:3">
      <c r="A227" s="105" t="s">
        <v>532</v>
      </c>
      <c r="B227" s="124">
        <v>581928</v>
      </c>
      <c r="C227" s="105">
        <v>8</v>
      </c>
    </row>
    <row r="228" spans="1:3">
      <c r="A228" s="105" t="s">
        <v>535</v>
      </c>
      <c r="B228" s="124">
        <v>291475</v>
      </c>
      <c r="C228" s="105">
        <v>10</v>
      </c>
    </row>
    <row r="229" spans="1:3">
      <c r="A229" s="105" t="s">
        <v>536</v>
      </c>
      <c r="B229" s="124">
        <v>437495</v>
      </c>
      <c r="C229" s="105">
        <v>2</v>
      </c>
    </row>
    <row r="230" spans="1:3">
      <c r="A230" s="105" t="s">
        <v>535</v>
      </c>
      <c r="B230" s="124">
        <v>249540</v>
      </c>
      <c r="C230" s="105">
        <v>6</v>
      </c>
    </row>
    <row r="231" spans="1:3">
      <c r="A231" s="105" t="s">
        <v>536</v>
      </c>
      <c r="B231" s="124">
        <v>437725</v>
      </c>
      <c r="C231" s="105">
        <v>2</v>
      </c>
    </row>
    <row r="232" spans="1:3">
      <c r="A232" s="105" t="s">
        <v>533</v>
      </c>
      <c r="B232" s="124">
        <v>264610</v>
      </c>
      <c r="C232" s="105">
        <v>6</v>
      </c>
    </row>
    <row r="233" spans="1:3">
      <c r="A233" s="105" t="s">
        <v>535</v>
      </c>
      <c r="B233" s="124">
        <v>65300</v>
      </c>
      <c r="C233" s="105">
        <v>5</v>
      </c>
    </row>
    <row r="234" spans="1:3">
      <c r="A234" s="105" t="s">
        <v>535</v>
      </c>
      <c r="B234" s="124">
        <v>238360</v>
      </c>
      <c r="C234" s="105">
        <v>2</v>
      </c>
    </row>
    <row r="235" spans="1:3">
      <c r="A235" s="105" t="s">
        <v>535</v>
      </c>
      <c r="B235" s="124">
        <v>221440</v>
      </c>
      <c r="C235" s="105">
        <v>6</v>
      </c>
    </row>
    <row r="236" spans="1:3">
      <c r="A236" s="105" t="s">
        <v>535</v>
      </c>
      <c r="B236" s="124">
        <v>480055</v>
      </c>
      <c r="C236" s="105">
        <v>1</v>
      </c>
    </row>
    <row r="237" spans="1:3">
      <c r="A237" s="105" t="s">
        <v>535</v>
      </c>
      <c r="B237" s="124">
        <v>400290</v>
      </c>
      <c r="C237" s="105">
        <v>7</v>
      </c>
    </row>
    <row r="238" spans="1:3">
      <c r="A238" s="105" t="s">
        <v>533</v>
      </c>
      <c r="B238" s="124">
        <v>356465</v>
      </c>
      <c r="C238" s="105">
        <v>6</v>
      </c>
    </row>
    <row r="239" spans="1:3">
      <c r="A239" s="105" t="s">
        <v>535</v>
      </c>
      <c r="B239" s="124">
        <v>67815</v>
      </c>
      <c r="C239" s="105">
        <v>9</v>
      </c>
    </row>
    <row r="240" spans="1:3">
      <c r="A240" s="105" t="s">
        <v>533</v>
      </c>
      <c r="B240" s="124">
        <v>432380</v>
      </c>
      <c r="C240" s="105">
        <v>7</v>
      </c>
    </row>
    <row r="241" spans="1:3">
      <c r="A241" s="105" t="s">
        <v>533</v>
      </c>
      <c r="B241" s="124">
        <v>62520</v>
      </c>
      <c r="C241" s="105">
        <v>9</v>
      </c>
    </row>
    <row r="242" spans="1:3">
      <c r="A242" s="105" t="s">
        <v>533</v>
      </c>
      <c r="B242" s="124">
        <v>117650</v>
      </c>
      <c r="C242" s="105">
        <v>5</v>
      </c>
    </row>
    <row r="243" spans="1:3">
      <c r="A243" s="105" t="s">
        <v>533</v>
      </c>
      <c r="B243" s="124">
        <v>117650</v>
      </c>
      <c r="C243" s="105">
        <v>7</v>
      </c>
    </row>
  </sheetData>
  <dataConsolidate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4" tint="0.39997558519241921"/>
  </sheetPr>
  <dimension ref="A1:Z39"/>
  <sheetViews>
    <sheetView topLeftCell="A19" workbookViewId="0">
      <selection activeCell="I36" sqref="I36"/>
    </sheetView>
  </sheetViews>
  <sheetFormatPr baseColWidth="10" defaultColWidth="0" defaultRowHeight="15"/>
  <cols>
    <col min="1" max="1" width="10.1640625" bestFit="1" customWidth="1"/>
    <col min="2" max="2" width="17.1640625" style="139" customWidth="1"/>
    <col min="3" max="3" width="16" customWidth="1"/>
    <col min="4" max="4" width="11.83203125" customWidth="1"/>
    <col min="5" max="5" width="12.5" customWidth="1"/>
    <col min="6" max="6" width="16.1640625" bestFit="1" customWidth="1"/>
    <col min="7" max="7" width="8.83203125" customWidth="1"/>
    <col min="8" max="8" width="10.5" bestFit="1" customWidth="1"/>
    <col min="9" max="9" width="10.1640625" bestFit="1" customWidth="1"/>
    <col min="10" max="10" width="7.83203125" bestFit="1" customWidth="1"/>
    <col min="11" max="11" width="12" bestFit="1" customWidth="1"/>
    <col min="12" max="12" width="14.5" bestFit="1" customWidth="1"/>
    <col min="13" max="13" width="6.33203125" customWidth="1"/>
    <col min="14" max="14" width="15.6640625" customWidth="1"/>
    <col min="15" max="15" width="19" hidden="1" customWidth="1"/>
    <col min="16" max="16" width="4.5" hidden="1" customWidth="1"/>
    <col min="17" max="17" width="23.83203125" hidden="1" customWidth="1"/>
    <col min="18" max="24" width="44.33203125" hidden="1" customWidth="1"/>
    <col min="25" max="26" width="0" hidden="1" customWidth="1"/>
    <col min="27" max="16384" width="44.33203125" hidden="1"/>
  </cols>
  <sheetData>
    <row r="1" spans="1:16" ht="32">
      <c r="A1" s="134" t="s">
        <v>397</v>
      </c>
      <c r="B1" s="137" t="s">
        <v>187</v>
      </c>
      <c r="C1" s="134" t="s">
        <v>220</v>
      </c>
      <c r="D1" s="134" t="s">
        <v>548</v>
      </c>
      <c r="E1" s="134" t="s">
        <v>687</v>
      </c>
      <c r="F1" s="134" t="s">
        <v>688</v>
      </c>
      <c r="N1" s="135"/>
      <c r="O1" s="135"/>
      <c r="P1" s="135"/>
    </row>
    <row r="2" spans="1:16" ht="19.5" customHeight="1">
      <c r="A2" s="4">
        <v>40923</v>
      </c>
      <c r="B2" s="138" t="s">
        <v>557</v>
      </c>
      <c r="C2" s="5" t="s">
        <v>971</v>
      </c>
      <c r="D2" s="281">
        <v>26</v>
      </c>
      <c r="E2" s="282">
        <v>1500</v>
      </c>
      <c r="F2" s="212" t="s">
        <v>980</v>
      </c>
      <c r="I2" s="41" t="s">
        <v>34</v>
      </c>
      <c r="J2" s="8"/>
      <c r="K2" s="9" t="s">
        <v>35</v>
      </c>
      <c r="L2" s="8">
        <v>10</v>
      </c>
      <c r="O2" s="135"/>
      <c r="P2" s="135"/>
    </row>
    <row r="3" spans="1:16" ht="19.5" customHeight="1">
      <c r="A3" s="4">
        <v>40923</v>
      </c>
      <c r="B3" s="138" t="s">
        <v>553</v>
      </c>
      <c r="C3" s="5" t="s">
        <v>971</v>
      </c>
      <c r="D3" s="281">
        <v>26</v>
      </c>
      <c r="E3" s="282">
        <v>1500</v>
      </c>
      <c r="F3" s="212" t="s">
        <v>981</v>
      </c>
      <c r="I3" s="10" t="s">
        <v>682</v>
      </c>
      <c r="J3" s="11"/>
      <c r="K3" s="11"/>
      <c r="L3" s="11"/>
      <c r="M3" s="12" t="s">
        <v>42</v>
      </c>
      <c r="N3" s="13" t="s">
        <v>43</v>
      </c>
      <c r="O3" s="135"/>
      <c r="P3" s="135"/>
    </row>
    <row r="4" spans="1:16" ht="19.5" customHeight="1">
      <c r="A4" s="4">
        <v>40923</v>
      </c>
      <c r="B4" s="138" t="s">
        <v>351</v>
      </c>
      <c r="C4" s="5" t="s">
        <v>971</v>
      </c>
      <c r="D4" s="281">
        <v>26</v>
      </c>
      <c r="E4" s="282">
        <v>1500</v>
      </c>
      <c r="F4" s="212" t="s">
        <v>982</v>
      </c>
      <c r="I4" s="85" t="s">
        <v>1378</v>
      </c>
      <c r="J4" s="28"/>
      <c r="K4" s="28"/>
      <c r="O4" s="135"/>
      <c r="P4" s="135"/>
    </row>
    <row r="5" spans="1:16" ht="19.5" customHeight="1">
      <c r="A5" s="4">
        <v>40923</v>
      </c>
      <c r="B5" s="138" t="s">
        <v>553</v>
      </c>
      <c r="C5" s="5" t="s">
        <v>968</v>
      </c>
      <c r="D5" s="281">
        <v>26</v>
      </c>
      <c r="E5" s="282">
        <v>999</v>
      </c>
      <c r="F5" s="212" t="s">
        <v>979</v>
      </c>
      <c r="I5" s="85" t="s">
        <v>681</v>
      </c>
      <c r="J5" s="28"/>
      <c r="K5" s="28"/>
      <c r="O5" s="135"/>
      <c r="P5" s="135"/>
    </row>
    <row r="6" spans="1:16" ht="19">
      <c r="A6" s="4">
        <v>40923</v>
      </c>
      <c r="B6" s="138" t="s">
        <v>577</v>
      </c>
      <c r="C6" s="5" t="s">
        <v>973</v>
      </c>
      <c r="D6" s="281">
        <v>39</v>
      </c>
      <c r="E6" s="282">
        <v>7500</v>
      </c>
      <c r="F6" s="212" t="s">
        <v>980</v>
      </c>
      <c r="I6" s="85" t="s">
        <v>683</v>
      </c>
      <c r="J6" s="28"/>
      <c r="K6" s="28"/>
      <c r="O6" s="135"/>
      <c r="P6" s="135"/>
    </row>
    <row r="7" spans="1:16" ht="19">
      <c r="A7" s="4">
        <v>40923</v>
      </c>
      <c r="B7" s="138" t="s">
        <v>553</v>
      </c>
      <c r="C7" s="5" t="s">
        <v>971</v>
      </c>
      <c r="D7" s="281">
        <v>39</v>
      </c>
      <c r="E7" s="282">
        <v>1500</v>
      </c>
      <c r="F7" s="212" t="s">
        <v>981</v>
      </c>
      <c r="I7" s="85" t="s">
        <v>1527</v>
      </c>
      <c r="J7" s="104"/>
      <c r="K7" s="104"/>
      <c r="L7" s="104"/>
      <c r="M7" s="104"/>
      <c r="N7" s="104"/>
      <c r="O7" s="135"/>
      <c r="P7" s="135"/>
    </row>
    <row r="8" spans="1:16" ht="19">
      <c r="A8" s="4">
        <v>40923</v>
      </c>
      <c r="B8" s="138" t="s">
        <v>581</v>
      </c>
      <c r="C8" s="5" t="s">
        <v>974</v>
      </c>
      <c r="D8" s="281">
        <v>26</v>
      </c>
      <c r="E8" s="282">
        <v>3460</v>
      </c>
      <c r="F8" s="212" t="s">
        <v>982</v>
      </c>
      <c r="I8" s="85" t="s">
        <v>1526</v>
      </c>
      <c r="O8" s="135"/>
      <c r="P8" s="135"/>
    </row>
    <row r="9" spans="1:16" ht="19">
      <c r="A9" s="4">
        <v>40923</v>
      </c>
      <c r="B9" s="138" t="s">
        <v>557</v>
      </c>
      <c r="C9" s="5" t="s">
        <v>974</v>
      </c>
      <c r="D9" s="281">
        <v>26</v>
      </c>
      <c r="E9" s="282">
        <v>3460</v>
      </c>
      <c r="F9" s="212" t="s">
        <v>980</v>
      </c>
      <c r="I9" s="85" t="s">
        <v>1528</v>
      </c>
      <c r="O9" s="135"/>
      <c r="P9" s="135"/>
    </row>
    <row r="10" spans="1:16" ht="19">
      <c r="A10" s="4">
        <v>40923</v>
      </c>
      <c r="B10" s="138" t="s">
        <v>577</v>
      </c>
      <c r="C10" s="5" t="s">
        <v>974</v>
      </c>
      <c r="D10" s="281">
        <v>26</v>
      </c>
      <c r="E10" s="282">
        <v>3460</v>
      </c>
      <c r="F10" s="212" t="s">
        <v>981</v>
      </c>
      <c r="I10" s="85" t="s">
        <v>1529</v>
      </c>
    </row>
    <row r="11" spans="1:16" ht="19">
      <c r="A11" s="4">
        <v>40923</v>
      </c>
      <c r="B11" s="138" t="s">
        <v>559</v>
      </c>
      <c r="C11" s="5" t="s">
        <v>968</v>
      </c>
      <c r="D11" s="281">
        <v>39</v>
      </c>
      <c r="E11" s="282">
        <v>999</v>
      </c>
      <c r="F11" s="212" t="s">
        <v>982</v>
      </c>
      <c r="I11" s="85" t="s">
        <v>1530</v>
      </c>
    </row>
    <row r="12" spans="1:16" ht="19">
      <c r="A12" s="4">
        <v>40923</v>
      </c>
      <c r="B12" s="138" t="s">
        <v>583</v>
      </c>
      <c r="C12" s="5" t="s">
        <v>966</v>
      </c>
      <c r="D12" s="281">
        <v>26</v>
      </c>
      <c r="E12" s="282">
        <v>799</v>
      </c>
      <c r="F12" s="212" t="s">
        <v>980</v>
      </c>
      <c r="I12" s="85" t="s">
        <v>1364</v>
      </c>
    </row>
    <row r="13" spans="1:16" ht="19">
      <c r="A13" s="4">
        <v>40923</v>
      </c>
      <c r="B13" s="138" t="s">
        <v>983</v>
      </c>
      <c r="C13" s="5" t="s">
        <v>966</v>
      </c>
      <c r="D13" s="281">
        <v>26</v>
      </c>
      <c r="E13" s="282">
        <v>799</v>
      </c>
      <c r="F13" s="212" t="s">
        <v>981</v>
      </c>
      <c r="I13" s="85" t="s">
        <v>684</v>
      </c>
    </row>
    <row r="14" spans="1:16">
      <c r="A14" s="4">
        <v>40923</v>
      </c>
      <c r="B14" s="138" t="s">
        <v>557</v>
      </c>
      <c r="C14" s="5" t="s">
        <v>973</v>
      </c>
      <c r="D14" s="281">
        <v>65</v>
      </c>
      <c r="E14" s="282">
        <v>7500</v>
      </c>
      <c r="F14" s="212" t="s">
        <v>982</v>
      </c>
    </row>
    <row r="15" spans="1:16">
      <c r="A15" s="4">
        <v>40923</v>
      </c>
      <c r="B15" s="138" t="s">
        <v>581</v>
      </c>
      <c r="C15" s="5" t="s">
        <v>968</v>
      </c>
      <c r="D15" s="281">
        <v>52</v>
      </c>
      <c r="E15" s="282">
        <v>999</v>
      </c>
      <c r="F15" s="212" t="s">
        <v>967</v>
      </c>
    </row>
    <row r="16" spans="1:16">
      <c r="A16" s="4">
        <v>40923</v>
      </c>
      <c r="B16" s="138" t="s">
        <v>351</v>
      </c>
      <c r="C16" s="5" t="s">
        <v>974</v>
      </c>
      <c r="D16" s="281">
        <v>39</v>
      </c>
      <c r="E16" s="282">
        <v>3460</v>
      </c>
      <c r="F16" s="212" t="s">
        <v>969</v>
      </c>
    </row>
    <row r="18" spans="1:14">
      <c r="H18" t="s">
        <v>1503</v>
      </c>
    </row>
    <row r="19" spans="1:14">
      <c r="H19" s="52"/>
    </row>
    <row r="20" spans="1:14" ht="16">
      <c r="A20" s="52"/>
      <c r="B20" s="140"/>
      <c r="C20" s="136"/>
      <c r="D20" s="136"/>
      <c r="E20" s="136"/>
      <c r="F20" s="136"/>
      <c r="G20" s="136"/>
      <c r="H20" s="52"/>
      <c r="I20" s="52"/>
      <c r="J20" s="52"/>
      <c r="K20" s="52"/>
      <c r="L20" s="52"/>
      <c r="M20" s="52"/>
      <c r="N20" s="52"/>
    </row>
    <row r="21" spans="1:14" ht="16">
      <c r="A21" s="52"/>
      <c r="B21" s="140"/>
      <c r="C21" s="136"/>
      <c r="D21" s="136"/>
      <c r="E21" s="136"/>
      <c r="F21" s="136"/>
      <c r="G21" s="136"/>
      <c r="H21" s="52"/>
      <c r="I21" s="140"/>
      <c r="J21" s="136"/>
      <c r="K21" s="136"/>
      <c r="L21" s="136"/>
      <c r="M21" s="136"/>
      <c r="N21" s="52"/>
    </row>
    <row r="22" spans="1:14" ht="16">
      <c r="A22" s="52"/>
      <c r="B22" s="140"/>
      <c r="C22" s="136"/>
      <c r="D22" s="136"/>
      <c r="E22" s="136"/>
      <c r="F22" s="136"/>
      <c r="G22" s="136"/>
      <c r="H22" s="52"/>
      <c r="I22" s="140"/>
      <c r="J22" s="136"/>
      <c r="K22" s="136"/>
      <c r="L22" s="136"/>
      <c r="M22" s="136"/>
      <c r="N22" s="52"/>
    </row>
    <row r="23" spans="1:14" ht="16">
      <c r="A23" s="52"/>
      <c r="B23" s="140"/>
      <c r="C23" s="136"/>
      <c r="D23" s="136"/>
      <c r="E23" s="136"/>
      <c r="F23" s="136"/>
      <c r="G23" s="136"/>
      <c r="H23" s="52"/>
      <c r="I23" s="140"/>
      <c r="J23" s="136"/>
      <c r="K23" s="136"/>
      <c r="L23" s="136"/>
      <c r="M23" s="136"/>
      <c r="N23" s="52"/>
    </row>
    <row r="24" spans="1:14" ht="16">
      <c r="A24" s="52"/>
      <c r="B24" s="141"/>
      <c r="C24" s="52"/>
      <c r="D24" s="52"/>
      <c r="E24" s="136"/>
      <c r="F24" s="136"/>
      <c r="G24" s="136"/>
      <c r="H24" s="52"/>
      <c r="I24" s="141"/>
      <c r="J24" s="52"/>
      <c r="K24" s="52"/>
      <c r="L24" s="136"/>
      <c r="M24" s="136"/>
      <c r="N24" s="52"/>
    </row>
    <row r="25" spans="1:14">
      <c r="A25" s="52"/>
      <c r="B25" s="141"/>
      <c r="C25" s="52"/>
      <c r="D25" s="52"/>
      <c r="E25" s="52"/>
      <c r="F25" s="52"/>
      <c r="G25" s="52"/>
      <c r="H25" s="52"/>
      <c r="I25" s="141"/>
      <c r="J25" s="52"/>
      <c r="K25" s="52"/>
      <c r="L25" s="52"/>
      <c r="M25" s="52"/>
      <c r="N25" s="52"/>
    </row>
    <row r="26" spans="1:14">
      <c r="A26" s="52"/>
      <c r="B26" s="141"/>
      <c r="C26" s="52"/>
      <c r="D26" s="52"/>
      <c r="E26" s="52"/>
      <c r="F26" s="52"/>
      <c r="G26" s="52"/>
      <c r="H26" s="52"/>
      <c r="I26" s="141"/>
      <c r="J26" s="52"/>
      <c r="K26" s="52"/>
      <c r="L26" s="52"/>
      <c r="M26" s="52"/>
      <c r="N26" s="52"/>
    </row>
    <row r="27" spans="1:14">
      <c r="A27" s="52"/>
      <c r="B27" s="141"/>
      <c r="C27" s="52"/>
      <c r="D27" s="52"/>
      <c r="E27" s="52"/>
      <c r="F27" s="52"/>
      <c r="G27" s="52"/>
      <c r="H27" s="52"/>
      <c r="I27" s="141"/>
      <c r="J27" s="52"/>
      <c r="K27" s="52"/>
      <c r="L27" s="52"/>
      <c r="M27" s="52"/>
      <c r="N27" s="52"/>
    </row>
    <row r="28" spans="1:14">
      <c r="A28" s="52"/>
      <c r="B28" s="141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</row>
    <row r="29" spans="1:14">
      <c r="A29" s="52"/>
      <c r="B29" s="141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</row>
    <row r="30" spans="1:14" ht="16">
      <c r="A30" s="52"/>
      <c r="B30" s="140"/>
      <c r="C30" s="136"/>
      <c r="D30" s="136"/>
      <c r="E30" s="136"/>
      <c r="F30" s="136"/>
      <c r="G30" s="52"/>
      <c r="H30" s="52"/>
      <c r="I30" s="52"/>
      <c r="J30" s="52"/>
      <c r="K30" s="52"/>
      <c r="L30" s="52"/>
      <c r="M30" s="52"/>
      <c r="N30" s="52"/>
    </row>
    <row r="31" spans="1:14" ht="16">
      <c r="A31" s="52"/>
      <c r="B31" s="140"/>
      <c r="C31" s="136"/>
      <c r="D31" s="136"/>
      <c r="E31" s="136"/>
      <c r="F31" s="136"/>
      <c r="G31" s="52"/>
      <c r="H31" s="52"/>
      <c r="I31" s="52"/>
      <c r="J31" s="52"/>
      <c r="K31" s="52"/>
      <c r="L31" s="52"/>
      <c r="M31" s="52"/>
      <c r="N31" s="52"/>
    </row>
    <row r="32" spans="1:14" ht="16">
      <c r="A32" s="52"/>
      <c r="B32" s="141"/>
      <c r="C32" s="52"/>
      <c r="D32" s="52"/>
      <c r="E32" s="136"/>
      <c r="F32" s="136"/>
      <c r="G32" s="52"/>
      <c r="H32" s="52"/>
      <c r="I32" s="52"/>
      <c r="J32" s="52"/>
      <c r="K32" s="52"/>
      <c r="L32" s="52"/>
      <c r="M32" s="52"/>
      <c r="N32" s="52"/>
    </row>
    <row r="33" spans="1:14">
      <c r="A33" s="52"/>
      <c r="B33" s="141"/>
      <c r="C33" s="52"/>
      <c r="D33" s="52"/>
      <c r="E33" s="52"/>
      <c r="F33" s="52"/>
      <c r="G33" s="52" t="s">
        <v>1508</v>
      </c>
      <c r="H33" s="52"/>
      <c r="I33" s="52"/>
      <c r="J33" s="52"/>
      <c r="K33" s="52"/>
      <c r="L33" s="52"/>
      <c r="M33" s="52"/>
      <c r="N33" s="52"/>
    </row>
    <row r="34" spans="1:14">
      <c r="A34" s="52"/>
      <c r="B34" s="141"/>
      <c r="C34" s="52"/>
      <c r="D34" s="52"/>
      <c r="E34" s="52"/>
      <c r="F34" s="52"/>
      <c r="G34" s="52" t="s">
        <v>1509</v>
      </c>
      <c r="H34" s="52"/>
      <c r="I34" s="52"/>
      <c r="J34" s="52"/>
      <c r="K34" s="52"/>
      <c r="L34" s="52"/>
      <c r="M34" s="52"/>
      <c r="N34" s="52"/>
    </row>
    <row r="35" spans="1:14">
      <c r="A35" s="52"/>
      <c r="B35" s="141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</row>
    <row r="36" spans="1:14">
      <c r="A36" s="52"/>
      <c r="B36" s="141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</row>
    <row r="37" spans="1:14">
      <c r="A37" s="52"/>
      <c r="B37" s="141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</row>
    <row r="38" spans="1:14">
      <c r="A38" s="52"/>
      <c r="B38" s="141"/>
      <c r="C38" s="52"/>
      <c r="D38" s="52"/>
      <c r="E38" s="52"/>
      <c r="F38" s="52"/>
      <c r="G38" s="52" t="s">
        <v>1510</v>
      </c>
      <c r="H38" s="52"/>
      <c r="I38" s="52"/>
      <c r="J38" s="52"/>
      <c r="K38" s="52"/>
      <c r="L38" s="52"/>
      <c r="M38" s="52"/>
      <c r="N38" s="52"/>
    </row>
    <row r="39" spans="1:14">
      <c r="A39" s="52"/>
      <c r="B39" s="141"/>
      <c r="C39" s="52"/>
      <c r="D39" s="52"/>
      <c r="E39" s="52"/>
      <c r="F39" s="52"/>
      <c r="G39" s="52"/>
      <c r="I39" s="52"/>
      <c r="J39" s="52"/>
      <c r="K39" s="52"/>
      <c r="L39" s="52"/>
      <c r="M39" s="52"/>
      <c r="N39" s="52"/>
    </row>
  </sheetData>
  <conditionalFormatting sqref="N3">
    <cfRule type="cellIs" dxfId="40" priority="1" operator="equal">
      <formula>"да"</formula>
    </cfRule>
    <cfRule type="cellIs" dxfId="39" priority="2" operator="equal">
      <formula>"нет"</formula>
    </cfRule>
  </conditionalFormatting>
  <dataValidations count="1">
    <dataValidation type="list" allowBlank="1" showInputMessage="1" showErrorMessage="1" sqref="N3" xr:uid="{00000000-0002-0000-2500-000000000000}">
      <formula1>"ДА,НЕТ"</formula1>
    </dataValidation>
  </dataValidation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C00000"/>
  </sheetPr>
  <dimension ref="A1:N42"/>
  <sheetViews>
    <sheetView showGridLines="0" zoomScaleNormal="100" workbookViewId="0">
      <selection activeCell="J31" sqref="J31"/>
    </sheetView>
  </sheetViews>
  <sheetFormatPr baseColWidth="10" defaultColWidth="8.83203125" defaultRowHeight="15"/>
  <cols>
    <col min="1" max="1" width="5.5" customWidth="1"/>
    <col min="2" max="2" width="36.5" bestFit="1" customWidth="1"/>
    <col min="3" max="3" width="22.83203125" bestFit="1" customWidth="1"/>
    <col min="4" max="4" width="10.33203125" bestFit="1" customWidth="1"/>
  </cols>
  <sheetData>
    <row r="1" spans="1:4" ht="16">
      <c r="A1" s="261" t="s">
        <v>2</v>
      </c>
      <c r="B1" s="261" t="s">
        <v>1461</v>
      </c>
      <c r="C1" s="261" t="s">
        <v>1462</v>
      </c>
      <c r="D1" s="262" t="s">
        <v>350</v>
      </c>
    </row>
    <row r="2" spans="1:4">
      <c r="A2" s="263">
        <v>1</v>
      </c>
      <c r="B2" s="263" t="s">
        <v>208</v>
      </c>
      <c r="C2" s="263" t="s">
        <v>1463</v>
      </c>
      <c r="D2" s="264">
        <v>35000</v>
      </c>
    </row>
    <row r="3" spans="1:4">
      <c r="A3" s="263">
        <v>2</v>
      </c>
      <c r="B3" s="263" t="s">
        <v>1344</v>
      </c>
      <c r="C3" s="263" t="s">
        <v>1464</v>
      </c>
      <c r="D3" s="264">
        <v>45000</v>
      </c>
    </row>
    <row r="4" spans="1:4">
      <c r="A4" s="263">
        <v>3</v>
      </c>
      <c r="B4" s="263" t="s">
        <v>203</v>
      </c>
      <c r="C4" s="263" t="s">
        <v>1465</v>
      </c>
      <c r="D4" s="264">
        <v>50000</v>
      </c>
    </row>
    <row r="5" spans="1:4">
      <c r="A5" s="263">
        <v>4</v>
      </c>
      <c r="B5" s="263" t="s">
        <v>1341</v>
      </c>
      <c r="C5" s="263" t="s">
        <v>1466</v>
      </c>
      <c r="D5" s="264">
        <v>90000</v>
      </c>
    </row>
    <row r="6" spans="1:4">
      <c r="A6" s="263">
        <v>5</v>
      </c>
      <c r="B6" s="263" t="s">
        <v>204</v>
      </c>
      <c r="C6" s="263" t="s">
        <v>1467</v>
      </c>
      <c r="D6" s="264">
        <v>60000</v>
      </c>
    </row>
    <row r="7" spans="1:4">
      <c r="A7" s="263">
        <v>6</v>
      </c>
      <c r="B7" s="263" t="s">
        <v>206</v>
      </c>
      <c r="C7" s="263" t="s">
        <v>1468</v>
      </c>
      <c r="D7" s="264">
        <v>50000</v>
      </c>
    </row>
    <row r="8" spans="1:4">
      <c r="A8" s="263">
        <v>7</v>
      </c>
      <c r="B8" s="263" t="s">
        <v>1469</v>
      </c>
      <c r="C8" s="263" t="s">
        <v>1470</v>
      </c>
      <c r="D8" s="264">
        <v>70000</v>
      </c>
    </row>
    <row r="9" spans="1:4">
      <c r="A9" s="263">
        <v>8</v>
      </c>
      <c r="B9" s="263" t="s">
        <v>673</v>
      </c>
      <c r="C9" s="263" t="s">
        <v>1463</v>
      </c>
      <c r="D9" s="264">
        <v>35000</v>
      </c>
    </row>
    <row r="10" spans="1:4">
      <c r="A10" s="263">
        <v>9</v>
      </c>
      <c r="B10" s="263" t="s">
        <v>197</v>
      </c>
      <c r="C10" s="263" t="s">
        <v>1471</v>
      </c>
      <c r="D10" s="264">
        <v>65000</v>
      </c>
    </row>
    <row r="11" spans="1:4">
      <c r="A11" s="263">
        <v>10</v>
      </c>
      <c r="B11" s="263" t="s">
        <v>1472</v>
      </c>
      <c r="C11" s="263" t="s">
        <v>1464</v>
      </c>
      <c r="D11" s="264">
        <v>45000</v>
      </c>
    </row>
    <row r="12" spans="1:4">
      <c r="A12" s="263">
        <v>11</v>
      </c>
      <c r="B12" s="263" t="s">
        <v>1338</v>
      </c>
      <c r="C12" s="263" t="s">
        <v>1473</v>
      </c>
      <c r="D12" s="264">
        <v>80000</v>
      </c>
    </row>
    <row r="13" spans="1:4">
      <c r="A13" s="263">
        <v>12</v>
      </c>
      <c r="B13" s="263" t="s">
        <v>675</v>
      </c>
      <c r="C13" s="263" t="s">
        <v>1464</v>
      </c>
      <c r="D13" s="264">
        <v>45000</v>
      </c>
    </row>
    <row r="14" spans="1:4">
      <c r="A14" s="263">
        <v>13</v>
      </c>
      <c r="B14" s="263" t="s">
        <v>1474</v>
      </c>
      <c r="C14" s="263" t="s">
        <v>1470</v>
      </c>
      <c r="D14" s="264">
        <v>70000</v>
      </c>
    </row>
    <row r="15" spans="1:4">
      <c r="A15" s="263">
        <v>14</v>
      </c>
      <c r="B15" s="263" t="s">
        <v>1475</v>
      </c>
      <c r="C15" s="263" t="s">
        <v>1471</v>
      </c>
      <c r="D15" s="264">
        <v>65000</v>
      </c>
    </row>
    <row r="16" spans="1:4">
      <c r="A16" s="263">
        <v>15</v>
      </c>
      <c r="B16" s="263" t="s">
        <v>1476</v>
      </c>
      <c r="C16" s="263" t="s">
        <v>1468</v>
      </c>
      <c r="D16" s="264">
        <v>50000</v>
      </c>
    </row>
    <row r="17" spans="1:12">
      <c r="A17" s="263">
        <v>16</v>
      </c>
      <c r="B17" s="263" t="s">
        <v>1336</v>
      </c>
      <c r="C17" s="263" t="s">
        <v>1463</v>
      </c>
      <c r="D17" s="264">
        <v>35000</v>
      </c>
    </row>
    <row r="18" spans="1:12">
      <c r="A18" s="263">
        <v>17</v>
      </c>
      <c r="B18" s="263" t="s">
        <v>1477</v>
      </c>
      <c r="C18" s="263" t="s">
        <v>1464</v>
      </c>
      <c r="D18" s="264">
        <v>45000</v>
      </c>
    </row>
    <row r="19" spans="1:12">
      <c r="A19" s="263">
        <v>18</v>
      </c>
      <c r="B19" s="263" t="s">
        <v>1334</v>
      </c>
      <c r="C19" s="263" t="s">
        <v>1464</v>
      </c>
      <c r="D19" s="264">
        <v>45000</v>
      </c>
    </row>
    <row r="20" spans="1:12">
      <c r="A20" s="263">
        <v>19</v>
      </c>
      <c r="B20" s="263" t="s">
        <v>1478</v>
      </c>
      <c r="C20" s="263" t="s">
        <v>1468</v>
      </c>
      <c r="D20" s="264">
        <v>50000</v>
      </c>
    </row>
    <row r="21" spans="1:12">
      <c r="A21" s="263">
        <v>20</v>
      </c>
      <c r="B21" s="263" t="s">
        <v>1479</v>
      </c>
      <c r="C21" s="263" t="s">
        <v>1465</v>
      </c>
      <c r="D21" s="264">
        <v>50000</v>
      </c>
    </row>
    <row r="22" spans="1:12">
      <c r="A22" s="263">
        <v>21</v>
      </c>
      <c r="B22" s="263" t="s">
        <v>209</v>
      </c>
      <c r="C22" s="263" t="s">
        <v>1463</v>
      </c>
      <c r="D22" s="264">
        <v>35000</v>
      </c>
    </row>
    <row r="23" spans="1:12">
      <c r="A23" s="263">
        <v>22</v>
      </c>
      <c r="B23" s="263" t="s">
        <v>1480</v>
      </c>
      <c r="C23" s="263" t="s">
        <v>1464</v>
      </c>
      <c r="D23" s="264">
        <v>45000</v>
      </c>
    </row>
    <row r="24" spans="1:12">
      <c r="A24" s="265">
        <v>23</v>
      </c>
      <c r="B24" s="265" t="s">
        <v>191</v>
      </c>
      <c r="C24" s="265" t="s">
        <v>1463</v>
      </c>
      <c r="D24" s="145">
        <v>35000</v>
      </c>
    </row>
    <row r="28" spans="1:12" ht="16">
      <c r="G28" s="41" t="s">
        <v>34</v>
      </c>
      <c r="H28" s="8"/>
      <c r="I28" s="9" t="s">
        <v>35</v>
      </c>
      <c r="J28" s="8">
        <v>4</v>
      </c>
      <c r="K28" s="25"/>
    </row>
    <row r="29" spans="1:12" ht="16">
      <c r="G29" s="10" t="s">
        <v>1414</v>
      </c>
      <c r="H29" s="11"/>
      <c r="I29" s="11"/>
      <c r="J29" s="11"/>
      <c r="K29" s="12" t="s">
        <v>42</v>
      </c>
      <c r="L29" s="13" t="s">
        <v>43</v>
      </c>
    </row>
    <row r="30" spans="1:12">
      <c r="G30" s="58"/>
    </row>
    <row r="31" spans="1:12">
      <c r="G31" s="58"/>
    </row>
    <row r="32" spans="1:12">
      <c r="G32" s="58"/>
    </row>
    <row r="33" spans="7:14">
      <c r="G33" s="58"/>
    </row>
    <row r="34" spans="7:14">
      <c r="G34" s="58"/>
    </row>
    <row r="35" spans="7:14">
      <c r="G35" s="58"/>
    </row>
    <row r="36" spans="7:14" ht="16">
      <c r="G36" s="60" t="s">
        <v>1481</v>
      </c>
      <c r="H36" s="55"/>
      <c r="I36" s="61"/>
      <c r="J36" s="61"/>
      <c r="K36" s="61"/>
      <c r="L36" s="61"/>
      <c r="M36" s="61"/>
      <c r="N36" s="61"/>
    </row>
    <row r="38" spans="7:14" ht="19">
      <c r="G38" s="82" t="s">
        <v>1533</v>
      </c>
    </row>
    <row r="39" spans="7:14" ht="19">
      <c r="G39" s="85" t="s">
        <v>1542</v>
      </c>
    </row>
    <row r="40" spans="7:14" ht="19">
      <c r="G40" s="85" t="s">
        <v>1543</v>
      </c>
    </row>
    <row r="41" spans="7:14" ht="19">
      <c r="G41" s="85" t="s">
        <v>1544</v>
      </c>
    </row>
    <row r="42" spans="7:14" ht="19">
      <c r="G42" s="85" t="s">
        <v>1530</v>
      </c>
    </row>
  </sheetData>
  <conditionalFormatting sqref="L29">
    <cfRule type="cellIs" dxfId="38" priority="1" operator="equal">
      <formula>"да"</formula>
    </cfRule>
    <cfRule type="cellIs" dxfId="37" priority="2" operator="equal">
      <formula>"нет"</formula>
    </cfRule>
  </conditionalFormatting>
  <dataValidations count="1">
    <dataValidation type="list" allowBlank="1" showInputMessage="1" showErrorMessage="1" sqref="L29" xr:uid="{00000000-0002-0000-2600-000000000000}">
      <formula1>"ДА,НЕТ"</formula1>
    </dataValidation>
  </dataValidation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4" tint="0.39997558519241921"/>
  </sheetPr>
  <dimension ref="B1:M18"/>
  <sheetViews>
    <sheetView zoomScale="130" zoomScaleNormal="130" workbookViewId="0">
      <selection activeCell="F25" sqref="F25"/>
    </sheetView>
  </sheetViews>
  <sheetFormatPr baseColWidth="10" defaultColWidth="8.83203125" defaultRowHeight="15"/>
  <cols>
    <col min="6" max="6" width="15.1640625" customWidth="1"/>
  </cols>
  <sheetData>
    <row r="1" spans="2:13">
      <c r="K1" s="56" t="s">
        <v>539</v>
      </c>
      <c r="L1" s="56"/>
      <c r="M1" s="56"/>
    </row>
    <row r="3" spans="2:13">
      <c r="B3" s="292"/>
      <c r="C3" s="292"/>
      <c r="D3" s="292"/>
      <c r="E3" s="292"/>
      <c r="F3" s="292"/>
      <c r="G3" s="292"/>
      <c r="H3" s="292"/>
      <c r="I3" s="292"/>
      <c r="J3" s="292"/>
    </row>
    <row r="4" spans="2:13">
      <c r="B4" s="292"/>
      <c r="C4" s="292"/>
      <c r="D4" s="292"/>
      <c r="E4" s="292"/>
      <c r="F4" s="292"/>
      <c r="G4" s="292"/>
      <c r="H4" s="292"/>
      <c r="I4" s="292"/>
      <c r="J4" s="292"/>
    </row>
    <row r="5" spans="2:13">
      <c r="B5" s="292"/>
      <c r="C5" s="292"/>
      <c r="D5" s="292"/>
      <c r="E5" s="292"/>
      <c r="F5" s="292"/>
      <c r="G5" s="292"/>
      <c r="H5" s="292"/>
      <c r="I5" s="292"/>
      <c r="J5" s="292"/>
    </row>
    <row r="6" spans="2:13">
      <c r="B6" s="292"/>
      <c r="C6" s="292"/>
      <c r="D6" s="292"/>
      <c r="E6" s="292"/>
      <c r="F6" s="292"/>
      <c r="G6" s="292"/>
      <c r="H6" s="292"/>
      <c r="I6" s="292"/>
      <c r="J6" s="292"/>
    </row>
    <row r="7" spans="2:13">
      <c r="B7" s="292"/>
      <c r="C7" s="292"/>
      <c r="D7" s="292"/>
      <c r="E7" s="292"/>
      <c r="F7" s="292"/>
      <c r="G7" s="292"/>
      <c r="H7" s="292"/>
      <c r="I7" s="292"/>
      <c r="J7" s="292"/>
    </row>
    <row r="8" spans="2:13">
      <c r="B8" s="292"/>
      <c r="C8" s="292"/>
      <c r="D8" s="292"/>
      <c r="E8" s="292"/>
      <c r="F8" s="292"/>
      <c r="G8" s="292"/>
      <c r="H8" s="292"/>
      <c r="I8" s="292"/>
      <c r="J8" s="292"/>
    </row>
    <row r="9" spans="2:13">
      <c r="B9" s="292"/>
      <c r="C9" s="292"/>
      <c r="D9" s="292"/>
      <c r="E9" s="292"/>
      <c r="F9" s="292"/>
      <c r="G9" s="292"/>
      <c r="H9" s="292"/>
      <c r="I9" s="292"/>
      <c r="J9" s="292"/>
    </row>
    <row r="10" spans="2:13">
      <c r="B10" s="292"/>
      <c r="C10" s="292"/>
      <c r="D10" s="292"/>
      <c r="E10" s="292"/>
      <c r="F10" s="292"/>
      <c r="G10" s="292"/>
      <c r="H10" s="292"/>
      <c r="I10" s="292"/>
      <c r="J10" s="292"/>
    </row>
    <row r="11" spans="2:13">
      <c r="B11" s="292"/>
      <c r="C11" s="292"/>
      <c r="D11" s="292"/>
      <c r="E11" s="292"/>
      <c r="F11" s="292"/>
      <c r="G11" s="292"/>
      <c r="H11" s="292"/>
      <c r="I11" s="292"/>
      <c r="J11" s="292"/>
    </row>
    <row r="12" spans="2:13">
      <c r="B12" s="292"/>
      <c r="C12" s="292"/>
      <c r="D12" s="292"/>
      <c r="E12" s="292"/>
      <c r="F12" s="292"/>
      <c r="G12" s="292"/>
      <c r="H12" s="292"/>
      <c r="I12" s="292"/>
      <c r="J12" s="292"/>
    </row>
    <row r="13" spans="2:13">
      <c r="B13" s="292"/>
      <c r="C13" s="292"/>
      <c r="D13" s="292"/>
      <c r="E13" s="292"/>
      <c r="F13" s="292"/>
      <c r="G13" s="292"/>
      <c r="H13" s="292"/>
      <c r="I13" s="292"/>
      <c r="J13" s="292"/>
    </row>
    <row r="14" spans="2:13">
      <c r="B14" s="292"/>
      <c r="C14" s="292"/>
      <c r="D14" s="292"/>
      <c r="E14" s="292"/>
      <c r="F14" s="292"/>
      <c r="G14" s="292"/>
      <c r="H14" s="292"/>
      <c r="I14" s="292"/>
      <c r="J14" s="292"/>
    </row>
    <row r="15" spans="2:13">
      <c r="B15" s="292"/>
      <c r="C15" s="292"/>
      <c r="D15" s="292"/>
      <c r="E15" s="292"/>
      <c r="F15" s="292"/>
      <c r="G15" s="292"/>
      <c r="H15" s="292"/>
      <c r="I15" s="292"/>
      <c r="J15" s="292"/>
    </row>
    <row r="16" spans="2:13">
      <c r="F16" t="s">
        <v>1501</v>
      </c>
    </row>
    <row r="18" spans="3:8" ht="16">
      <c r="C18" s="10" t="s">
        <v>965</v>
      </c>
      <c r="D18" s="11"/>
      <c r="E18" s="11"/>
      <c r="F18" s="11"/>
      <c r="G18" s="12" t="s">
        <v>42</v>
      </c>
      <c r="H18" s="13" t="str">
        <f>IF(COUNTA('5.1.Сводная1'!O22,'5.2.Сводная2'!M17,'5.3.Сводная3'!Q11)=COUNTIF('5.1.Сводная1'!O22,"ДА")+COUNTIF('5.2.Сводная2'!M17,"ДА")+COUNTIF('5.3.Сводная3'!Q11,"ДА"),"ДА","НЕТ")</f>
        <v>НЕТ</v>
      </c>
    </row>
  </sheetData>
  <mergeCells count="1">
    <mergeCell ref="B3:J15"/>
  </mergeCells>
  <conditionalFormatting sqref="H18">
    <cfRule type="cellIs" dxfId="36" priority="1" operator="equal">
      <formula>"нет"</formula>
    </cfRule>
    <cfRule type="cellIs" dxfId="35" priority="2" operator="equal">
      <formula>"да"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 tint="0.39997558519241921"/>
  </sheetPr>
  <dimension ref="A1:O257"/>
  <sheetViews>
    <sheetView showGridLines="0" topLeftCell="C1" zoomScaleNormal="100" workbookViewId="0">
      <selection activeCell="C1" sqref="C1"/>
    </sheetView>
  </sheetViews>
  <sheetFormatPr baseColWidth="10" defaultColWidth="9.1640625" defaultRowHeight="15"/>
  <cols>
    <col min="1" max="1" width="9" style="147" bestFit="1" customWidth="1"/>
    <col min="2" max="2" width="14" style="147" bestFit="1" customWidth="1"/>
    <col min="3" max="3" width="15" style="147" bestFit="1" customWidth="1"/>
    <col min="4" max="4" width="15.1640625" style="147" bestFit="1" customWidth="1"/>
    <col min="5" max="5" width="9.5" style="147" bestFit="1" customWidth="1"/>
    <col min="6" max="6" width="14.5" style="147" bestFit="1" customWidth="1"/>
    <col min="7" max="7" width="17.6640625" style="147" bestFit="1" customWidth="1"/>
    <col min="8" max="8" width="9.6640625" style="147" customWidth="1"/>
    <col min="9" max="9" width="2.1640625" style="142" customWidth="1"/>
    <col min="10" max="10" width="9.1640625" style="142"/>
    <col min="11" max="11" width="27.5" style="142" bestFit="1" customWidth="1"/>
    <col min="12" max="12" width="9.1640625" style="142"/>
    <col min="13" max="16384" width="9.1640625" style="147"/>
  </cols>
  <sheetData>
    <row r="1" spans="1:12" ht="21.75" customHeight="1">
      <c r="A1" s="120" t="s">
        <v>685</v>
      </c>
      <c r="B1" s="120" t="s">
        <v>686</v>
      </c>
      <c r="C1" s="120" t="s">
        <v>220</v>
      </c>
      <c r="D1" s="120" t="s">
        <v>548</v>
      </c>
      <c r="E1" s="120" t="s">
        <v>687</v>
      </c>
      <c r="F1" s="120" t="s">
        <v>688</v>
      </c>
      <c r="G1" s="120" t="s">
        <v>8</v>
      </c>
      <c r="H1" s="120" t="s">
        <v>1383</v>
      </c>
      <c r="J1" s="149" t="s">
        <v>955</v>
      </c>
      <c r="K1" s="149"/>
      <c r="L1" s="150"/>
    </row>
    <row r="2" spans="1:12">
      <c r="A2" s="143" t="s">
        <v>689</v>
      </c>
      <c r="B2" s="144">
        <v>42009</v>
      </c>
      <c r="C2" s="145" t="s">
        <v>585</v>
      </c>
      <c r="D2" s="145">
        <v>48</v>
      </c>
      <c r="E2" s="146">
        <v>10100</v>
      </c>
      <c r="F2" s="145" t="s">
        <v>690</v>
      </c>
      <c r="G2" s="145" t="s">
        <v>691</v>
      </c>
      <c r="H2" s="145">
        <v>7</v>
      </c>
      <c r="J2" s="152" t="s">
        <v>960</v>
      </c>
    </row>
    <row r="3" spans="1:12">
      <c r="A3" s="145" t="s">
        <v>692</v>
      </c>
      <c r="B3" s="144">
        <v>42010</v>
      </c>
      <c r="C3" s="145" t="s">
        <v>586</v>
      </c>
      <c r="D3" s="145">
        <v>122</v>
      </c>
      <c r="E3" s="146">
        <v>15300</v>
      </c>
      <c r="F3" s="145" t="s">
        <v>693</v>
      </c>
      <c r="G3" s="145" t="s">
        <v>691</v>
      </c>
      <c r="H3" s="145">
        <v>4</v>
      </c>
    </row>
    <row r="4" spans="1:12">
      <c r="A4" s="145" t="s">
        <v>694</v>
      </c>
      <c r="B4" s="144">
        <v>42011</v>
      </c>
      <c r="C4" s="145" t="s">
        <v>586</v>
      </c>
      <c r="D4" s="145">
        <v>148</v>
      </c>
      <c r="E4" s="146">
        <v>18540</v>
      </c>
      <c r="F4" s="145" t="s">
        <v>695</v>
      </c>
      <c r="G4" s="145" t="s">
        <v>16</v>
      </c>
      <c r="H4" s="145">
        <v>4</v>
      </c>
    </row>
    <row r="5" spans="1:12">
      <c r="A5" s="145" t="s">
        <v>696</v>
      </c>
      <c r="B5" s="144">
        <v>42011</v>
      </c>
      <c r="C5" s="145" t="s">
        <v>585</v>
      </c>
      <c r="D5" s="145">
        <v>249</v>
      </c>
      <c r="E5" s="146">
        <v>52000</v>
      </c>
      <c r="F5" s="145" t="s">
        <v>697</v>
      </c>
      <c r="G5" s="145" t="s">
        <v>84</v>
      </c>
      <c r="H5" s="145">
        <v>3</v>
      </c>
    </row>
    <row r="6" spans="1:12">
      <c r="A6" s="145" t="s">
        <v>698</v>
      </c>
      <c r="B6" s="144">
        <v>42012</v>
      </c>
      <c r="C6" s="145" t="s">
        <v>587</v>
      </c>
      <c r="D6" s="145">
        <v>50</v>
      </c>
      <c r="E6" s="146">
        <v>7560</v>
      </c>
      <c r="F6" s="145" t="s">
        <v>690</v>
      </c>
      <c r="G6" s="145" t="s">
        <v>691</v>
      </c>
      <c r="H6" s="145">
        <v>6</v>
      </c>
    </row>
    <row r="7" spans="1:12">
      <c r="A7" s="145" t="s">
        <v>699</v>
      </c>
      <c r="B7" s="144">
        <v>42013</v>
      </c>
      <c r="C7" s="145" t="s">
        <v>587</v>
      </c>
      <c r="D7" s="145">
        <v>63</v>
      </c>
      <c r="E7" s="146">
        <v>9540</v>
      </c>
      <c r="F7" s="145" t="s">
        <v>700</v>
      </c>
      <c r="G7" s="145" t="s">
        <v>16</v>
      </c>
      <c r="H7" s="145">
        <v>7</v>
      </c>
    </row>
    <row r="8" spans="1:12">
      <c r="A8" s="145" t="s">
        <v>701</v>
      </c>
      <c r="B8" s="144">
        <v>42015</v>
      </c>
      <c r="C8" s="145" t="s">
        <v>588</v>
      </c>
      <c r="D8" s="145">
        <v>128</v>
      </c>
      <c r="E8" s="146">
        <v>40660</v>
      </c>
      <c r="F8" s="145" t="s">
        <v>702</v>
      </c>
      <c r="G8" s="145" t="s">
        <v>33</v>
      </c>
      <c r="H8" s="145">
        <v>3</v>
      </c>
    </row>
    <row r="9" spans="1:12">
      <c r="A9" s="145" t="s">
        <v>703</v>
      </c>
      <c r="B9" s="144">
        <v>42017</v>
      </c>
      <c r="C9" s="145" t="s">
        <v>586</v>
      </c>
      <c r="D9" s="145">
        <v>64</v>
      </c>
      <c r="E9" s="146">
        <v>8100.0000000000009</v>
      </c>
      <c r="F9" s="145" t="s">
        <v>700</v>
      </c>
      <c r="G9" s="145" t="s">
        <v>16</v>
      </c>
      <c r="H9" s="145">
        <v>6</v>
      </c>
    </row>
    <row r="10" spans="1:12">
      <c r="A10" s="145" t="s">
        <v>704</v>
      </c>
      <c r="B10" s="144">
        <v>42018</v>
      </c>
      <c r="C10" s="145" t="s">
        <v>705</v>
      </c>
      <c r="D10" s="145">
        <v>65</v>
      </c>
      <c r="E10" s="146">
        <v>11990</v>
      </c>
      <c r="F10" s="145" t="s">
        <v>706</v>
      </c>
      <c r="G10" s="145" t="s">
        <v>33</v>
      </c>
      <c r="H10" s="145">
        <v>5</v>
      </c>
    </row>
    <row r="11" spans="1:12">
      <c r="A11" s="145" t="s">
        <v>707</v>
      </c>
      <c r="B11" s="144">
        <v>42018</v>
      </c>
      <c r="C11" s="145" t="s">
        <v>587</v>
      </c>
      <c r="D11" s="145">
        <v>121</v>
      </c>
      <c r="E11" s="146">
        <v>18180</v>
      </c>
      <c r="F11" s="145" t="s">
        <v>690</v>
      </c>
      <c r="G11" s="145" t="s">
        <v>691</v>
      </c>
      <c r="H11" s="145">
        <v>7</v>
      </c>
    </row>
    <row r="12" spans="1:12">
      <c r="A12" s="145" t="s">
        <v>708</v>
      </c>
      <c r="B12" s="144">
        <v>42019</v>
      </c>
      <c r="C12" s="145" t="s">
        <v>587</v>
      </c>
      <c r="D12" s="145">
        <v>146</v>
      </c>
      <c r="E12" s="146">
        <v>22032</v>
      </c>
      <c r="F12" s="145" t="s">
        <v>695</v>
      </c>
      <c r="G12" s="145" t="s">
        <v>16</v>
      </c>
      <c r="H12" s="145">
        <v>4</v>
      </c>
    </row>
    <row r="13" spans="1:12">
      <c r="A13" s="145" t="s">
        <v>709</v>
      </c>
      <c r="B13" s="144">
        <v>42021</v>
      </c>
      <c r="C13" s="145" t="s">
        <v>585</v>
      </c>
      <c r="D13" s="145">
        <v>49</v>
      </c>
      <c r="E13" s="146">
        <v>10300</v>
      </c>
      <c r="F13" s="145" t="s">
        <v>706</v>
      </c>
      <c r="G13" s="145" t="s">
        <v>33</v>
      </c>
      <c r="H13" s="145">
        <v>6</v>
      </c>
    </row>
    <row r="14" spans="1:12">
      <c r="A14" s="145" t="s">
        <v>710</v>
      </c>
      <c r="B14" s="144">
        <v>42022</v>
      </c>
      <c r="C14" s="145" t="s">
        <v>705</v>
      </c>
      <c r="D14" s="145">
        <v>62</v>
      </c>
      <c r="E14" s="146">
        <v>11440</v>
      </c>
      <c r="F14" s="145" t="s">
        <v>697</v>
      </c>
      <c r="G14" s="145" t="s">
        <v>84</v>
      </c>
      <c r="H14" s="145">
        <v>2</v>
      </c>
    </row>
    <row r="15" spans="1:12">
      <c r="A15" s="145" t="s">
        <v>711</v>
      </c>
      <c r="B15" s="144">
        <v>42026</v>
      </c>
      <c r="C15" s="145" t="s">
        <v>587</v>
      </c>
      <c r="D15" s="145">
        <v>88</v>
      </c>
      <c r="E15" s="146">
        <v>13230</v>
      </c>
      <c r="F15" s="145" t="s">
        <v>706</v>
      </c>
      <c r="G15" s="145" t="s">
        <v>33</v>
      </c>
      <c r="H15" s="145">
        <v>3</v>
      </c>
    </row>
    <row r="16" spans="1:12">
      <c r="A16" s="145" t="s">
        <v>712</v>
      </c>
      <c r="B16" s="144">
        <v>42027</v>
      </c>
      <c r="C16" s="145" t="s">
        <v>586</v>
      </c>
      <c r="D16" s="145">
        <v>50</v>
      </c>
      <c r="E16" s="146">
        <v>6360</v>
      </c>
      <c r="F16" s="145" t="s">
        <v>702</v>
      </c>
      <c r="G16" s="145" t="s">
        <v>33</v>
      </c>
      <c r="H16" s="145">
        <v>2</v>
      </c>
    </row>
    <row r="17" spans="1:15">
      <c r="A17" s="145" t="s">
        <v>713</v>
      </c>
      <c r="B17" s="144">
        <v>42030</v>
      </c>
      <c r="C17" s="145" t="s">
        <v>586</v>
      </c>
      <c r="D17" s="145">
        <v>179</v>
      </c>
      <c r="E17" s="146">
        <v>22470</v>
      </c>
      <c r="F17" s="145" t="s">
        <v>695</v>
      </c>
      <c r="G17" s="145" t="s">
        <v>16</v>
      </c>
      <c r="H17" s="145">
        <v>3</v>
      </c>
    </row>
    <row r="18" spans="1:15" ht="16">
      <c r="A18" s="145" t="s">
        <v>714</v>
      </c>
      <c r="B18" s="144">
        <v>42030</v>
      </c>
      <c r="C18" s="145" t="s">
        <v>587</v>
      </c>
      <c r="D18" s="145">
        <v>103</v>
      </c>
      <c r="E18" s="146">
        <v>15552.000000000002</v>
      </c>
      <c r="F18" s="145" t="s">
        <v>715</v>
      </c>
      <c r="G18" s="145" t="s">
        <v>84</v>
      </c>
      <c r="H18" s="145">
        <v>6</v>
      </c>
      <c r="J18" s="52"/>
      <c r="K18" s="140"/>
      <c r="L18" s="136"/>
      <c r="M18" s="136"/>
      <c r="N18" s="136"/>
      <c r="O18" s="136"/>
    </row>
    <row r="19" spans="1:15" ht="16">
      <c r="A19" s="145" t="s">
        <v>716</v>
      </c>
      <c r="B19" s="144">
        <v>42031</v>
      </c>
      <c r="C19" s="145" t="s">
        <v>585</v>
      </c>
      <c r="D19" s="145">
        <v>104</v>
      </c>
      <c r="E19" s="146">
        <v>21800</v>
      </c>
      <c r="F19" s="145" t="s">
        <v>695</v>
      </c>
      <c r="G19" s="145" t="s">
        <v>16</v>
      </c>
      <c r="H19" s="145">
        <v>2</v>
      </c>
      <c r="J19" s="52"/>
      <c r="K19" s="140"/>
      <c r="L19" s="136"/>
      <c r="M19" s="136"/>
      <c r="N19" s="136"/>
      <c r="O19" s="136"/>
    </row>
    <row r="20" spans="1:15">
      <c r="A20" s="145" t="s">
        <v>717</v>
      </c>
      <c r="B20" s="144">
        <v>42031</v>
      </c>
      <c r="C20" s="145" t="s">
        <v>585</v>
      </c>
      <c r="D20" s="145">
        <v>242</v>
      </c>
      <c r="E20" s="146">
        <v>50500</v>
      </c>
      <c r="F20" s="145" t="s">
        <v>693</v>
      </c>
      <c r="G20" s="145" t="s">
        <v>691</v>
      </c>
      <c r="H20" s="145">
        <v>2</v>
      </c>
      <c r="J20" s="52"/>
      <c r="K20" s="141"/>
      <c r="L20" s="52"/>
      <c r="M20" s="52"/>
      <c r="N20" s="52"/>
      <c r="O20" s="52"/>
    </row>
    <row r="21" spans="1:15" ht="16">
      <c r="A21" s="145" t="s">
        <v>718</v>
      </c>
      <c r="B21" s="144">
        <v>42036</v>
      </c>
      <c r="C21" s="145" t="s">
        <v>587</v>
      </c>
      <c r="D21" s="145">
        <v>97</v>
      </c>
      <c r="E21" s="146">
        <v>14688</v>
      </c>
      <c r="F21" s="145" t="s">
        <v>690</v>
      </c>
      <c r="G21" s="145" t="s">
        <v>691</v>
      </c>
      <c r="H21" s="145">
        <v>2</v>
      </c>
      <c r="J21" s="41" t="s">
        <v>34</v>
      </c>
      <c r="K21" s="8"/>
      <c r="L21" s="9" t="s">
        <v>35</v>
      </c>
      <c r="M21" s="8">
        <v>15</v>
      </c>
      <c r="N21"/>
      <c r="O21"/>
    </row>
    <row r="22" spans="1:15" ht="16">
      <c r="A22" s="145" t="s">
        <v>719</v>
      </c>
      <c r="B22" s="144">
        <v>42039</v>
      </c>
      <c r="C22" s="145" t="s">
        <v>589</v>
      </c>
      <c r="D22" s="145">
        <v>148</v>
      </c>
      <c r="E22" s="146">
        <v>44496</v>
      </c>
      <c r="F22" s="145" t="s">
        <v>695</v>
      </c>
      <c r="G22" s="145" t="s">
        <v>16</v>
      </c>
      <c r="H22" s="145">
        <v>2</v>
      </c>
      <c r="J22" s="10" t="s">
        <v>997</v>
      </c>
      <c r="K22" s="11"/>
      <c r="L22" s="11"/>
      <c r="M22" s="11"/>
      <c r="N22" s="12" t="s">
        <v>42</v>
      </c>
      <c r="O22" s="13" t="s">
        <v>43</v>
      </c>
    </row>
    <row r="23" spans="1:15" ht="19">
      <c r="A23" s="145" t="s">
        <v>720</v>
      </c>
      <c r="B23" s="144">
        <v>42041</v>
      </c>
      <c r="C23" s="145" t="s">
        <v>586</v>
      </c>
      <c r="D23" s="145">
        <v>24</v>
      </c>
      <c r="E23" s="146">
        <v>3120</v>
      </c>
      <c r="F23" s="145" t="s">
        <v>695</v>
      </c>
      <c r="G23" s="145" t="s">
        <v>16</v>
      </c>
      <c r="H23" s="145">
        <v>4</v>
      </c>
      <c r="J23" s="85" t="s">
        <v>956</v>
      </c>
      <c r="K23" s="28"/>
      <c r="L23" s="28"/>
      <c r="M23"/>
      <c r="N23"/>
      <c r="O23"/>
    </row>
    <row r="24" spans="1:15" ht="19">
      <c r="A24" s="145" t="s">
        <v>721</v>
      </c>
      <c r="B24" s="144">
        <v>42043</v>
      </c>
      <c r="C24" s="145" t="s">
        <v>589</v>
      </c>
      <c r="D24" s="145">
        <v>151</v>
      </c>
      <c r="E24" s="146">
        <v>45360</v>
      </c>
      <c r="F24" s="145" t="s">
        <v>700</v>
      </c>
      <c r="G24" s="145" t="s">
        <v>16</v>
      </c>
      <c r="H24" s="145">
        <v>2</v>
      </c>
      <c r="J24" s="85" t="s">
        <v>958</v>
      </c>
      <c r="M24"/>
      <c r="N24"/>
      <c r="O24"/>
    </row>
    <row r="25" spans="1:15" ht="19">
      <c r="A25" s="145" t="s">
        <v>722</v>
      </c>
      <c r="B25" s="144">
        <v>42045</v>
      </c>
      <c r="C25" s="145" t="s">
        <v>587</v>
      </c>
      <c r="D25" s="145">
        <v>25</v>
      </c>
      <c r="E25" s="146">
        <v>3816</v>
      </c>
      <c r="F25" s="145" t="s">
        <v>706</v>
      </c>
      <c r="G25" s="145" t="s">
        <v>33</v>
      </c>
      <c r="H25" s="145">
        <v>5</v>
      </c>
      <c r="J25" s="85" t="s">
        <v>957</v>
      </c>
      <c r="L25" s="28"/>
      <c r="M25"/>
      <c r="N25"/>
      <c r="O25"/>
    </row>
    <row r="26" spans="1:15" ht="19">
      <c r="A26" s="145" t="s">
        <v>723</v>
      </c>
      <c r="B26" s="144">
        <v>42045</v>
      </c>
      <c r="C26" s="145" t="s">
        <v>586</v>
      </c>
      <c r="D26" s="145">
        <v>64</v>
      </c>
      <c r="E26" s="146">
        <v>8025.0000000000009</v>
      </c>
      <c r="F26" s="145" t="s">
        <v>715</v>
      </c>
      <c r="G26" s="145" t="s">
        <v>84</v>
      </c>
      <c r="H26" s="145">
        <v>5</v>
      </c>
      <c r="J26" s="85" t="s">
        <v>1516</v>
      </c>
      <c r="K26" s="28"/>
      <c r="L26" s="28"/>
      <c r="M26" s="104"/>
      <c r="N26" s="104"/>
      <c r="O26" s="104"/>
    </row>
    <row r="27" spans="1:15" ht="19">
      <c r="A27" s="145" t="s">
        <v>724</v>
      </c>
      <c r="B27" s="144">
        <v>42046</v>
      </c>
      <c r="C27" s="145" t="s">
        <v>586</v>
      </c>
      <c r="D27" s="145">
        <v>155</v>
      </c>
      <c r="E27" s="146">
        <v>19440</v>
      </c>
      <c r="F27" s="145" t="s">
        <v>700</v>
      </c>
      <c r="G27" s="145" t="s">
        <v>16</v>
      </c>
      <c r="H27" s="145">
        <v>7</v>
      </c>
      <c r="J27" s="85" t="s">
        <v>1517</v>
      </c>
      <c r="K27" s="28"/>
      <c r="L27" s="104"/>
      <c r="M27"/>
      <c r="N27"/>
      <c r="O27"/>
    </row>
    <row r="28" spans="1:15" ht="19">
      <c r="A28" s="145" t="s">
        <v>725</v>
      </c>
      <c r="B28" s="144">
        <v>42046</v>
      </c>
      <c r="C28" s="145" t="s">
        <v>588</v>
      </c>
      <c r="D28" s="145">
        <v>65</v>
      </c>
      <c r="E28" s="146">
        <v>20710</v>
      </c>
      <c r="F28" s="145" t="s">
        <v>697</v>
      </c>
      <c r="G28" s="145" t="s">
        <v>84</v>
      </c>
      <c r="H28" s="145">
        <v>7</v>
      </c>
      <c r="J28" s="85" t="s">
        <v>1382</v>
      </c>
      <c r="K28" s="104"/>
      <c r="L28"/>
    </row>
    <row r="29" spans="1:15">
      <c r="A29" s="145" t="s">
        <v>726</v>
      </c>
      <c r="B29" s="144">
        <v>42049</v>
      </c>
      <c r="C29" s="145" t="s">
        <v>705</v>
      </c>
      <c r="D29" s="145">
        <v>181</v>
      </c>
      <c r="E29" s="146">
        <v>33330</v>
      </c>
      <c r="F29" s="145" t="s">
        <v>715</v>
      </c>
      <c r="G29" s="145" t="s">
        <v>84</v>
      </c>
      <c r="H29" s="145">
        <v>5</v>
      </c>
      <c r="K29"/>
    </row>
    <row r="30" spans="1:15" ht="19">
      <c r="A30" s="145" t="s">
        <v>727</v>
      </c>
      <c r="B30" s="144">
        <v>42050</v>
      </c>
      <c r="C30" s="145" t="s">
        <v>705</v>
      </c>
      <c r="D30" s="145">
        <v>146</v>
      </c>
      <c r="E30" s="146">
        <v>26928</v>
      </c>
      <c r="F30" s="145" t="s">
        <v>706</v>
      </c>
      <c r="G30" s="145" t="s">
        <v>33</v>
      </c>
      <c r="H30" s="145">
        <v>3</v>
      </c>
      <c r="J30" s="85" t="s">
        <v>1518</v>
      </c>
    </row>
    <row r="31" spans="1:15" ht="19">
      <c r="A31" s="145" t="s">
        <v>728</v>
      </c>
      <c r="B31" s="144">
        <v>42052</v>
      </c>
      <c r="C31" s="145" t="s">
        <v>588</v>
      </c>
      <c r="D31" s="145">
        <v>49</v>
      </c>
      <c r="E31" s="146">
        <v>15656</v>
      </c>
      <c r="F31" s="145" t="s">
        <v>700</v>
      </c>
      <c r="G31" s="145" t="s">
        <v>16</v>
      </c>
      <c r="H31" s="145">
        <v>6</v>
      </c>
      <c r="J31" s="85" t="s">
        <v>962</v>
      </c>
    </row>
    <row r="32" spans="1:15" ht="19">
      <c r="A32" s="145" t="s">
        <v>729</v>
      </c>
      <c r="B32" s="144">
        <v>42053</v>
      </c>
      <c r="C32" s="145" t="s">
        <v>589</v>
      </c>
      <c r="D32" s="145">
        <v>124</v>
      </c>
      <c r="E32" s="146">
        <v>37440</v>
      </c>
      <c r="F32" s="145" t="s">
        <v>693</v>
      </c>
      <c r="G32" s="145" t="s">
        <v>691</v>
      </c>
      <c r="H32" s="145">
        <v>5</v>
      </c>
      <c r="J32" s="85"/>
    </row>
    <row r="33" spans="1:10" ht="19">
      <c r="A33" s="145" t="s">
        <v>730</v>
      </c>
      <c r="B33" s="144">
        <v>42056</v>
      </c>
      <c r="C33" s="145" t="s">
        <v>585</v>
      </c>
      <c r="D33" s="145">
        <v>50</v>
      </c>
      <c r="E33" s="146">
        <v>10500</v>
      </c>
      <c r="F33" s="145" t="s">
        <v>693</v>
      </c>
      <c r="G33" s="145" t="s">
        <v>691</v>
      </c>
      <c r="H33" s="145">
        <v>7</v>
      </c>
      <c r="J33" s="85" t="s">
        <v>963</v>
      </c>
    </row>
    <row r="34" spans="1:10" ht="19">
      <c r="A34" s="145" t="s">
        <v>731</v>
      </c>
      <c r="B34" s="144">
        <v>42056</v>
      </c>
      <c r="C34" s="145" t="s">
        <v>589</v>
      </c>
      <c r="D34" s="145">
        <v>25</v>
      </c>
      <c r="E34" s="146">
        <v>7632</v>
      </c>
      <c r="F34" s="145" t="s">
        <v>700</v>
      </c>
      <c r="G34" s="145" t="s">
        <v>16</v>
      </c>
      <c r="H34" s="145">
        <v>2</v>
      </c>
      <c r="J34" s="85" t="s">
        <v>1379</v>
      </c>
    </row>
    <row r="35" spans="1:10" ht="19">
      <c r="A35" s="145" t="s">
        <v>732</v>
      </c>
      <c r="B35" s="144">
        <v>42060</v>
      </c>
      <c r="C35" s="145" t="s">
        <v>589</v>
      </c>
      <c r="D35" s="145">
        <v>51</v>
      </c>
      <c r="E35" s="146">
        <v>15408</v>
      </c>
      <c r="F35" s="145" t="s">
        <v>695</v>
      </c>
      <c r="G35" s="145" t="s">
        <v>16</v>
      </c>
      <c r="H35" s="145">
        <v>3</v>
      </c>
      <c r="J35" s="85" t="s">
        <v>1532</v>
      </c>
    </row>
    <row r="36" spans="1:10" ht="19">
      <c r="A36" s="145" t="s">
        <v>733</v>
      </c>
      <c r="B36" s="144">
        <v>42065</v>
      </c>
      <c r="C36" s="145" t="s">
        <v>587</v>
      </c>
      <c r="D36" s="145">
        <v>155</v>
      </c>
      <c r="E36" s="146">
        <v>23328</v>
      </c>
      <c r="F36" s="145" t="s">
        <v>706</v>
      </c>
      <c r="G36" s="145" t="s">
        <v>33</v>
      </c>
      <c r="H36" s="145">
        <v>6</v>
      </c>
      <c r="J36" s="85" t="s">
        <v>964</v>
      </c>
    </row>
    <row r="37" spans="1:10" ht="19">
      <c r="A37" s="145" t="s">
        <v>734</v>
      </c>
      <c r="B37" s="144">
        <v>42066</v>
      </c>
      <c r="C37" s="145" t="s">
        <v>585</v>
      </c>
      <c r="D37" s="145">
        <v>52</v>
      </c>
      <c r="E37" s="146">
        <v>10900</v>
      </c>
      <c r="F37" s="145" t="s">
        <v>700</v>
      </c>
      <c r="G37" s="145" t="s">
        <v>16</v>
      </c>
      <c r="H37" s="145">
        <v>4</v>
      </c>
      <c r="J37" s="85" t="s">
        <v>1513</v>
      </c>
    </row>
    <row r="38" spans="1:10" ht="19">
      <c r="A38" s="145" t="s">
        <v>735</v>
      </c>
      <c r="B38" s="144">
        <v>42071</v>
      </c>
      <c r="C38" s="145" t="s">
        <v>586</v>
      </c>
      <c r="D38" s="145">
        <v>169</v>
      </c>
      <c r="E38" s="146">
        <v>21210</v>
      </c>
      <c r="F38" s="145" t="s">
        <v>715</v>
      </c>
      <c r="G38" s="145" t="s">
        <v>84</v>
      </c>
      <c r="H38" s="145">
        <v>4</v>
      </c>
      <c r="J38" s="85" t="s">
        <v>1514</v>
      </c>
    </row>
    <row r="39" spans="1:10" ht="19">
      <c r="A39" s="145" t="s">
        <v>736</v>
      </c>
      <c r="B39" s="144">
        <v>42071</v>
      </c>
      <c r="C39" s="145" t="s">
        <v>586</v>
      </c>
      <c r="D39" s="145">
        <v>61</v>
      </c>
      <c r="E39" s="146">
        <v>7650</v>
      </c>
      <c r="F39" s="145" t="s">
        <v>690</v>
      </c>
      <c r="G39" s="145" t="s">
        <v>691</v>
      </c>
      <c r="H39" s="145">
        <v>2</v>
      </c>
      <c r="J39" s="85" t="s">
        <v>1515</v>
      </c>
    </row>
    <row r="40" spans="1:10">
      <c r="A40" s="145" t="s">
        <v>737</v>
      </c>
      <c r="B40" s="144">
        <v>42072</v>
      </c>
      <c r="C40" s="145" t="s">
        <v>589</v>
      </c>
      <c r="D40" s="145">
        <v>24</v>
      </c>
      <c r="E40" s="146">
        <v>7416</v>
      </c>
      <c r="F40" s="145" t="s">
        <v>700</v>
      </c>
      <c r="G40" s="145" t="s">
        <v>16</v>
      </c>
      <c r="H40" s="145">
        <v>5</v>
      </c>
    </row>
    <row r="41" spans="1:10">
      <c r="A41" s="145" t="s">
        <v>738</v>
      </c>
      <c r="B41" s="144">
        <v>42075</v>
      </c>
      <c r="C41" s="145" t="s">
        <v>588</v>
      </c>
      <c r="D41" s="145">
        <v>99</v>
      </c>
      <c r="E41" s="146">
        <v>31616</v>
      </c>
      <c r="F41" s="145" t="s">
        <v>695</v>
      </c>
      <c r="G41" s="145" t="s">
        <v>16</v>
      </c>
      <c r="H41" s="145">
        <v>3</v>
      </c>
    </row>
    <row r="42" spans="1:10">
      <c r="A42" s="145" t="s">
        <v>739</v>
      </c>
      <c r="B42" s="144">
        <v>42078</v>
      </c>
      <c r="C42" s="145" t="s">
        <v>587</v>
      </c>
      <c r="D42" s="145">
        <v>100</v>
      </c>
      <c r="E42" s="146">
        <v>15120</v>
      </c>
      <c r="F42" s="145" t="s">
        <v>700</v>
      </c>
      <c r="G42" s="145" t="s">
        <v>16</v>
      </c>
      <c r="H42" s="145">
        <v>2</v>
      </c>
    </row>
    <row r="43" spans="1:10">
      <c r="A43" s="145" t="s">
        <v>740</v>
      </c>
      <c r="B43" s="144">
        <v>42078</v>
      </c>
      <c r="C43" s="145" t="s">
        <v>585</v>
      </c>
      <c r="D43" s="145">
        <v>63</v>
      </c>
      <c r="E43" s="146">
        <v>13250</v>
      </c>
      <c r="F43" s="145" t="s">
        <v>715</v>
      </c>
      <c r="G43" s="145" t="s">
        <v>84</v>
      </c>
      <c r="H43" s="145">
        <v>4</v>
      </c>
    </row>
    <row r="44" spans="1:10">
      <c r="A44" s="145" t="s">
        <v>741</v>
      </c>
      <c r="B44" s="144">
        <v>42079</v>
      </c>
      <c r="C44" s="145" t="s">
        <v>587</v>
      </c>
      <c r="D44" s="145">
        <v>64</v>
      </c>
      <c r="E44" s="146">
        <v>9630</v>
      </c>
      <c r="F44" s="145" t="s">
        <v>702</v>
      </c>
      <c r="G44" s="145" t="s">
        <v>33</v>
      </c>
      <c r="H44" s="145">
        <v>5</v>
      </c>
    </row>
    <row r="45" spans="1:10">
      <c r="A45" s="145" t="s">
        <v>742</v>
      </c>
      <c r="B45" s="144">
        <v>42082</v>
      </c>
      <c r="C45" s="145" t="s">
        <v>585</v>
      </c>
      <c r="D45" s="145">
        <v>129</v>
      </c>
      <c r="E45" s="146">
        <v>27000</v>
      </c>
      <c r="F45" s="145" t="s">
        <v>697</v>
      </c>
      <c r="G45" s="145" t="s">
        <v>84</v>
      </c>
      <c r="H45" s="145">
        <v>7</v>
      </c>
    </row>
    <row r="46" spans="1:10">
      <c r="A46" s="145" t="s">
        <v>743</v>
      </c>
      <c r="B46" s="144">
        <v>42083</v>
      </c>
      <c r="C46" s="145" t="s">
        <v>586</v>
      </c>
      <c r="D46" s="145">
        <v>52</v>
      </c>
      <c r="E46" s="146">
        <v>6540.0000000000009</v>
      </c>
      <c r="F46" s="145" t="s">
        <v>706</v>
      </c>
      <c r="G46" s="145" t="s">
        <v>33</v>
      </c>
      <c r="H46" s="145">
        <v>6</v>
      </c>
    </row>
    <row r="47" spans="1:10">
      <c r="A47" s="145" t="s">
        <v>744</v>
      </c>
      <c r="B47" s="144">
        <v>42083</v>
      </c>
      <c r="C47" s="145" t="s">
        <v>587</v>
      </c>
      <c r="D47" s="145">
        <v>60</v>
      </c>
      <c r="E47" s="146">
        <v>9090</v>
      </c>
      <c r="F47" s="145" t="s">
        <v>706</v>
      </c>
      <c r="G47" s="145" t="s">
        <v>33</v>
      </c>
      <c r="H47" s="145">
        <v>7</v>
      </c>
    </row>
    <row r="48" spans="1:10">
      <c r="A48" s="145" t="s">
        <v>745</v>
      </c>
      <c r="B48" s="144">
        <v>42084</v>
      </c>
      <c r="C48" s="145" t="s">
        <v>586</v>
      </c>
      <c r="D48" s="145">
        <v>61</v>
      </c>
      <c r="E48" s="146">
        <v>7650</v>
      </c>
      <c r="F48" s="145" t="s">
        <v>715</v>
      </c>
      <c r="G48" s="145" t="s">
        <v>84</v>
      </c>
      <c r="H48" s="145">
        <v>5</v>
      </c>
    </row>
    <row r="49" spans="1:8">
      <c r="A49" s="145" t="s">
        <v>746</v>
      </c>
      <c r="B49" s="144">
        <v>42085</v>
      </c>
      <c r="C49" s="145" t="s">
        <v>586</v>
      </c>
      <c r="D49" s="145">
        <v>98</v>
      </c>
      <c r="E49" s="146">
        <v>12360</v>
      </c>
      <c r="F49" s="145" t="s">
        <v>697</v>
      </c>
      <c r="G49" s="145" t="s">
        <v>84</v>
      </c>
      <c r="H49" s="145">
        <v>4</v>
      </c>
    </row>
    <row r="50" spans="1:8">
      <c r="A50" s="145" t="s">
        <v>747</v>
      </c>
      <c r="B50" s="144">
        <v>42087</v>
      </c>
      <c r="C50" s="145" t="s">
        <v>589</v>
      </c>
      <c r="D50" s="145">
        <v>62</v>
      </c>
      <c r="E50" s="146">
        <v>18720</v>
      </c>
      <c r="F50" s="145" t="s">
        <v>693</v>
      </c>
      <c r="G50" s="145" t="s">
        <v>691</v>
      </c>
      <c r="H50" s="145">
        <v>6</v>
      </c>
    </row>
    <row r="51" spans="1:8">
      <c r="A51" s="145" t="s">
        <v>748</v>
      </c>
      <c r="B51" s="144">
        <v>42089</v>
      </c>
      <c r="C51" s="145" t="s">
        <v>705</v>
      </c>
      <c r="D51" s="145">
        <v>176</v>
      </c>
      <c r="E51" s="146">
        <v>32340</v>
      </c>
      <c r="F51" s="145" t="s">
        <v>706</v>
      </c>
      <c r="G51" s="145" t="s">
        <v>33</v>
      </c>
      <c r="H51" s="145">
        <v>4</v>
      </c>
    </row>
    <row r="52" spans="1:8">
      <c r="A52" s="145" t="s">
        <v>749</v>
      </c>
      <c r="B52" s="144">
        <v>42090</v>
      </c>
      <c r="C52" s="145" t="s">
        <v>588</v>
      </c>
      <c r="D52" s="145">
        <v>178</v>
      </c>
      <c r="E52" s="146">
        <v>56392</v>
      </c>
      <c r="F52" s="145" t="s">
        <v>702</v>
      </c>
      <c r="G52" s="145" t="s">
        <v>33</v>
      </c>
      <c r="H52" s="145">
        <v>2</v>
      </c>
    </row>
    <row r="53" spans="1:8">
      <c r="A53" s="145" t="s">
        <v>750</v>
      </c>
      <c r="B53" s="144">
        <v>42093</v>
      </c>
      <c r="C53" s="145" t="s">
        <v>705</v>
      </c>
      <c r="D53" s="145">
        <v>154</v>
      </c>
      <c r="E53" s="146">
        <v>28248</v>
      </c>
      <c r="F53" s="145" t="s">
        <v>697</v>
      </c>
      <c r="G53" s="145" t="s">
        <v>84</v>
      </c>
      <c r="H53" s="145">
        <v>7</v>
      </c>
    </row>
    <row r="54" spans="1:8">
      <c r="A54" s="145" t="s">
        <v>751</v>
      </c>
      <c r="B54" s="144">
        <v>42093</v>
      </c>
      <c r="C54" s="145" t="s">
        <v>589</v>
      </c>
      <c r="D54" s="145">
        <v>64</v>
      </c>
      <c r="E54" s="146">
        <v>19440</v>
      </c>
      <c r="F54" s="145" t="s">
        <v>700</v>
      </c>
      <c r="G54" s="145" t="s">
        <v>16</v>
      </c>
      <c r="H54" s="145">
        <v>4</v>
      </c>
    </row>
    <row r="55" spans="1:8">
      <c r="A55" s="145" t="s">
        <v>752</v>
      </c>
      <c r="B55" s="144">
        <v>42094</v>
      </c>
      <c r="C55" s="145" t="s">
        <v>586</v>
      </c>
      <c r="D55" s="145">
        <v>39</v>
      </c>
      <c r="E55" s="146">
        <v>4905</v>
      </c>
      <c r="F55" s="145" t="s">
        <v>695</v>
      </c>
      <c r="G55" s="145" t="s">
        <v>16</v>
      </c>
      <c r="H55" s="145">
        <v>3</v>
      </c>
    </row>
    <row r="56" spans="1:8">
      <c r="A56" s="145" t="s">
        <v>753</v>
      </c>
      <c r="B56" s="144">
        <v>42095</v>
      </c>
      <c r="C56" s="145" t="s">
        <v>586</v>
      </c>
      <c r="D56" s="145">
        <v>84</v>
      </c>
      <c r="E56" s="146">
        <v>10605</v>
      </c>
      <c r="F56" s="145" t="s">
        <v>695</v>
      </c>
      <c r="G56" s="145" t="s">
        <v>16</v>
      </c>
      <c r="H56" s="145">
        <v>3</v>
      </c>
    </row>
    <row r="57" spans="1:8">
      <c r="A57" s="145" t="s">
        <v>754</v>
      </c>
      <c r="B57" s="144">
        <v>42095</v>
      </c>
      <c r="C57" s="145" t="s">
        <v>589</v>
      </c>
      <c r="D57" s="145">
        <v>24</v>
      </c>
      <c r="E57" s="146">
        <v>7344</v>
      </c>
      <c r="F57" s="145" t="s">
        <v>695</v>
      </c>
      <c r="G57" s="145" t="s">
        <v>16</v>
      </c>
      <c r="H57" s="145">
        <v>4</v>
      </c>
    </row>
    <row r="58" spans="1:8">
      <c r="A58" s="145" t="s">
        <v>755</v>
      </c>
      <c r="B58" s="144">
        <v>42096</v>
      </c>
      <c r="C58" s="145" t="s">
        <v>588</v>
      </c>
      <c r="D58" s="145">
        <v>123</v>
      </c>
      <c r="E58" s="146">
        <v>39140</v>
      </c>
      <c r="F58" s="145" t="s">
        <v>695</v>
      </c>
      <c r="G58" s="145" t="s">
        <v>16</v>
      </c>
      <c r="H58" s="145">
        <v>6</v>
      </c>
    </row>
    <row r="59" spans="1:8">
      <c r="A59" s="145" t="s">
        <v>756</v>
      </c>
      <c r="B59" s="144">
        <v>42096</v>
      </c>
      <c r="C59" s="145" t="s">
        <v>589</v>
      </c>
      <c r="D59" s="145">
        <v>124</v>
      </c>
      <c r="E59" s="146">
        <v>37440</v>
      </c>
      <c r="F59" s="145" t="s">
        <v>697</v>
      </c>
      <c r="G59" s="145" t="s">
        <v>84</v>
      </c>
      <c r="H59" s="145">
        <v>4</v>
      </c>
    </row>
    <row r="60" spans="1:8">
      <c r="A60" s="145" t="s">
        <v>757</v>
      </c>
      <c r="B60" s="144">
        <v>42096</v>
      </c>
      <c r="C60" s="145" t="s">
        <v>585</v>
      </c>
      <c r="D60" s="145">
        <v>100</v>
      </c>
      <c r="E60" s="146">
        <v>21000</v>
      </c>
      <c r="F60" s="145" t="s">
        <v>706</v>
      </c>
      <c r="G60" s="145" t="s">
        <v>33</v>
      </c>
      <c r="H60" s="145">
        <v>7</v>
      </c>
    </row>
    <row r="61" spans="1:8">
      <c r="A61" s="145" t="s">
        <v>758</v>
      </c>
      <c r="B61" s="144">
        <v>42105</v>
      </c>
      <c r="C61" s="145" t="s">
        <v>589</v>
      </c>
      <c r="D61" s="145">
        <v>152</v>
      </c>
      <c r="E61" s="146">
        <v>45792</v>
      </c>
      <c r="F61" s="145" t="s">
        <v>715</v>
      </c>
      <c r="G61" s="145" t="s">
        <v>84</v>
      </c>
      <c r="H61" s="145">
        <v>2</v>
      </c>
    </row>
    <row r="62" spans="1:8">
      <c r="A62" s="145" t="s">
        <v>759</v>
      </c>
      <c r="B62" s="144">
        <v>42108</v>
      </c>
      <c r="C62" s="145" t="s">
        <v>705</v>
      </c>
      <c r="D62" s="145">
        <v>51</v>
      </c>
      <c r="E62" s="146">
        <v>9416</v>
      </c>
      <c r="F62" s="145" t="s">
        <v>697</v>
      </c>
      <c r="G62" s="145" t="s">
        <v>84</v>
      </c>
      <c r="H62" s="145">
        <v>3</v>
      </c>
    </row>
    <row r="63" spans="1:8">
      <c r="A63" s="145" t="s">
        <v>760</v>
      </c>
      <c r="B63" s="144">
        <v>42109</v>
      </c>
      <c r="C63" s="145" t="s">
        <v>587</v>
      </c>
      <c r="D63" s="145">
        <v>51</v>
      </c>
      <c r="E63" s="146">
        <v>7776.0000000000009</v>
      </c>
      <c r="F63" s="145" t="s">
        <v>702</v>
      </c>
      <c r="G63" s="145" t="s">
        <v>33</v>
      </c>
      <c r="H63" s="145">
        <v>2</v>
      </c>
    </row>
    <row r="64" spans="1:8">
      <c r="A64" s="145" t="s">
        <v>761</v>
      </c>
      <c r="B64" s="144">
        <v>42109</v>
      </c>
      <c r="C64" s="145" t="s">
        <v>586</v>
      </c>
      <c r="D64" s="145">
        <v>261</v>
      </c>
      <c r="E64" s="146">
        <v>32700.000000000004</v>
      </c>
      <c r="F64" s="145" t="s">
        <v>715</v>
      </c>
      <c r="G64" s="145" t="s">
        <v>84</v>
      </c>
      <c r="H64" s="145">
        <v>5</v>
      </c>
    </row>
    <row r="65" spans="1:8">
      <c r="A65" s="145" t="s">
        <v>762</v>
      </c>
      <c r="B65" s="144">
        <v>42111</v>
      </c>
      <c r="C65" s="145" t="s">
        <v>588</v>
      </c>
      <c r="D65" s="145">
        <v>24</v>
      </c>
      <c r="E65" s="146">
        <v>7676</v>
      </c>
      <c r="F65" s="145" t="s">
        <v>690</v>
      </c>
      <c r="G65" s="145" t="s">
        <v>691</v>
      </c>
      <c r="H65" s="145">
        <v>6</v>
      </c>
    </row>
    <row r="66" spans="1:8">
      <c r="A66" s="145" t="s">
        <v>763</v>
      </c>
      <c r="B66" s="144">
        <v>42112</v>
      </c>
      <c r="C66" s="145" t="s">
        <v>705</v>
      </c>
      <c r="D66" s="145">
        <v>85</v>
      </c>
      <c r="E66" s="146">
        <v>15708</v>
      </c>
      <c r="F66" s="145" t="s">
        <v>702</v>
      </c>
      <c r="G66" s="145" t="s">
        <v>33</v>
      </c>
      <c r="H66" s="145">
        <v>6</v>
      </c>
    </row>
    <row r="67" spans="1:8">
      <c r="A67" s="145" t="s">
        <v>764</v>
      </c>
      <c r="B67" s="144">
        <v>42113</v>
      </c>
      <c r="C67" s="145" t="s">
        <v>588</v>
      </c>
      <c r="D67" s="145">
        <v>49</v>
      </c>
      <c r="E67" s="146">
        <v>15656</v>
      </c>
      <c r="F67" s="145" t="s">
        <v>700</v>
      </c>
      <c r="G67" s="145" t="s">
        <v>16</v>
      </c>
      <c r="H67" s="145">
        <v>2</v>
      </c>
    </row>
    <row r="68" spans="1:8">
      <c r="A68" s="145" t="s">
        <v>765</v>
      </c>
      <c r="B68" s="144">
        <v>42117</v>
      </c>
      <c r="C68" s="145" t="s">
        <v>588</v>
      </c>
      <c r="D68" s="145">
        <v>49</v>
      </c>
      <c r="E68" s="146">
        <v>15808</v>
      </c>
      <c r="F68" s="145" t="s">
        <v>706</v>
      </c>
      <c r="G68" s="145" t="s">
        <v>33</v>
      </c>
      <c r="H68" s="145">
        <v>6</v>
      </c>
    </row>
    <row r="69" spans="1:8">
      <c r="A69" s="145" t="s">
        <v>766</v>
      </c>
      <c r="B69" s="144">
        <v>42117</v>
      </c>
      <c r="C69" s="145" t="s">
        <v>705</v>
      </c>
      <c r="D69" s="145">
        <v>25</v>
      </c>
      <c r="E69" s="146">
        <v>4620</v>
      </c>
      <c r="F69" s="145" t="s">
        <v>693</v>
      </c>
      <c r="G69" s="145" t="s">
        <v>691</v>
      </c>
      <c r="H69" s="145">
        <v>2</v>
      </c>
    </row>
    <row r="70" spans="1:8">
      <c r="A70" s="145" t="s">
        <v>767</v>
      </c>
      <c r="B70" s="144">
        <v>42118</v>
      </c>
      <c r="C70" s="145" t="s">
        <v>588</v>
      </c>
      <c r="D70" s="145">
        <v>101</v>
      </c>
      <c r="E70" s="146">
        <v>32224</v>
      </c>
      <c r="F70" s="145" t="s">
        <v>706</v>
      </c>
      <c r="G70" s="145" t="s">
        <v>33</v>
      </c>
      <c r="H70" s="145">
        <v>7</v>
      </c>
    </row>
    <row r="71" spans="1:8">
      <c r="A71" s="145" t="s">
        <v>768</v>
      </c>
      <c r="B71" s="144">
        <v>42119</v>
      </c>
      <c r="C71" s="145" t="s">
        <v>705</v>
      </c>
      <c r="D71" s="145">
        <v>25</v>
      </c>
      <c r="E71" s="146">
        <v>4708</v>
      </c>
      <c r="F71" s="145" t="s">
        <v>702</v>
      </c>
      <c r="G71" s="145" t="s">
        <v>33</v>
      </c>
      <c r="H71" s="145">
        <v>2</v>
      </c>
    </row>
    <row r="72" spans="1:8">
      <c r="A72" s="145" t="s">
        <v>769</v>
      </c>
      <c r="B72" s="144">
        <v>42121</v>
      </c>
      <c r="C72" s="145" t="s">
        <v>585</v>
      </c>
      <c r="D72" s="145">
        <v>129</v>
      </c>
      <c r="E72" s="146">
        <v>27000</v>
      </c>
      <c r="F72" s="145" t="s">
        <v>706</v>
      </c>
      <c r="G72" s="145" t="s">
        <v>33</v>
      </c>
      <c r="H72" s="145">
        <v>2</v>
      </c>
    </row>
    <row r="73" spans="1:8">
      <c r="A73" s="145" t="s">
        <v>770</v>
      </c>
      <c r="B73" s="144">
        <v>42123</v>
      </c>
      <c r="C73" s="145" t="s">
        <v>587</v>
      </c>
      <c r="D73" s="145">
        <v>65</v>
      </c>
      <c r="E73" s="146">
        <v>9810</v>
      </c>
      <c r="F73" s="145" t="s">
        <v>715</v>
      </c>
      <c r="G73" s="145" t="s">
        <v>84</v>
      </c>
      <c r="H73" s="145">
        <v>3</v>
      </c>
    </row>
    <row r="74" spans="1:8">
      <c r="A74" s="145" t="s">
        <v>771</v>
      </c>
      <c r="B74" s="144">
        <v>42124</v>
      </c>
      <c r="C74" s="145" t="s">
        <v>589</v>
      </c>
      <c r="D74" s="145">
        <v>242</v>
      </c>
      <c r="E74" s="146">
        <v>72720</v>
      </c>
      <c r="F74" s="145" t="s">
        <v>690</v>
      </c>
      <c r="G74" s="145" t="s">
        <v>691</v>
      </c>
      <c r="H74" s="145">
        <v>7</v>
      </c>
    </row>
    <row r="75" spans="1:8">
      <c r="A75" s="145" t="s">
        <v>772</v>
      </c>
      <c r="B75" s="144">
        <v>42129</v>
      </c>
      <c r="C75" s="145" t="s">
        <v>585</v>
      </c>
      <c r="D75" s="145">
        <v>171</v>
      </c>
      <c r="E75" s="146">
        <v>35700</v>
      </c>
      <c r="F75" s="145" t="s">
        <v>697</v>
      </c>
      <c r="G75" s="145" t="s">
        <v>84</v>
      </c>
      <c r="H75" s="145">
        <v>6</v>
      </c>
    </row>
    <row r="76" spans="1:8">
      <c r="A76" s="145" t="s">
        <v>773</v>
      </c>
      <c r="B76" s="144">
        <v>42129</v>
      </c>
      <c r="C76" s="145" t="s">
        <v>705</v>
      </c>
      <c r="D76" s="145">
        <v>98</v>
      </c>
      <c r="E76" s="146">
        <v>18128</v>
      </c>
      <c r="F76" s="145" t="s">
        <v>715</v>
      </c>
      <c r="G76" s="145" t="s">
        <v>84</v>
      </c>
      <c r="H76" s="145">
        <v>5</v>
      </c>
    </row>
    <row r="77" spans="1:8">
      <c r="A77" s="145" t="s">
        <v>774</v>
      </c>
      <c r="B77" s="144">
        <v>42130</v>
      </c>
      <c r="C77" s="145" t="s">
        <v>589</v>
      </c>
      <c r="D77" s="145">
        <v>49</v>
      </c>
      <c r="E77" s="146">
        <v>14976</v>
      </c>
      <c r="F77" s="145" t="s">
        <v>702</v>
      </c>
      <c r="G77" s="145" t="s">
        <v>33</v>
      </c>
      <c r="H77" s="145">
        <v>4</v>
      </c>
    </row>
    <row r="78" spans="1:8">
      <c r="A78" s="145" t="s">
        <v>775</v>
      </c>
      <c r="B78" s="144">
        <v>42130</v>
      </c>
      <c r="C78" s="145" t="s">
        <v>586</v>
      </c>
      <c r="D78" s="145">
        <v>63</v>
      </c>
      <c r="E78" s="146">
        <v>7875</v>
      </c>
      <c r="F78" s="145" t="s">
        <v>702</v>
      </c>
      <c r="G78" s="145" t="s">
        <v>33</v>
      </c>
      <c r="H78" s="145">
        <v>4</v>
      </c>
    </row>
    <row r="79" spans="1:8">
      <c r="A79" s="145" t="s">
        <v>776</v>
      </c>
      <c r="B79" s="144">
        <v>42133</v>
      </c>
      <c r="C79" s="145" t="s">
        <v>586</v>
      </c>
      <c r="D79" s="145">
        <v>101</v>
      </c>
      <c r="E79" s="146">
        <v>12720</v>
      </c>
      <c r="F79" s="145" t="s">
        <v>693</v>
      </c>
      <c r="G79" s="145" t="s">
        <v>691</v>
      </c>
      <c r="H79" s="145">
        <v>4</v>
      </c>
    </row>
    <row r="80" spans="1:8">
      <c r="A80" s="145" t="s">
        <v>777</v>
      </c>
      <c r="B80" s="144">
        <v>42133</v>
      </c>
      <c r="C80" s="145" t="s">
        <v>588</v>
      </c>
      <c r="D80" s="145">
        <v>256</v>
      </c>
      <c r="E80" s="146">
        <v>81320</v>
      </c>
      <c r="F80" s="145" t="s">
        <v>706</v>
      </c>
      <c r="G80" s="145" t="s">
        <v>33</v>
      </c>
      <c r="H80" s="145">
        <v>2</v>
      </c>
    </row>
    <row r="81" spans="1:8">
      <c r="A81" s="145" t="s">
        <v>778</v>
      </c>
      <c r="B81" s="144">
        <v>42133</v>
      </c>
      <c r="C81" s="145" t="s">
        <v>705</v>
      </c>
      <c r="D81" s="145">
        <v>103</v>
      </c>
      <c r="E81" s="146">
        <v>19008</v>
      </c>
      <c r="F81" s="145" t="s">
        <v>715</v>
      </c>
      <c r="G81" s="145" t="s">
        <v>84</v>
      </c>
      <c r="H81" s="145">
        <v>2</v>
      </c>
    </row>
    <row r="82" spans="1:8">
      <c r="A82" s="145" t="s">
        <v>779</v>
      </c>
      <c r="B82" s="144">
        <v>42135</v>
      </c>
      <c r="C82" s="145" t="s">
        <v>587</v>
      </c>
      <c r="D82" s="145">
        <v>65</v>
      </c>
      <c r="E82" s="146">
        <v>9810</v>
      </c>
      <c r="F82" s="145" t="s">
        <v>700</v>
      </c>
      <c r="G82" s="145" t="s">
        <v>16</v>
      </c>
      <c r="H82" s="145">
        <v>4</v>
      </c>
    </row>
    <row r="83" spans="1:8">
      <c r="A83" s="145" t="s">
        <v>780</v>
      </c>
      <c r="B83" s="144">
        <v>42135</v>
      </c>
      <c r="C83" s="145" t="s">
        <v>585</v>
      </c>
      <c r="D83" s="145">
        <v>60</v>
      </c>
      <c r="E83" s="146">
        <v>12625</v>
      </c>
      <c r="F83" s="145" t="s">
        <v>690</v>
      </c>
      <c r="G83" s="145" t="s">
        <v>691</v>
      </c>
      <c r="H83" s="145">
        <v>4</v>
      </c>
    </row>
    <row r="84" spans="1:8">
      <c r="A84" s="145" t="s">
        <v>781</v>
      </c>
      <c r="B84" s="144">
        <v>42136</v>
      </c>
      <c r="C84" s="145" t="s">
        <v>589</v>
      </c>
      <c r="D84" s="145">
        <v>61</v>
      </c>
      <c r="E84" s="146">
        <v>18360</v>
      </c>
      <c r="F84" s="145" t="s">
        <v>715</v>
      </c>
      <c r="G84" s="145" t="s">
        <v>84</v>
      </c>
      <c r="H84" s="145">
        <v>7</v>
      </c>
    </row>
    <row r="85" spans="1:8">
      <c r="A85" s="145" t="s">
        <v>782</v>
      </c>
      <c r="B85" s="144">
        <v>42137</v>
      </c>
      <c r="C85" s="145" t="s">
        <v>586</v>
      </c>
      <c r="D85" s="145">
        <v>49</v>
      </c>
      <c r="E85" s="146">
        <v>6180</v>
      </c>
      <c r="F85" s="145" t="s">
        <v>693</v>
      </c>
      <c r="G85" s="145" t="s">
        <v>691</v>
      </c>
      <c r="H85" s="145">
        <v>3</v>
      </c>
    </row>
    <row r="86" spans="1:8">
      <c r="A86" s="145" t="s">
        <v>783</v>
      </c>
      <c r="B86" s="144">
        <v>42140</v>
      </c>
      <c r="C86" s="145" t="s">
        <v>589</v>
      </c>
      <c r="D86" s="145">
        <v>49</v>
      </c>
      <c r="E86" s="146">
        <v>14976</v>
      </c>
      <c r="F86" s="145" t="s">
        <v>706</v>
      </c>
      <c r="G86" s="145" t="s">
        <v>33</v>
      </c>
      <c r="H86" s="145">
        <v>6</v>
      </c>
    </row>
    <row r="87" spans="1:8">
      <c r="A87" s="145" t="s">
        <v>784</v>
      </c>
      <c r="B87" s="144">
        <v>42144</v>
      </c>
      <c r="C87" s="145" t="s">
        <v>588</v>
      </c>
      <c r="D87" s="145">
        <v>151</v>
      </c>
      <c r="E87" s="146">
        <v>47880</v>
      </c>
      <c r="F87" s="145" t="s">
        <v>693</v>
      </c>
      <c r="G87" s="145" t="s">
        <v>691</v>
      </c>
      <c r="H87" s="145">
        <v>4</v>
      </c>
    </row>
    <row r="88" spans="1:8">
      <c r="A88" s="145" t="s">
        <v>785</v>
      </c>
      <c r="B88" s="144">
        <v>42144</v>
      </c>
      <c r="C88" s="145" t="s">
        <v>587</v>
      </c>
      <c r="D88" s="145">
        <v>190</v>
      </c>
      <c r="E88" s="146">
        <v>28620</v>
      </c>
      <c r="F88" s="145" t="s">
        <v>690</v>
      </c>
      <c r="G88" s="145" t="s">
        <v>691</v>
      </c>
      <c r="H88" s="145">
        <v>6</v>
      </c>
    </row>
    <row r="89" spans="1:8">
      <c r="A89" s="145" t="s">
        <v>786</v>
      </c>
      <c r="B89" s="144">
        <v>42148</v>
      </c>
      <c r="C89" s="145" t="s">
        <v>587</v>
      </c>
      <c r="D89" s="145">
        <v>89</v>
      </c>
      <c r="E89" s="146">
        <v>13482</v>
      </c>
      <c r="F89" s="145" t="s">
        <v>695</v>
      </c>
      <c r="G89" s="145" t="s">
        <v>16</v>
      </c>
      <c r="H89" s="145">
        <v>2</v>
      </c>
    </row>
    <row r="90" spans="1:8">
      <c r="A90" s="145" t="s">
        <v>787</v>
      </c>
      <c r="B90" s="144">
        <v>42151</v>
      </c>
      <c r="C90" s="145" t="s">
        <v>588</v>
      </c>
      <c r="D90" s="145">
        <v>194</v>
      </c>
      <c r="E90" s="146">
        <v>61560.000000000007</v>
      </c>
      <c r="F90" s="145" t="s">
        <v>695</v>
      </c>
      <c r="G90" s="145" t="s">
        <v>16</v>
      </c>
      <c r="H90" s="145">
        <v>5</v>
      </c>
    </row>
    <row r="91" spans="1:8">
      <c r="A91" s="145" t="s">
        <v>788</v>
      </c>
      <c r="B91" s="144">
        <v>42151</v>
      </c>
      <c r="C91" s="145" t="s">
        <v>588</v>
      </c>
      <c r="D91" s="145">
        <v>130</v>
      </c>
      <c r="E91" s="146">
        <v>41420</v>
      </c>
      <c r="F91" s="145" t="s">
        <v>693</v>
      </c>
      <c r="G91" s="145" t="s">
        <v>691</v>
      </c>
      <c r="H91" s="145">
        <v>4</v>
      </c>
    </row>
    <row r="92" spans="1:8">
      <c r="A92" s="145" t="s">
        <v>789</v>
      </c>
      <c r="B92" s="144">
        <v>42152</v>
      </c>
      <c r="C92" s="145" t="s">
        <v>587</v>
      </c>
      <c r="D92" s="145">
        <v>181</v>
      </c>
      <c r="E92" s="146">
        <v>27270</v>
      </c>
      <c r="F92" s="145" t="s">
        <v>693</v>
      </c>
      <c r="G92" s="145" t="s">
        <v>691</v>
      </c>
      <c r="H92" s="145">
        <v>2</v>
      </c>
    </row>
    <row r="93" spans="1:8">
      <c r="A93" s="145" t="s">
        <v>790</v>
      </c>
      <c r="B93" s="144">
        <v>42157</v>
      </c>
      <c r="C93" s="145" t="s">
        <v>585</v>
      </c>
      <c r="D93" s="145">
        <v>61</v>
      </c>
      <c r="E93" s="146">
        <v>12750</v>
      </c>
      <c r="F93" s="145" t="s">
        <v>700</v>
      </c>
      <c r="G93" s="145" t="s">
        <v>16</v>
      </c>
      <c r="H93" s="145">
        <v>3</v>
      </c>
    </row>
    <row r="94" spans="1:8">
      <c r="A94" s="145" t="s">
        <v>791</v>
      </c>
      <c r="B94" s="144">
        <v>42158</v>
      </c>
      <c r="C94" s="145" t="s">
        <v>587</v>
      </c>
      <c r="D94" s="145">
        <v>148</v>
      </c>
      <c r="E94" s="146">
        <v>22248</v>
      </c>
      <c r="F94" s="145" t="s">
        <v>702</v>
      </c>
      <c r="G94" s="145" t="s">
        <v>33</v>
      </c>
      <c r="H94" s="145">
        <v>6</v>
      </c>
    </row>
    <row r="95" spans="1:8">
      <c r="A95" s="145" t="s">
        <v>792</v>
      </c>
      <c r="B95" s="144">
        <v>42158</v>
      </c>
      <c r="C95" s="145" t="s">
        <v>587</v>
      </c>
      <c r="D95" s="145">
        <v>187</v>
      </c>
      <c r="E95" s="146">
        <v>28080</v>
      </c>
      <c r="F95" s="145" t="s">
        <v>697</v>
      </c>
      <c r="G95" s="145" t="s">
        <v>84</v>
      </c>
      <c r="H95" s="145">
        <v>7</v>
      </c>
    </row>
    <row r="96" spans="1:8">
      <c r="A96" s="145" t="s">
        <v>793</v>
      </c>
      <c r="B96" s="144">
        <v>42162</v>
      </c>
      <c r="C96" s="145" t="s">
        <v>587</v>
      </c>
      <c r="D96" s="145">
        <v>176</v>
      </c>
      <c r="E96" s="146">
        <v>26460</v>
      </c>
      <c r="F96" s="145" t="s">
        <v>695</v>
      </c>
      <c r="G96" s="145" t="s">
        <v>16</v>
      </c>
      <c r="H96" s="145">
        <v>5</v>
      </c>
    </row>
    <row r="97" spans="1:8">
      <c r="A97" s="145" t="s">
        <v>794</v>
      </c>
      <c r="B97" s="144">
        <v>42163</v>
      </c>
      <c r="C97" s="145" t="s">
        <v>587</v>
      </c>
      <c r="D97" s="145">
        <v>127</v>
      </c>
      <c r="E97" s="146">
        <v>19080</v>
      </c>
      <c r="F97" s="145" t="s">
        <v>693</v>
      </c>
      <c r="G97" s="145" t="s">
        <v>691</v>
      </c>
      <c r="H97" s="145">
        <v>7</v>
      </c>
    </row>
    <row r="98" spans="1:8">
      <c r="A98" s="145" t="s">
        <v>795</v>
      </c>
      <c r="B98" s="144">
        <v>42164</v>
      </c>
      <c r="C98" s="145" t="s">
        <v>588</v>
      </c>
      <c r="D98" s="145">
        <v>51</v>
      </c>
      <c r="E98" s="146">
        <v>16264.000000000002</v>
      </c>
      <c r="F98" s="145" t="s">
        <v>715</v>
      </c>
      <c r="G98" s="145" t="s">
        <v>84</v>
      </c>
      <c r="H98" s="145">
        <v>3</v>
      </c>
    </row>
    <row r="99" spans="1:8">
      <c r="A99" s="145" t="s">
        <v>796</v>
      </c>
      <c r="B99" s="144">
        <v>42165</v>
      </c>
      <c r="C99" s="145" t="s">
        <v>589</v>
      </c>
      <c r="D99" s="145">
        <v>90</v>
      </c>
      <c r="E99" s="146">
        <v>27216</v>
      </c>
      <c r="F99" s="145" t="s">
        <v>700</v>
      </c>
      <c r="G99" s="145" t="s">
        <v>16</v>
      </c>
      <c r="H99" s="145">
        <v>2</v>
      </c>
    </row>
    <row r="100" spans="1:8">
      <c r="A100" s="145" t="s">
        <v>797</v>
      </c>
      <c r="B100" s="144">
        <v>42166</v>
      </c>
      <c r="C100" s="145" t="s">
        <v>589</v>
      </c>
      <c r="D100" s="145">
        <v>104</v>
      </c>
      <c r="E100" s="146">
        <v>31392.000000000004</v>
      </c>
      <c r="F100" s="145" t="s">
        <v>697</v>
      </c>
      <c r="G100" s="145" t="s">
        <v>84</v>
      </c>
      <c r="H100" s="145">
        <v>5</v>
      </c>
    </row>
    <row r="101" spans="1:8">
      <c r="A101" s="145" t="s">
        <v>798</v>
      </c>
      <c r="B101" s="144">
        <v>42166</v>
      </c>
      <c r="C101" s="145" t="s">
        <v>585</v>
      </c>
      <c r="D101" s="145">
        <v>181</v>
      </c>
      <c r="E101" s="146">
        <v>37875</v>
      </c>
      <c r="F101" s="145" t="s">
        <v>706</v>
      </c>
      <c r="G101" s="145" t="s">
        <v>33</v>
      </c>
      <c r="H101" s="145">
        <v>7</v>
      </c>
    </row>
    <row r="102" spans="1:8">
      <c r="A102" s="145" t="s">
        <v>799</v>
      </c>
      <c r="B102" s="144">
        <v>42167</v>
      </c>
      <c r="C102" s="145" t="s">
        <v>589</v>
      </c>
      <c r="D102" s="145">
        <v>122</v>
      </c>
      <c r="E102" s="146">
        <v>36720</v>
      </c>
      <c r="F102" s="145" t="s">
        <v>690</v>
      </c>
      <c r="G102" s="145" t="s">
        <v>691</v>
      </c>
      <c r="H102" s="145">
        <v>3</v>
      </c>
    </row>
    <row r="103" spans="1:8">
      <c r="A103" s="145" t="s">
        <v>800</v>
      </c>
      <c r="B103" s="144">
        <v>42168</v>
      </c>
      <c r="C103" s="145" t="s">
        <v>586</v>
      </c>
      <c r="D103" s="145">
        <v>98</v>
      </c>
      <c r="E103" s="146">
        <v>12360</v>
      </c>
      <c r="F103" s="145" t="s">
        <v>702</v>
      </c>
      <c r="G103" s="145" t="s">
        <v>33</v>
      </c>
      <c r="H103" s="145">
        <v>2</v>
      </c>
    </row>
    <row r="104" spans="1:8">
      <c r="A104" s="145" t="s">
        <v>801</v>
      </c>
      <c r="B104" s="144">
        <v>42168</v>
      </c>
      <c r="C104" s="145" t="s">
        <v>586</v>
      </c>
      <c r="D104" s="145">
        <v>187</v>
      </c>
      <c r="E104" s="146">
        <v>23400</v>
      </c>
      <c r="F104" s="145" t="s">
        <v>702</v>
      </c>
      <c r="G104" s="145" t="s">
        <v>33</v>
      </c>
      <c r="H104" s="145">
        <v>3</v>
      </c>
    </row>
    <row r="105" spans="1:8">
      <c r="A105" s="145" t="s">
        <v>802</v>
      </c>
      <c r="B105" s="144">
        <v>42168</v>
      </c>
      <c r="C105" s="145" t="s">
        <v>586</v>
      </c>
      <c r="D105" s="145">
        <v>126</v>
      </c>
      <c r="E105" s="146">
        <v>15750</v>
      </c>
      <c r="F105" s="145" t="s">
        <v>690</v>
      </c>
      <c r="G105" s="145" t="s">
        <v>691</v>
      </c>
      <c r="H105" s="145">
        <v>2</v>
      </c>
    </row>
    <row r="106" spans="1:8">
      <c r="A106" s="145" t="s">
        <v>803</v>
      </c>
      <c r="B106" s="144">
        <v>42175</v>
      </c>
      <c r="C106" s="145" t="s">
        <v>587</v>
      </c>
      <c r="D106" s="145">
        <v>50</v>
      </c>
      <c r="E106" s="146">
        <v>7632</v>
      </c>
      <c r="F106" s="145" t="s">
        <v>695</v>
      </c>
      <c r="G106" s="145" t="s">
        <v>16</v>
      </c>
      <c r="H106" s="145">
        <v>7</v>
      </c>
    </row>
    <row r="107" spans="1:8">
      <c r="A107" s="145" t="s">
        <v>804</v>
      </c>
      <c r="B107" s="144">
        <v>42176</v>
      </c>
      <c r="C107" s="145" t="s">
        <v>585</v>
      </c>
      <c r="D107" s="145">
        <v>192</v>
      </c>
      <c r="E107" s="146">
        <v>40125</v>
      </c>
      <c r="F107" s="145" t="s">
        <v>695</v>
      </c>
      <c r="G107" s="145" t="s">
        <v>16</v>
      </c>
      <c r="H107" s="145">
        <v>2</v>
      </c>
    </row>
    <row r="108" spans="1:8">
      <c r="A108" s="145" t="s">
        <v>805</v>
      </c>
      <c r="B108" s="144">
        <v>42177</v>
      </c>
      <c r="C108" s="145" t="s">
        <v>589</v>
      </c>
      <c r="D108" s="145">
        <v>129</v>
      </c>
      <c r="E108" s="146">
        <v>38880</v>
      </c>
      <c r="F108" s="145" t="s">
        <v>702</v>
      </c>
      <c r="G108" s="145" t="s">
        <v>33</v>
      </c>
      <c r="H108" s="145">
        <v>6</v>
      </c>
    </row>
    <row r="109" spans="1:8">
      <c r="A109" s="145" t="s">
        <v>806</v>
      </c>
      <c r="B109" s="144">
        <v>42177</v>
      </c>
      <c r="C109" s="145" t="s">
        <v>589</v>
      </c>
      <c r="D109" s="145">
        <v>65</v>
      </c>
      <c r="E109" s="146">
        <v>19620</v>
      </c>
      <c r="F109" s="145" t="s">
        <v>690</v>
      </c>
      <c r="G109" s="145" t="s">
        <v>691</v>
      </c>
      <c r="H109" s="145">
        <v>7</v>
      </c>
    </row>
    <row r="110" spans="1:8">
      <c r="A110" s="145" t="s">
        <v>807</v>
      </c>
      <c r="B110" s="144">
        <v>42177</v>
      </c>
      <c r="C110" s="145" t="s">
        <v>588</v>
      </c>
      <c r="D110" s="145">
        <v>96</v>
      </c>
      <c r="E110" s="146">
        <v>30704</v>
      </c>
      <c r="F110" s="145" t="s">
        <v>700</v>
      </c>
      <c r="G110" s="145" t="s">
        <v>16</v>
      </c>
      <c r="H110" s="145">
        <v>3</v>
      </c>
    </row>
    <row r="111" spans="1:8">
      <c r="A111" s="145" t="s">
        <v>808</v>
      </c>
      <c r="B111" s="144">
        <v>42177</v>
      </c>
      <c r="C111" s="145" t="s">
        <v>586</v>
      </c>
      <c r="D111" s="145">
        <v>97</v>
      </c>
      <c r="E111" s="146">
        <v>12240</v>
      </c>
      <c r="F111" s="145" t="s">
        <v>690</v>
      </c>
      <c r="G111" s="145" t="s">
        <v>691</v>
      </c>
      <c r="H111" s="145">
        <v>6</v>
      </c>
    </row>
    <row r="112" spans="1:8">
      <c r="A112" s="145" t="s">
        <v>809</v>
      </c>
      <c r="B112" s="144">
        <v>42178</v>
      </c>
      <c r="C112" s="145" t="s">
        <v>589</v>
      </c>
      <c r="D112" s="145">
        <v>98</v>
      </c>
      <c r="E112" s="146">
        <v>29664</v>
      </c>
      <c r="F112" s="145" t="s">
        <v>693</v>
      </c>
      <c r="G112" s="145" t="s">
        <v>691</v>
      </c>
      <c r="H112" s="145">
        <v>3</v>
      </c>
    </row>
    <row r="113" spans="1:8">
      <c r="A113" s="145" t="s">
        <v>810</v>
      </c>
      <c r="B113" s="144">
        <v>42179</v>
      </c>
      <c r="C113" s="145" t="s">
        <v>587</v>
      </c>
      <c r="D113" s="145">
        <v>124</v>
      </c>
      <c r="E113" s="146">
        <v>18720</v>
      </c>
      <c r="F113" s="145" t="s">
        <v>700</v>
      </c>
      <c r="G113" s="145" t="s">
        <v>16</v>
      </c>
      <c r="H113" s="145">
        <v>6</v>
      </c>
    </row>
    <row r="114" spans="1:8">
      <c r="A114" s="145" t="s">
        <v>811</v>
      </c>
      <c r="B114" s="144">
        <v>42180</v>
      </c>
      <c r="C114" s="145" t="s">
        <v>585</v>
      </c>
      <c r="D114" s="145">
        <v>50</v>
      </c>
      <c r="E114" s="146">
        <v>10500</v>
      </c>
      <c r="F114" s="145" t="s">
        <v>702</v>
      </c>
      <c r="G114" s="145" t="s">
        <v>33</v>
      </c>
      <c r="H114" s="145">
        <v>3</v>
      </c>
    </row>
    <row r="115" spans="1:8">
      <c r="A115" s="145" t="s">
        <v>812</v>
      </c>
      <c r="B115" s="144">
        <v>42182</v>
      </c>
      <c r="C115" s="145" t="s">
        <v>589</v>
      </c>
      <c r="D115" s="145">
        <v>254</v>
      </c>
      <c r="E115" s="146">
        <v>76320</v>
      </c>
      <c r="F115" s="145" t="s">
        <v>697</v>
      </c>
      <c r="G115" s="145" t="s">
        <v>84</v>
      </c>
      <c r="H115" s="145">
        <v>3</v>
      </c>
    </row>
    <row r="116" spans="1:8">
      <c r="A116" s="145" t="s">
        <v>813</v>
      </c>
      <c r="B116" s="144">
        <v>42182</v>
      </c>
      <c r="C116" s="145" t="s">
        <v>587</v>
      </c>
      <c r="D116" s="145">
        <v>64</v>
      </c>
      <c r="E116" s="146">
        <v>9630</v>
      </c>
      <c r="F116" s="145" t="s">
        <v>695</v>
      </c>
      <c r="G116" s="145" t="s">
        <v>16</v>
      </c>
      <c r="H116" s="145">
        <v>3</v>
      </c>
    </row>
    <row r="117" spans="1:8">
      <c r="A117" s="145" t="s">
        <v>814</v>
      </c>
      <c r="B117" s="144">
        <v>42184</v>
      </c>
      <c r="C117" s="145" t="s">
        <v>705</v>
      </c>
      <c r="D117" s="145">
        <v>25</v>
      </c>
      <c r="E117" s="146">
        <v>4752</v>
      </c>
      <c r="F117" s="145" t="s">
        <v>697</v>
      </c>
      <c r="G117" s="145" t="s">
        <v>84</v>
      </c>
      <c r="H117" s="145">
        <v>3</v>
      </c>
    </row>
    <row r="118" spans="1:8">
      <c r="A118" s="145" t="s">
        <v>815</v>
      </c>
      <c r="B118" s="144">
        <v>42187</v>
      </c>
      <c r="C118" s="145" t="s">
        <v>586</v>
      </c>
      <c r="D118" s="145">
        <v>130</v>
      </c>
      <c r="E118" s="146">
        <v>16350.000000000002</v>
      </c>
      <c r="F118" s="145" t="s">
        <v>697</v>
      </c>
      <c r="G118" s="145" t="s">
        <v>84</v>
      </c>
      <c r="H118" s="145">
        <v>2</v>
      </c>
    </row>
    <row r="119" spans="1:8">
      <c r="A119" s="145" t="s">
        <v>816</v>
      </c>
      <c r="B119" s="144">
        <v>42188</v>
      </c>
      <c r="C119" s="145" t="s">
        <v>705</v>
      </c>
      <c r="D119" s="145">
        <v>145</v>
      </c>
      <c r="E119" s="146">
        <v>26664</v>
      </c>
      <c r="F119" s="145" t="s">
        <v>702</v>
      </c>
      <c r="G119" s="145" t="s">
        <v>33</v>
      </c>
      <c r="H119" s="145">
        <v>5</v>
      </c>
    </row>
    <row r="120" spans="1:8">
      <c r="A120" s="145" t="s">
        <v>817</v>
      </c>
      <c r="B120" s="144">
        <v>42188</v>
      </c>
      <c r="C120" s="145" t="s">
        <v>587</v>
      </c>
      <c r="D120" s="145">
        <v>48</v>
      </c>
      <c r="E120" s="146">
        <v>7344</v>
      </c>
      <c r="F120" s="145" t="s">
        <v>706</v>
      </c>
      <c r="G120" s="145" t="s">
        <v>33</v>
      </c>
      <c r="H120" s="145">
        <v>2</v>
      </c>
    </row>
    <row r="121" spans="1:8">
      <c r="A121" s="145" t="s">
        <v>818</v>
      </c>
      <c r="B121" s="144">
        <v>42189</v>
      </c>
      <c r="C121" s="145" t="s">
        <v>587</v>
      </c>
      <c r="D121" s="145">
        <v>98</v>
      </c>
      <c r="E121" s="146">
        <v>14832</v>
      </c>
      <c r="F121" s="145" t="s">
        <v>690</v>
      </c>
      <c r="G121" s="145" t="s">
        <v>691</v>
      </c>
      <c r="H121" s="145">
        <v>5</v>
      </c>
    </row>
    <row r="122" spans="1:8">
      <c r="A122" s="145" t="s">
        <v>819</v>
      </c>
      <c r="B122" s="144">
        <v>42193</v>
      </c>
      <c r="C122" s="145" t="s">
        <v>585</v>
      </c>
      <c r="D122" s="145">
        <v>24</v>
      </c>
      <c r="E122" s="146">
        <v>5200</v>
      </c>
      <c r="F122" s="145" t="s">
        <v>715</v>
      </c>
      <c r="G122" s="145" t="s">
        <v>84</v>
      </c>
      <c r="H122" s="145">
        <v>5</v>
      </c>
    </row>
    <row r="123" spans="1:8">
      <c r="A123" s="145" t="s">
        <v>820</v>
      </c>
      <c r="B123" s="144">
        <v>42195</v>
      </c>
      <c r="C123" s="145" t="s">
        <v>588</v>
      </c>
      <c r="D123" s="145">
        <v>126</v>
      </c>
      <c r="E123" s="146">
        <v>39900</v>
      </c>
      <c r="F123" s="145" t="s">
        <v>706</v>
      </c>
      <c r="G123" s="145" t="s">
        <v>33</v>
      </c>
      <c r="H123" s="145">
        <v>7</v>
      </c>
    </row>
    <row r="124" spans="1:8">
      <c r="A124" s="145" t="s">
        <v>821</v>
      </c>
      <c r="B124" s="144">
        <v>42198</v>
      </c>
      <c r="C124" s="145" t="s">
        <v>588</v>
      </c>
      <c r="D124" s="145">
        <v>254</v>
      </c>
      <c r="E124" s="146">
        <v>80560</v>
      </c>
      <c r="F124" s="145" t="s">
        <v>702</v>
      </c>
      <c r="G124" s="145" t="s">
        <v>33</v>
      </c>
      <c r="H124" s="145">
        <v>6</v>
      </c>
    </row>
    <row r="125" spans="1:8">
      <c r="A125" s="145" t="s">
        <v>822</v>
      </c>
      <c r="B125" s="144">
        <v>42199</v>
      </c>
      <c r="C125" s="145" t="s">
        <v>705</v>
      </c>
      <c r="D125" s="145">
        <v>192</v>
      </c>
      <c r="E125" s="146">
        <v>35310</v>
      </c>
      <c r="F125" s="145" t="s">
        <v>690</v>
      </c>
      <c r="G125" s="145" t="s">
        <v>691</v>
      </c>
      <c r="H125" s="145">
        <v>6</v>
      </c>
    </row>
    <row r="126" spans="1:8">
      <c r="A126" s="145" t="s">
        <v>823</v>
      </c>
      <c r="B126" s="144">
        <v>42202</v>
      </c>
      <c r="C126" s="145" t="s">
        <v>586</v>
      </c>
      <c r="D126" s="145">
        <v>103</v>
      </c>
      <c r="E126" s="146">
        <v>12960</v>
      </c>
      <c r="F126" s="145" t="s">
        <v>715</v>
      </c>
      <c r="G126" s="145" t="s">
        <v>84</v>
      </c>
      <c r="H126" s="145">
        <v>2</v>
      </c>
    </row>
    <row r="127" spans="1:8">
      <c r="A127" s="145" t="s">
        <v>824</v>
      </c>
      <c r="B127" s="144">
        <v>42202</v>
      </c>
      <c r="C127" s="145" t="s">
        <v>588</v>
      </c>
      <c r="D127" s="145">
        <v>65</v>
      </c>
      <c r="E127" s="146">
        <v>20710</v>
      </c>
      <c r="F127" s="145" t="s">
        <v>690</v>
      </c>
      <c r="G127" s="145" t="s">
        <v>691</v>
      </c>
      <c r="H127" s="145">
        <v>4</v>
      </c>
    </row>
    <row r="128" spans="1:8">
      <c r="A128" s="145" t="s">
        <v>825</v>
      </c>
      <c r="B128" s="144">
        <v>42204</v>
      </c>
      <c r="C128" s="145" t="s">
        <v>588</v>
      </c>
      <c r="D128" s="145">
        <v>181</v>
      </c>
      <c r="E128" s="146">
        <v>57570</v>
      </c>
      <c r="F128" s="145" t="s">
        <v>715</v>
      </c>
      <c r="G128" s="145" t="s">
        <v>84</v>
      </c>
      <c r="H128" s="145">
        <v>6</v>
      </c>
    </row>
    <row r="129" spans="1:8">
      <c r="A129" s="145" t="s">
        <v>826</v>
      </c>
      <c r="B129" s="144">
        <v>42206</v>
      </c>
      <c r="C129" s="145" t="s">
        <v>586</v>
      </c>
      <c r="D129" s="145">
        <v>171</v>
      </c>
      <c r="E129" s="146">
        <v>21420</v>
      </c>
      <c r="F129" s="145" t="s">
        <v>700</v>
      </c>
      <c r="G129" s="145" t="s">
        <v>16</v>
      </c>
      <c r="H129" s="145">
        <v>5</v>
      </c>
    </row>
    <row r="130" spans="1:8">
      <c r="A130" s="145" t="s">
        <v>827</v>
      </c>
      <c r="B130" s="144">
        <v>42207</v>
      </c>
      <c r="C130" s="145" t="s">
        <v>586</v>
      </c>
      <c r="D130" s="145">
        <v>61</v>
      </c>
      <c r="E130" s="146">
        <v>7725</v>
      </c>
      <c r="F130" s="145" t="s">
        <v>695</v>
      </c>
      <c r="G130" s="145" t="s">
        <v>16</v>
      </c>
      <c r="H130" s="145">
        <v>3</v>
      </c>
    </row>
    <row r="131" spans="1:8">
      <c r="A131" s="145" t="s">
        <v>828</v>
      </c>
      <c r="B131" s="144">
        <v>42207</v>
      </c>
      <c r="C131" s="145" t="s">
        <v>589</v>
      </c>
      <c r="D131" s="145">
        <v>99</v>
      </c>
      <c r="E131" s="146">
        <v>29952</v>
      </c>
      <c r="F131" s="145" t="s">
        <v>702</v>
      </c>
      <c r="G131" s="145" t="s">
        <v>33</v>
      </c>
      <c r="H131" s="145">
        <v>4</v>
      </c>
    </row>
    <row r="132" spans="1:8">
      <c r="A132" s="145" t="s">
        <v>829</v>
      </c>
      <c r="B132" s="144">
        <v>42208</v>
      </c>
      <c r="C132" s="145" t="s">
        <v>705</v>
      </c>
      <c r="D132" s="145">
        <v>50</v>
      </c>
      <c r="E132" s="146">
        <v>9240</v>
      </c>
      <c r="F132" s="145" t="s">
        <v>715</v>
      </c>
      <c r="G132" s="145" t="s">
        <v>84</v>
      </c>
      <c r="H132" s="145">
        <v>5</v>
      </c>
    </row>
    <row r="133" spans="1:8">
      <c r="A133" s="145" t="s">
        <v>830</v>
      </c>
      <c r="B133" s="144">
        <v>42209</v>
      </c>
      <c r="C133" s="145" t="s">
        <v>588</v>
      </c>
      <c r="D133" s="145">
        <v>101</v>
      </c>
      <c r="E133" s="146">
        <v>32224</v>
      </c>
      <c r="F133" s="145" t="s">
        <v>700</v>
      </c>
      <c r="G133" s="145" t="s">
        <v>16</v>
      </c>
      <c r="H133" s="145">
        <v>2</v>
      </c>
    </row>
    <row r="134" spans="1:8">
      <c r="A134" s="145" t="s">
        <v>831</v>
      </c>
      <c r="B134" s="144">
        <v>42215</v>
      </c>
      <c r="C134" s="145" t="s">
        <v>586</v>
      </c>
      <c r="D134" s="145">
        <v>154</v>
      </c>
      <c r="E134" s="146">
        <v>19260</v>
      </c>
      <c r="F134" s="145" t="s">
        <v>706</v>
      </c>
      <c r="G134" s="145" t="s">
        <v>33</v>
      </c>
      <c r="H134" s="145">
        <v>4</v>
      </c>
    </row>
    <row r="135" spans="1:8">
      <c r="A135" s="145" t="s">
        <v>832</v>
      </c>
      <c r="B135" s="144">
        <v>42215</v>
      </c>
      <c r="C135" s="145" t="s">
        <v>589</v>
      </c>
      <c r="D135" s="145">
        <v>259</v>
      </c>
      <c r="E135" s="146">
        <v>77760</v>
      </c>
      <c r="F135" s="145" t="s">
        <v>693</v>
      </c>
      <c r="G135" s="145" t="s">
        <v>691</v>
      </c>
      <c r="H135" s="145">
        <v>5</v>
      </c>
    </row>
    <row r="136" spans="1:8">
      <c r="A136" s="145" t="s">
        <v>833</v>
      </c>
      <c r="B136" s="144">
        <v>42215</v>
      </c>
      <c r="C136" s="145" t="s">
        <v>705</v>
      </c>
      <c r="D136" s="145">
        <v>130</v>
      </c>
      <c r="E136" s="146">
        <v>23980</v>
      </c>
      <c r="F136" s="145" t="s">
        <v>700</v>
      </c>
      <c r="G136" s="145" t="s">
        <v>16</v>
      </c>
      <c r="H136" s="145">
        <v>3</v>
      </c>
    </row>
    <row r="137" spans="1:8">
      <c r="A137" s="145" t="s">
        <v>834</v>
      </c>
      <c r="B137" s="144">
        <v>42215</v>
      </c>
      <c r="C137" s="145" t="s">
        <v>705</v>
      </c>
      <c r="D137" s="145">
        <v>36</v>
      </c>
      <c r="E137" s="146">
        <v>6666</v>
      </c>
      <c r="F137" s="145" t="s">
        <v>702</v>
      </c>
      <c r="G137" s="145" t="s">
        <v>33</v>
      </c>
      <c r="H137" s="145">
        <v>5</v>
      </c>
    </row>
    <row r="138" spans="1:8">
      <c r="A138" s="145" t="s">
        <v>835</v>
      </c>
      <c r="B138" s="144">
        <v>42216</v>
      </c>
      <c r="C138" s="145" t="s">
        <v>705</v>
      </c>
      <c r="D138" s="145">
        <v>48</v>
      </c>
      <c r="E138" s="146">
        <v>8976</v>
      </c>
      <c r="F138" s="145" t="s">
        <v>693</v>
      </c>
      <c r="G138" s="145" t="s">
        <v>691</v>
      </c>
      <c r="H138" s="145">
        <v>2</v>
      </c>
    </row>
    <row r="139" spans="1:8">
      <c r="A139" s="145" t="s">
        <v>836</v>
      </c>
      <c r="B139" s="144">
        <v>42217</v>
      </c>
      <c r="C139" s="145" t="s">
        <v>589</v>
      </c>
      <c r="D139" s="145">
        <v>98</v>
      </c>
      <c r="E139" s="146">
        <v>29664</v>
      </c>
      <c r="F139" s="145" t="s">
        <v>706</v>
      </c>
      <c r="G139" s="145" t="s">
        <v>33</v>
      </c>
      <c r="H139" s="145">
        <v>6</v>
      </c>
    </row>
    <row r="140" spans="1:8">
      <c r="A140" s="145" t="s">
        <v>837</v>
      </c>
      <c r="B140" s="144">
        <v>42218</v>
      </c>
      <c r="C140" s="145" t="s">
        <v>589</v>
      </c>
      <c r="D140" s="145">
        <v>149</v>
      </c>
      <c r="E140" s="146">
        <v>44928</v>
      </c>
      <c r="F140" s="145" t="s">
        <v>715</v>
      </c>
      <c r="G140" s="145" t="s">
        <v>84</v>
      </c>
      <c r="H140" s="145">
        <v>7</v>
      </c>
    </row>
    <row r="141" spans="1:8">
      <c r="A141" s="145" t="s">
        <v>838</v>
      </c>
      <c r="B141" s="144">
        <v>42220</v>
      </c>
      <c r="C141" s="145" t="s">
        <v>587</v>
      </c>
      <c r="D141" s="145">
        <v>50</v>
      </c>
      <c r="E141" s="146">
        <v>7560</v>
      </c>
      <c r="F141" s="145" t="s">
        <v>697</v>
      </c>
      <c r="G141" s="145" t="s">
        <v>84</v>
      </c>
      <c r="H141" s="145">
        <v>7</v>
      </c>
    </row>
    <row r="142" spans="1:8">
      <c r="A142" s="145" t="s">
        <v>839</v>
      </c>
      <c r="B142" s="144">
        <v>42222</v>
      </c>
      <c r="C142" s="145" t="s">
        <v>588</v>
      </c>
      <c r="D142" s="145">
        <v>101</v>
      </c>
      <c r="E142" s="146">
        <v>32224</v>
      </c>
      <c r="F142" s="145" t="s">
        <v>706</v>
      </c>
      <c r="G142" s="145" t="s">
        <v>33</v>
      </c>
      <c r="H142" s="145">
        <v>4</v>
      </c>
    </row>
    <row r="143" spans="1:8">
      <c r="A143" s="145" t="s">
        <v>840</v>
      </c>
      <c r="B143" s="144">
        <v>42223</v>
      </c>
      <c r="C143" s="145" t="s">
        <v>585</v>
      </c>
      <c r="D143" s="145">
        <v>64</v>
      </c>
      <c r="E143" s="146">
        <v>13375</v>
      </c>
      <c r="F143" s="145" t="s">
        <v>697</v>
      </c>
      <c r="G143" s="145" t="s">
        <v>84</v>
      </c>
      <c r="H143" s="145">
        <v>6</v>
      </c>
    </row>
    <row r="144" spans="1:8">
      <c r="A144" s="145" t="s">
        <v>841</v>
      </c>
      <c r="B144" s="144">
        <v>42223</v>
      </c>
      <c r="C144" s="145" t="s">
        <v>586</v>
      </c>
      <c r="D144" s="145">
        <v>25</v>
      </c>
      <c r="E144" s="146">
        <v>3240</v>
      </c>
      <c r="F144" s="145" t="s">
        <v>706</v>
      </c>
      <c r="G144" s="145" t="s">
        <v>33</v>
      </c>
      <c r="H144" s="145">
        <v>7</v>
      </c>
    </row>
    <row r="145" spans="1:8">
      <c r="A145" s="145" t="s">
        <v>842</v>
      </c>
      <c r="B145" s="144">
        <v>42228</v>
      </c>
      <c r="C145" s="145" t="s">
        <v>588</v>
      </c>
      <c r="D145" s="145">
        <v>52</v>
      </c>
      <c r="E145" s="146">
        <v>16568</v>
      </c>
      <c r="F145" s="145" t="s">
        <v>715</v>
      </c>
      <c r="G145" s="145" t="s">
        <v>84</v>
      </c>
      <c r="H145" s="145">
        <v>6</v>
      </c>
    </row>
    <row r="146" spans="1:8">
      <c r="A146" s="145" t="s">
        <v>843</v>
      </c>
      <c r="B146" s="144">
        <v>42228</v>
      </c>
      <c r="C146" s="145" t="s">
        <v>588</v>
      </c>
      <c r="D146" s="145">
        <v>60</v>
      </c>
      <c r="E146" s="146">
        <v>19190</v>
      </c>
      <c r="F146" s="145" t="s">
        <v>702</v>
      </c>
      <c r="G146" s="145" t="s">
        <v>33</v>
      </c>
      <c r="H146" s="145">
        <v>4</v>
      </c>
    </row>
    <row r="147" spans="1:8">
      <c r="A147" s="145" t="s">
        <v>844</v>
      </c>
      <c r="B147" s="144">
        <v>42230</v>
      </c>
      <c r="C147" s="145" t="s">
        <v>585</v>
      </c>
      <c r="D147" s="145">
        <v>122</v>
      </c>
      <c r="E147" s="146">
        <v>25500</v>
      </c>
      <c r="F147" s="145" t="s">
        <v>702</v>
      </c>
      <c r="G147" s="145" t="s">
        <v>33</v>
      </c>
      <c r="H147" s="145">
        <v>3</v>
      </c>
    </row>
    <row r="148" spans="1:8">
      <c r="A148" s="145" t="s">
        <v>845</v>
      </c>
      <c r="B148" s="144">
        <v>42230</v>
      </c>
      <c r="C148" s="145" t="s">
        <v>588</v>
      </c>
      <c r="D148" s="145">
        <v>185</v>
      </c>
      <c r="E148" s="146">
        <v>58710</v>
      </c>
      <c r="F148" s="145" t="s">
        <v>700</v>
      </c>
      <c r="G148" s="145" t="s">
        <v>16</v>
      </c>
      <c r="H148" s="145">
        <v>2</v>
      </c>
    </row>
    <row r="149" spans="1:8">
      <c r="A149" s="145" t="s">
        <v>846</v>
      </c>
      <c r="B149" s="144">
        <v>42231</v>
      </c>
      <c r="C149" s="145" t="s">
        <v>589</v>
      </c>
      <c r="D149" s="145">
        <v>174</v>
      </c>
      <c r="E149" s="146">
        <v>52416</v>
      </c>
      <c r="F149" s="145" t="s">
        <v>700</v>
      </c>
      <c r="G149" s="145" t="s">
        <v>16</v>
      </c>
      <c r="H149" s="145">
        <v>6</v>
      </c>
    </row>
    <row r="150" spans="1:8">
      <c r="A150" s="145" t="s">
        <v>847</v>
      </c>
      <c r="B150" s="144">
        <v>42233</v>
      </c>
      <c r="C150" s="145" t="s">
        <v>705</v>
      </c>
      <c r="D150" s="145">
        <v>252</v>
      </c>
      <c r="E150" s="146">
        <v>46200</v>
      </c>
      <c r="F150" s="145" t="s">
        <v>695</v>
      </c>
      <c r="G150" s="145" t="s">
        <v>16</v>
      </c>
      <c r="H150" s="145">
        <v>5</v>
      </c>
    </row>
    <row r="151" spans="1:8">
      <c r="A151" s="145" t="s">
        <v>848</v>
      </c>
      <c r="B151" s="144">
        <v>42234</v>
      </c>
      <c r="C151" s="145" t="s">
        <v>705</v>
      </c>
      <c r="D151" s="145">
        <v>178</v>
      </c>
      <c r="E151" s="146">
        <v>32648</v>
      </c>
      <c r="F151" s="145" t="s">
        <v>695</v>
      </c>
      <c r="G151" s="145" t="s">
        <v>16</v>
      </c>
      <c r="H151" s="145">
        <v>2</v>
      </c>
    </row>
    <row r="152" spans="1:8">
      <c r="A152" s="145" t="s">
        <v>849</v>
      </c>
      <c r="B152" s="144">
        <v>42236</v>
      </c>
      <c r="C152" s="145" t="s">
        <v>589</v>
      </c>
      <c r="D152" s="145">
        <v>51</v>
      </c>
      <c r="E152" s="146">
        <v>15408</v>
      </c>
      <c r="F152" s="145" t="s">
        <v>695</v>
      </c>
      <c r="G152" s="145" t="s">
        <v>16</v>
      </c>
      <c r="H152" s="145">
        <v>7</v>
      </c>
    </row>
    <row r="153" spans="1:8">
      <c r="A153" s="145" t="s">
        <v>850</v>
      </c>
      <c r="B153" s="144">
        <v>42236</v>
      </c>
      <c r="C153" s="145" t="s">
        <v>705</v>
      </c>
      <c r="D153" s="145">
        <v>51</v>
      </c>
      <c r="E153" s="146">
        <v>9504</v>
      </c>
      <c r="F153" s="145" t="s">
        <v>706</v>
      </c>
      <c r="G153" s="145" t="s">
        <v>33</v>
      </c>
      <c r="H153" s="145">
        <v>7</v>
      </c>
    </row>
    <row r="154" spans="1:8">
      <c r="A154" s="145" t="s">
        <v>851</v>
      </c>
      <c r="B154" s="144">
        <v>42238</v>
      </c>
      <c r="C154" s="145" t="s">
        <v>589</v>
      </c>
      <c r="D154" s="145">
        <v>156</v>
      </c>
      <c r="E154" s="146">
        <v>47088</v>
      </c>
      <c r="F154" s="145" t="s">
        <v>690</v>
      </c>
      <c r="G154" s="145" t="s">
        <v>691</v>
      </c>
      <c r="H154" s="145">
        <v>3</v>
      </c>
    </row>
    <row r="155" spans="1:8">
      <c r="A155" s="145" t="s">
        <v>852</v>
      </c>
      <c r="B155" s="144">
        <v>42238</v>
      </c>
      <c r="C155" s="145" t="s">
        <v>589</v>
      </c>
      <c r="D155" s="145">
        <v>60</v>
      </c>
      <c r="E155" s="146">
        <v>18180</v>
      </c>
      <c r="F155" s="145" t="s">
        <v>715</v>
      </c>
      <c r="G155" s="145" t="s">
        <v>84</v>
      </c>
      <c r="H155" s="145">
        <v>6</v>
      </c>
    </row>
    <row r="156" spans="1:8">
      <c r="A156" s="145" t="s">
        <v>853</v>
      </c>
      <c r="B156" s="144">
        <v>42238</v>
      </c>
      <c r="C156" s="145" t="s">
        <v>589</v>
      </c>
      <c r="D156" s="145">
        <v>97</v>
      </c>
      <c r="E156" s="146">
        <v>29376</v>
      </c>
      <c r="F156" s="145" t="s">
        <v>697</v>
      </c>
      <c r="G156" s="145" t="s">
        <v>84</v>
      </c>
      <c r="H156" s="145">
        <v>4</v>
      </c>
    </row>
    <row r="157" spans="1:8">
      <c r="A157" s="145" t="s">
        <v>854</v>
      </c>
      <c r="B157" s="144">
        <v>42242</v>
      </c>
      <c r="C157" s="145" t="s">
        <v>588</v>
      </c>
      <c r="D157" s="145">
        <v>61</v>
      </c>
      <c r="E157" s="146">
        <v>19570</v>
      </c>
      <c r="F157" s="145" t="s">
        <v>693</v>
      </c>
      <c r="G157" s="145" t="s">
        <v>691</v>
      </c>
      <c r="H157" s="145">
        <v>3</v>
      </c>
    </row>
    <row r="158" spans="1:8">
      <c r="A158" s="145" t="s">
        <v>855</v>
      </c>
      <c r="B158" s="144">
        <v>42246</v>
      </c>
      <c r="C158" s="145" t="s">
        <v>585</v>
      </c>
      <c r="D158" s="145">
        <v>49</v>
      </c>
      <c r="E158" s="146">
        <v>10400</v>
      </c>
      <c r="F158" s="145" t="s">
        <v>695</v>
      </c>
      <c r="G158" s="145" t="s">
        <v>16</v>
      </c>
      <c r="H158" s="145">
        <v>7</v>
      </c>
    </row>
    <row r="159" spans="1:8">
      <c r="A159" s="145" t="s">
        <v>856</v>
      </c>
      <c r="B159" s="144">
        <v>42246</v>
      </c>
      <c r="C159" s="145" t="s">
        <v>585</v>
      </c>
      <c r="D159" s="145">
        <v>189</v>
      </c>
      <c r="E159" s="146">
        <v>39375</v>
      </c>
      <c r="F159" s="145" t="s">
        <v>700</v>
      </c>
      <c r="G159" s="145" t="s">
        <v>16</v>
      </c>
      <c r="H159" s="145">
        <v>5</v>
      </c>
    </row>
    <row r="160" spans="1:8">
      <c r="A160" s="145" t="s">
        <v>857</v>
      </c>
      <c r="B160" s="144">
        <v>42246</v>
      </c>
      <c r="C160" s="145" t="s">
        <v>585</v>
      </c>
      <c r="D160" s="145">
        <v>254</v>
      </c>
      <c r="E160" s="146">
        <v>53000</v>
      </c>
      <c r="F160" s="145" t="s">
        <v>702</v>
      </c>
      <c r="G160" s="145" t="s">
        <v>33</v>
      </c>
      <c r="H160" s="145">
        <v>4</v>
      </c>
    </row>
    <row r="161" spans="1:8">
      <c r="A161" s="145" t="s">
        <v>858</v>
      </c>
      <c r="B161" s="144">
        <v>42247</v>
      </c>
      <c r="C161" s="145" t="s">
        <v>588</v>
      </c>
      <c r="D161" s="145">
        <v>89</v>
      </c>
      <c r="E161" s="146">
        <v>28462</v>
      </c>
      <c r="F161" s="145" t="s">
        <v>690</v>
      </c>
      <c r="G161" s="145" t="s">
        <v>691</v>
      </c>
      <c r="H161" s="145">
        <v>4</v>
      </c>
    </row>
    <row r="162" spans="1:8">
      <c r="A162" s="145" t="s">
        <v>859</v>
      </c>
      <c r="B162" s="144">
        <v>42247</v>
      </c>
      <c r="C162" s="145" t="s">
        <v>588</v>
      </c>
      <c r="D162" s="145">
        <v>103</v>
      </c>
      <c r="E162" s="146">
        <v>32832</v>
      </c>
      <c r="F162" s="145" t="s">
        <v>695</v>
      </c>
      <c r="G162" s="145" t="s">
        <v>16</v>
      </c>
      <c r="H162" s="145">
        <v>3</v>
      </c>
    </row>
    <row r="163" spans="1:8">
      <c r="A163" s="145" t="s">
        <v>860</v>
      </c>
      <c r="B163" s="144">
        <v>42250</v>
      </c>
      <c r="C163" s="145" t="s">
        <v>588</v>
      </c>
      <c r="D163" s="145">
        <v>183</v>
      </c>
      <c r="E163" s="146">
        <v>57988.000000000007</v>
      </c>
      <c r="F163" s="145" t="s">
        <v>693</v>
      </c>
      <c r="G163" s="145" t="s">
        <v>691</v>
      </c>
      <c r="H163" s="145">
        <v>5</v>
      </c>
    </row>
    <row r="164" spans="1:8">
      <c r="A164" s="145" t="s">
        <v>861</v>
      </c>
      <c r="B164" s="144">
        <v>42251</v>
      </c>
      <c r="C164" s="145" t="s">
        <v>588</v>
      </c>
      <c r="D164" s="145">
        <v>169</v>
      </c>
      <c r="E164" s="146">
        <v>53732</v>
      </c>
      <c r="F164" s="145" t="s">
        <v>690</v>
      </c>
      <c r="G164" s="145" t="s">
        <v>691</v>
      </c>
      <c r="H164" s="145">
        <v>3</v>
      </c>
    </row>
    <row r="165" spans="1:8">
      <c r="A165" s="145" t="s">
        <v>862</v>
      </c>
      <c r="B165" s="144">
        <v>42252</v>
      </c>
      <c r="C165" s="145" t="s">
        <v>705</v>
      </c>
      <c r="D165" s="145">
        <v>122</v>
      </c>
      <c r="E165" s="146">
        <v>22440</v>
      </c>
      <c r="F165" s="145" t="s">
        <v>690</v>
      </c>
      <c r="G165" s="145" t="s">
        <v>691</v>
      </c>
      <c r="H165" s="145">
        <v>5</v>
      </c>
    </row>
    <row r="166" spans="1:8">
      <c r="A166" s="145" t="s">
        <v>863</v>
      </c>
      <c r="B166" s="144">
        <v>42252</v>
      </c>
      <c r="C166" s="145" t="s">
        <v>585</v>
      </c>
      <c r="D166" s="145">
        <v>61</v>
      </c>
      <c r="E166" s="146">
        <v>12875</v>
      </c>
      <c r="F166" s="145" t="s">
        <v>693</v>
      </c>
      <c r="G166" s="145" t="s">
        <v>691</v>
      </c>
      <c r="H166" s="145">
        <v>6</v>
      </c>
    </row>
    <row r="167" spans="1:8">
      <c r="A167" s="145" t="s">
        <v>864</v>
      </c>
      <c r="B167" s="144">
        <v>42252</v>
      </c>
      <c r="C167" s="145" t="s">
        <v>585</v>
      </c>
      <c r="D167" s="145">
        <v>62</v>
      </c>
      <c r="E167" s="146">
        <v>13000</v>
      </c>
      <c r="F167" s="145" t="s">
        <v>690</v>
      </c>
      <c r="G167" s="145" t="s">
        <v>691</v>
      </c>
      <c r="H167" s="145">
        <v>3</v>
      </c>
    </row>
    <row r="168" spans="1:8">
      <c r="A168" s="145" t="s">
        <v>865</v>
      </c>
      <c r="B168" s="144">
        <v>42257</v>
      </c>
      <c r="C168" s="145" t="s">
        <v>589</v>
      </c>
      <c r="D168" s="145">
        <v>50</v>
      </c>
      <c r="E168" s="146">
        <v>15120</v>
      </c>
      <c r="F168" s="145" t="s">
        <v>706</v>
      </c>
      <c r="G168" s="145" t="s">
        <v>33</v>
      </c>
      <c r="H168" s="145">
        <v>4</v>
      </c>
    </row>
    <row r="169" spans="1:8">
      <c r="A169" s="145" t="s">
        <v>866</v>
      </c>
      <c r="B169" s="144">
        <v>42257</v>
      </c>
      <c r="C169" s="145" t="s">
        <v>705</v>
      </c>
      <c r="D169" s="145">
        <v>190</v>
      </c>
      <c r="E169" s="146">
        <v>34980</v>
      </c>
      <c r="F169" s="145" t="s">
        <v>693</v>
      </c>
      <c r="G169" s="145" t="s">
        <v>691</v>
      </c>
      <c r="H169" s="145">
        <v>7</v>
      </c>
    </row>
    <row r="170" spans="1:8">
      <c r="A170" s="145" t="s">
        <v>867</v>
      </c>
      <c r="B170" s="144">
        <v>42258</v>
      </c>
      <c r="C170" s="145" t="s">
        <v>705</v>
      </c>
      <c r="D170" s="145">
        <v>64</v>
      </c>
      <c r="E170" s="146">
        <v>11770</v>
      </c>
      <c r="F170" s="145" t="s">
        <v>706</v>
      </c>
      <c r="G170" s="145" t="s">
        <v>33</v>
      </c>
      <c r="H170" s="145">
        <v>7</v>
      </c>
    </row>
    <row r="171" spans="1:8">
      <c r="A171" s="145" t="s">
        <v>868</v>
      </c>
      <c r="B171" s="144">
        <v>42261</v>
      </c>
      <c r="C171" s="145" t="s">
        <v>585</v>
      </c>
      <c r="D171" s="145">
        <v>103</v>
      </c>
      <c r="E171" s="146">
        <v>21600</v>
      </c>
      <c r="F171" s="145" t="s">
        <v>702</v>
      </c>
      <c r="G171" s="145" t="s">
        <v>33</v>
      </c>
      <c r="H171" s="145">
        <v>5</v>
      </c>
    </row>
    <row r="172" spans="1:8">
      <c r="A172" s="145" t="s">
        <v>869</v>
      </c>
      <c r="B172" s="144">
        <v>42263</v>
      </c>
      <c r="C172" s="145" t="s">
        <v>588</v>
      </c>
      <c r="D172" s="145">
        <v>183</v>
      </c>
      <c r="E172" s="146">
        <v>57988.000000000007</v>
      </c>
      <c r="F172" s="145" t="s">
        <v>697</v>
      </c>
      <c r="G172" s="145" t="s">
        <v>84</v>
      </c>
      <c r="H172" s="145">
        <v>5</v>
      </c>
    </row>
    <row r="173" spans="1:8">
      <c r="A173" s="145" t="s">
        <v>870</v>
      </c>
      <c r="B173" s="144">
        <v>42266</v>
      </c>
      <c r="C173" s="145" t="s">
        <v>585</v>
      </c>
      <c r="D173" s="145">
        <v>60</v>
      </c>
      <c r="E173" s="146">
        <v>12625</v>
      </c>
      <c r="F173" s="145" t="s">
        <v>693</v>
      </c>
      <c r="G173" s="145" t="s">
        <v>691</v>
      </c>
      <c r="H173" s="145">
        <v>4</v>
      </c>
    </row>
    <row r="174" spans="1:8">
      <c r="A174" s="145" t="s">
        <v>871</v>
      </c>
      <c r="B174" s="144">
        <v>42267</v>
      </c>
      <c r="C174" s="145" t="s">
        <v>589</v>
      </c>
      <c r="D174" s="145">
        <v>171</v>
      </c>
      <c r="E174" s="146">
        <v>51408</v>
      </c>
      <c r="F174" s="145" t="s">
        <v>715</v>
      </c>
      <c r="G174" s="145" t="s">
        <v>84</v>
      </c>
      <c r="H174" s="145">
        <v>7</v>
      </c>
    </row>
    <row r="175" spans="1:8">
      <c r="A175" s="145" t="s">
        <v>872</v>
      </c>
      <c r="B175" s="144">
        <v>42267</v>
      </c>
      <c r="C175" s="145" t="s">
        <v>585</v>
      </c>
      <c r="D175" s="145">
        <v>148</v>
      </c>
      <c r="E175" s="146">
        <v>30900</v>
      </c>
      <c r="F175" s="145" t="s">
        <v>715</v>
      </c>
      <c r="G175" s="145" t="s">
        <v>84</v>
      </c>
      <c r="H175" s="145">
        <v>6</v>
      </c>
    </row>
    <row r="176" spans="1:8">
      <c r="A176" s="145" t="s">
        <v>873</v>
      </c>
      <c r="B176" s="144">
        <v>42268</v>
      </c>
      <c r="C176" s="145" t="s">
        <v>588</v>
      </c>
      <c r="D176" s="145">
        <v>62</v>
      </c>
      <c r="E176" s="146">
        <v>19760</v>
      </c>
      <c r="F176" s="145" t="s">
        <v>693</v>
      </c>
      <c r="G176" s="145" t="s">
        <v>691</v>
      </c>
      <c r="H176" s="145">
        <v>3</v>
      </c>
    </row>
    <row r="177" spans="1:8">
      <c r="A177" s="145" t="s">
        <v>874</v>
      </c>
      <c r="B177" s="144">
        <v>42269</v>
      </c>
      <c r="C177" s="145" t="s">
        <v>585</v>
      </c>
      <c r="D177" s="145">
        <v>100</v>
      </c>
      <c r="E177" s="146">
        <v>21000</v>
      </c>
      <c r="F177" s="145" t="s">
        <v>702</v>
      </c>
      <c r="G177" s="145" t="s">
        <v>33</v>
      </c>
      <c r="H177" s="145">
        <v>4</v>
      </c>
    </row>
    <row r="178" spans="1:8">
      <c r="A178" s="145" t="s">
        <v>875</v>
      </c>
      <c r="B178" s="144">
        <v>42269</v>
      </c>
      <c r="C178" s="145" t="s">
        <v>587</v>
      </c>
      <c r="D178" s="145">
        <v>254</v>
      </c>
      <c r="E178" s="146">
        <v>38160</v>
      </c>
      <c r="F178" s="145" t="s">
        <v>700</v>
      </c>
      <c r="G178" s="145" t="s">
        <v>16</v>
      </c>
      <c r="H178" s="145">
        <v>3</v>
      </c>
    </row>
    <row r="179" spans="1:8">
      <c r="A179" s="145" t="s">
        <v>876</v>
      </c>
      <c r="B179" s="144">
        <v>42270</v>
      </c>
      <c r="C179" s="145" t="s">
        <v>705</v>
      </c>
      <c r="D179" s="145">
        <v>179</v>
      </c>
      <c r="E179" s="146">
        <v>32956</v>
      </c>
      <c r="F179" s="145" t="s">
        <v>702</v>
      </c>
      <c r="G179" s="145" t="s">
        <v>33</v>
      </c>
      <c r="H179" s="145">
        <v>3</v>
      </c>
    </row>
    <row r="180" spans="1:8">
      <c r="A180" s="145" t="s">
        <v>877</v>
      </c>
      <c r="B180" s="144">
        <v>42270</v>
      </c>
      <c r="C180" s="145" t="s">
        <v>588</v>
      </c>
      <c r="D180" s="145">
        <v>103</v>
      </c>
      <c r="E180" s="146">
        <v>32832</v>
      </c>
      <c r="F180" s="145" t="s">
        <v>702</v>
      </c>
      <c r="G180" s="145" t="s">
        <v>33</v>
      </c>
      <c r="H180" s="145">
        <v>7</v>
      </c>
    </row>
    <row r="181" spans="1:8">
      <c r="A181" s="145" t="s">
        <v>878</v>
      </c>
      <c r="B181" s="144">
        <v>42271</v>
      </c>
      <c r="C181" s="145" t="s">
        <v>585</v>
      </c>
      <c r="D181" s="145">
        <v>91</v>
      </c>
      <c r="E181" s="146">
        <v>19075</v>
      </c>
      <c r="F181" s="145" t="s">
        <v>690</v>
      </c>
      <c r="G181" s="145" t="s">
        <v>691</v>
      </c>
      <c r="H181" s="145">
        <v>5</v>
      </c>
    </row>
    <row r="182" spans="1:8">
      <c r="A182" s="145" t="s">
        <v>879</v>
      </c>
      <c r="B182" s="144">
        <v>42271</v>
      </c>
      <c r="C182" s="145" t="s">
        <v>587</v>
      </c>
      <c r="D182" s="145">
        <v>48</v>
      </c>
      <c r="E182" s="146">
        <v>7272</v>
      </c>
      <c r="F182" s="145" t="s">
        <v>693</v>
      </c>
      <c r="G182" s="145" t="s">
        <v>691</v>
      </c>
      <c r="H182" s="145">
        <v>5</v>
      </c>
    </row>
    <row r="183" spans="1:8">
      <c r="A183" s="145" t="s">
        <v>880</v>
      </c>
      <c r="B183" s="144">
        <v>42271</v>
      </c>
      <c r="C183" s="145" t="s">
        <v>588</v>
      </c>
      <c r="D183" s="145">
        <v>24</v>
      </c>
      <c r="E183" s="146">
        <v>7752</v>
      </c>
      <c r="F183" s="145" t="s">
        <v>715</v>
      </c>
      <c r="G183" s="145" t="s">
        <v>84</v>
      </c>
      <c r="H183" s="145">
        <v>4</v>
      </c>
    </row>
    <row r="184" spans="1:8">
      <c r="A184" s="145" t="s">
        <v>881</v>
      </c>
      <c r="B184" s="144">
        <v>42273</v>
      </c>
      <c r="C184" s="145" t="s">
        <v>586</v>
      </c>
      <c r="D184" s="145">
        <v>49</v>
      </c>
      <c r="E184" s="146">
        <v>6180</v>
      </c>
      <c r="F184" s="145" t="s">
        <v>706</v>
      </c>
      <c r="G184" s="145" t="s">
        <v>33</v>
      </c>
      <c r="H184" s="145">
        <v>4</v>
      </c>
    </row>
    <row r="185" spans="1:8">
      <c r="A185" s="145" t="s">
        <v>882</v>
      </c>
      <c r="B185" s="144">
        <v>42274</v>
      </c>
      <c r="C185" s="145" t="s">
        <v>705</v>
      </c>
      <c r="D185" s="145">
        <v>174</v>
      </c>
      <c r="E185" s="146">
        <v>32032</v>
      </c>
      <c r="F185" s="145" t="s">
        <v>697</v>
      </c>
      <c r="G185" s="145" t="s">
        <v>84</v>
      </c>
      <c r="H185" s="145">
        <v>6</v>
      </c>
    </row>
    <row r="186" spans="1:8">
      <c r="A186" s="145" t="s">
        <v>883</v>
      </c>
      <c r="B186" s="144">
        <v>42274</v>
      </c>
      <c r="C186" s="145" t="s">
        <v>587</v>
      </c>
      <c r="D186" s="145">
        <v>100</v>
      </c>
      <c r="E186" s="146">
        <v>15120</v>
      </c>
      <c r="F186" s="145" t="s">
        <v>697</v>
      </c>
      <c r="G186" s="145" t="s">
        <v>84</v>
      </c>
      <c r="H186" s="145">
        <v>7</v>
      </c>
    </row>
    <row r="187" spans="1:8">
      <c r="A187" s="145" t="s">
        <v>884</v>
      </c>
      <c r="B187" s="144">
        <v>42275</v>
      </c>
      <c r="C187" s="145" t="s">
        <v>587</v>
      </c>
      <c r="D187" s="145">
        <v>101</v>
      </c>
      <c r="E187" s="146">
        <v>15264</v>
      </c>
      <c r="F187" s="145" t="s">
        <v>693</v>
      </c>
      <c r="G187" s="145" t="s">
        <v>691</v>
      </c>
      <c r="H187" s="145">
        <v>2</v>
      </c>
    </row>
    <row r="188" spans="1:8">
      <c r="A188" s="145" t="s">
        <v>885</v>
      </c>
      <c r="B188" s="144">
        <v>42277</v>
      </c>
      <c r="C188" s="145" t="s">
        <v>585</v>
      </c>
      <c r="D188" s="145">
        <v>25</v>
      </c>
      <c r="E188" s="146">
        <v>5350</v>
      </c>
      <c r="F188" s="145" t="s">
        <v>700</v>
      </c>
      <c r="G188" s="145" t="s">
        <v>16</v>
      </c>
      <c r="H188" s="145">
        <v>4</v>
      </c>
    </row>
    <row r="189" spans="1:8">
      <c r="A189" s="145" t="s">
        <v>886</v>
      </c>
      <c r="B189" s="144">
        <v>42279</v>
      </c>
      <c r="C189" s="145" t="s">
        <v>585</v>
      </c>
      <c r="D189" s="145">
        <v>181</v>
      </c>
      <c r="E189" s="146">
        <v>37800</v>
      </c>
      <c r="F189" s="145" t="s">
        <v>693</v>
      </c>
      <c r="G189" s="145" t="s">
        <v>691</v>
      </c>
      <c r="H189" s="145">
        <v>5</v>
      </c>
    </row>
    <row r="190" spans="1:8">
      <c r="A190" s="145" t="s">
        <v>887</v>
      </c>
      <c r="B190" s="144">
        <v>42281</v>
      </c>
      <c r="C190" s="145" t="s">
        <v>586</v>
      </c>
      <c r="D190" s="145">
        <v>196</v>
      </c>
      <c r="E190" s="146">
        <v>24525</v>
      </c>
      <c r="F190" s="145" t="s">
        <v>697</v>
      </c>
      <c r="G190" s="145" t="s">
        <v>84</v>
      </c>
      <c r="H190" s="145">
        <v>5</v>
      </c>
    </row>
    <row r="191" spans="1:8">
      <c r="A191" s="145" t="s">
        <v>888</v>
      </c>
      <c r="B191" s="144">
        <v>42281</v>
      </c>
      <c r="C191" s="145" t="s">
        <v>589</v>
      </c>
      <c r="D191" s="145">
        <v>60</v>
      </c>
      <c r="E191" s="146">
        <v>18180</v>
      </c>
      <c r="F191" s="145" t="s">
        <v>695</v>
      </c>
      <c r="G191" s="145" t="s">
        <v>16</v>
      </c>
      <c r="H191" s="145">
        <v>5</v>
      </c>
    </row>
    <row r="192" spans="1:8">
      <c r="A192" s="145" t="s">
        <v>889</v>
      </c>
      <c r="B192" s="144">
        <v>42283</v>
      </c>
      <c r="C192" s="145" t="s">
        <v>585</v>
      </c>
      <c r="D192" s="145">
        <v>48</v>
      </c>
      <c r="E192" s="146">
        <v>10200</v>
      </c>
      <c r="F192" s="145" t="s">
        <v>695</v>
      </c>
      <c r="G192" s="145" t="s">
        <v>16</v>
      </c>
      <c r="H192" s="145">
        <v>7</v>
      </c>
    </row>
    <row r="193" spans="1:8">
      <c r="A193" s="145" t="s">
        <v>890</v>
      </c>
      <c r="B193" s="144">
        <v>42284</v>
      </c>
      <c r="C193" s="145" t="s">
        <v>705</v>
      </c>
      <c r="D193" s="145">
        <v>49</v>
      </c>
      <c r="E193" s="146">
        <v>9064</v>
      </c>
      <c r="F193" s="145" t="s">
        <v>690</v>
      </c>
      <c r="G193" s="145" t="s">
        <v>691</v>
      </c>
      <c r="H193" s="145">
        <v>4</v>
      </c>
    </row>
    <row r="194" spans="1:8">
      <c r="A194" s="145" t="s">
        <v>891</v>
      </c>
      <c r="B194" s="144">
        <v>42287</v>
      </c>
      <c r="C194" s="145" t="s">
        <v>585</v>
      </c>
      <c r="D194" s="145">
        <v>149</v>
      </c>
      <c r="E194" s="146">
        <v>31200</v>
      </c>
      <c r="F194" s="145" t="s">
        <v>690</v>
      </c>
      <c r="G194" s="145" t="s">
        <v>691</v>
      </c>
      <c r="H194" s="145">
        <v>6</v>
      </c>
    </row>
    <row r="195" spans="1:8">
      <c r="A195" s="145" t="s">
        <v>892</v>
      </c>
      <c r="B195" s="144">
        <v>42288</v>
      </c>
      <c r="C195" s="145" t="s">
        <v>588</v>
      </c>
      <c r="D195" s="145">
        <v>151</v>
      </c>
      <c r="E195" s="146">
        <v>47880</v>
      </c>
      <c r="F195" s="145" t="s">
        <v>697</v>
      </c>
      <c r="G195" s="145" t="s">
        <v>84</v>
      </c>
      <c r="H195" s="145">
        <v>2</v>
      </c>
    </row>
    <row r="196" spans="1:8">
      <c r="A196" s="145" t="s">
        <v>893</v>
      </c>
      <c r="B196" s="144">
        <v>42289</v>
      </c>
      <c r="C196" s="145" t="s">
        <v>586</v>
      </c>
      <c r="D196" s="145">
        <v>63</v>
      </c>
      <c r="E196" s="146">
        <v>7950</v>
      </c>
      <c r="F196" s="145" t="s">
        <v>700</v>
      </c>
      <c r="G196" s="145" t="s">
        <v>16</v>
      </c>
      <c r="H196" s="145">
        <v>3</v>
      </c>
    </row>
    <row r="197" spans="1:8">
      <c r="A197" s="145" t="s">
        <v>894</v>
      </c>
      <c r="B197" s="144">
        <v>42290</v>
      </c>
      <c r="C197" s="145" t="s">
        <v>587</v>
      </c>
      <c r="D197" s="145">
        <v>128</v>
      </c>
      <c r="E197" s="146">
        <v>19260</v>
      </c>
      <c r="F197" s="145" t="s">
        <v>715</v>
      </c>
      <c r="G197" s="145" t="s">
        <v>84</v>
      </c>
      <c r="H197" s="145">
        <v>6</v>
      </c>
    </row>
    <row r="198" spans="1:8">
      <c r="A198" s="145" t="s">
        <v>895</v>
      </c>
      <c r="B198" s="144">
        <v>42292</v>
      </c>
      <c r="C198" s="145" t="s">
        <v>589</v>
      </c>
      <c r="D198" s="145">
        <v>90</v>
      </c>
      <c r="E198" s="146">
        <v>27216</v>
      </c>
      <c r="F198" s="145" t="s">
        <v>715</v>
      </c>
      <c r="G198" s="145" t="s">
        <v>84</v>
      </c>
      <c r="H198" s="145">
        <v>6</v>
      </c>
    </row>
    <row r="199" spans="1:8">
      <c r="A199" s="145" t="s">
        <v>896</v>
      </c>
      <c r="B199" s="144">
        <v>42292</v>
      </c>
      <c r="C199" s="145" t="s">
        <v>585</v>
      </c>
      <c r="D199" s="145">
        <v>104</v>
      </c>
      <c r="E199" s="146">
        <v>21800</v>
      </c>
      <c r="F199" s="145" t="s">
        <v>695</v>
      </c>
      <c r="G199" s="145" t="s">
        <v>16</v>
      </c>
      <c r="H199" s="145">
        <v>7</v>
      </c>
    </row>
    <row r="200" spans="1:8">
      <c r="A200" s="145" t="s">
        <v>897</v>
      </c>
      <c r="B200" s="144">
        <v>42294</v>
      </c>
      <c r="C200" s="145" t="s">
        <v>586</v>
      </c>
      <c r="D200" s="145">
        <v>121</v>
      </c>
      <c r="E200" s="146">
        <v>15150</v>
      </c>
      <c r="F200" s="145" t="s">
        <v>690</v>
      </c>
      <c r="G200" s="145" t="s">
        <v>691</v>
      </c>
      <c r="H200" s="145">
        <v>3</v>
      </c>
    </row>
    <row r="201" spans="1:8">
      <c r="A201" s="145" t="s">
        <v>898</v>
      </c>
      <c r="B201" s="144">
        <v>42295</v>
      </c>
      <c r="C201" s="145" t="s">
        <v>586</v>
      </c>
      <c r="D201" s="145">
        <v>48</v>
      </c>
      <c r="E201" s="146">
        <v>6120</v>
      </c>
      <c r="F201" s="145" t="s">
        <v>702</v>
      </c>
      <c r="G201" s="145" t="s">
        <v>33</v>
      </c>
      <c r="H201" s="145">
        <v>5</v>
      </c>
    </row>
    <row r="202" spans="1:8">
      <c r="A202" s="145" t="s">
        <v>899</v>
      </c>
      <c r="B202" s="144">
        <v>42296</v>
      </c>
      <c r="C202" s="145" t="s">
        <v>705</v>
      </c>
      <c r="D202" s="145">
        <v>123</v>
      </c>
      <c r="E202" s="146">
        <v>22660</v>
      </c>
      <c r="F202" s="145" t="s">
        <v>715</v>
      </c>
      <c r="G202" s="145" t="s">
        <v>84</v>
      </c>
      <c r="H202" s="145">
        <v>5</v>
      </c>
    </row>
    <row r="203" spans="1:8">
      <c r="A203" s="145" t="s">
        <v>900</v>
      </c>
      <c r="B203" s="144">
        <v>42298</v>
      </c>
      <c r="C203" s="145" t="s">
        <v>589</v>
      </c>
      <c r="D203" s="145">
        <v>174</v>
      </c>
      <c r="E203" s="146">
        <v>52416</v>
      </c>
      <c r="F203" s="145" t="s">
        <v>693</v>
      </c>
      <c r="G203" s="145" t="s">
        <v>691</v>
      </c>
      <c r="H203" s="145">
        <v>6</v>
      </c>
    </row>
    <row r="204" spans="1:8">
      <c r="A204" s="145" t="s">
        <v>901</v>
      </c>
      <c r="B204" s="144">
        <v>42299</v>
      </c>
      <c r="C204" s="145" t="s">
        <v>587</v>
      </c>
      <c r="D204" s="145">
        <v>25</v>
      </c>
      <c r="E204" s="146">
        <v>3780</v>
      </c>
      <c r="F204" s="145" t="s">
        <v>702</v>
      </c>
      <c r="G204" s="145" t="s">
        <v>33</v>
      </c>
      <c r="H204" s="145">
        <v>6</v>
      </c>
    </row>
    <row r="205" spans="1:8">
      <c r="A205" s="145" t="s">
        <v>902</v>
      </c>
      <c r="B205" s="144">
        <v>42301</v>
      </c>
      <c r="C205" s="145" t="s">
        <v>705</v>
      </c>
      <c r="D205" s="145">
        <v>63</v>
      </c>
      <c r="E205" s="146">
        <v>11660</v>
      </c>
      <c r="F205" s="145" t="s">
        <v>693</v>
      </c>
      <c r="G205" s="145" t="s">
        <v>691</v>
      </c>
      <c r="H205" s="145">
        <v>3</v>
      </c>
    </row>
    <row r="206" spans="1:8">
      <c r="A206" s="145" t="s">
        <v>903</v>
      </c>
      <c r="B206" s="144">
        <v>42302</v>
      </c>
      <c r="C206" s="145" t="s">
        <v>586</v>
      </c>
      <c r="D206" s="145">
        <v>128</v>
      </c>
      <c r="E206" s="146">
        <v>16050.000000000002</v>
      </c>
      <c r="F206" s="145" t="s">
        <v>715</v>
      </c>
      <c r="G206" s="145" t="s">
        <v>84</v>
      </c>
      <c r="H206" s="145">
        <v>6</v>
      </c>
    </row>
    <row r="207" spans="1:8">
      <c r="A207" s="145" t="s">
        <v>904</v>
      </c>
      <c r="B207" s="144">
        <v>42303</v>
      </c>
      <c r="C207" s="145" t="s">
        <v>585</v>
      </c>
      <c r="D207" s="145">
        <v>51</v>
      </c>
      <c r="E207" s="146">
        <v>10800</v>
      </c>
      <c r="F207" s="145" t="s">
        <v>700</v>
      </c>
      <c r="G207" s="145" t="s">
        <v>16</v>
      </c>
      <c r="H207" s="145">
        <v>2</v>
      </c>
    </row>
    <row r="208" spans="1:8">
      <c r="A208" s="145" t="s">
        <v>905</v>
      </c>
      <c r="B208" s="144">
        <v>42308</v>
      </c>
      <c r="C208" s="145" t="s">
        <v>589</v>
      </c>
      <c r="D208" s="145">
        <v>52</v>
      </c>
      <c r="E208" s="146">
        <v>15696.000000000002</v>
      </c>
      <c r="F208" s="145" t="s">
        <v>697</v>
      </c>
      <c r="G208" s="145" t="s">
        <v>84</v>
      </c>
      <c r="H208" s="145">
        <v>7</v>
      </c>
    </row>
    <row r="209" spans="1:8">
      <c r="A209" s="145" t="s">
        <v>906</v>
      </c>
      <c r="B209" s="144">
        <v>42308</v>
      </c>
      <c r="C209" s="145" t="s">
        <v>705</v>
      </c>
      <c r="D209" s="145">
        <v>60</v>
      </c>
      <c r="E209" s="146">
        <v>11110</v>
      </c>
      <c r="F209" s="145" t="s">
        <v>695</v>
      </c>
      <c r="G209" s="145" t="s">
        <v>16</v>
      </c>
      <c r="H209" s="145">
        <v>3</v>
      </c>
    </row>
    <row r="210" spans="1:8">
      <c r="A210" s="145" t="s">
        <v>907</v>
      </c>
      <c r="B210" s="144">
        <v>42309</v>
      </c>
      <c r="C210" s="145" t="s">
        <v>588</v>
      </c>
      <c r="D210" s="145">
        <v>48</v>
      </c>
      <c r="E210" s="146">
        <v>15504</v>
      </c>
      <c r="F210" s="145" t="s">
        <v>697</v>
      </c>
      <c r="G210" s="145" t="s">
        <v>84</v>
      </c>
      <c r="H210" s="145">
        <v>7</v>
      </c>
    </row>
    <row r="211" spans="1:8">
      <c r="A211" s="145" t="s">
        <v>908</v>
      </c>
      <c r="B211" s="144">
        <v>42309</v>
      </c>
      <c r="C211" s="145" t="s">
        <v>586</v>
      </c>
      <c r="D211" s="145">
        <v>123</v>
      </c>
      <c r="E211" s="146">
        <v>15450</v>
      </c>
      <c r="F211" s="145" t="s">
        <v>700</v>
      </c>
      <c r="G211" s="145" t="s">
        <v>16</v>
      </c>
      <c r="H211" s="145">
        <v>6</v>
      </c>
    </row>
    <row r="212" spans="1:8">
      <c r="A212" s="145" t="s">
        <v>909</v>
      </c>
      <c r="B212" s="144">
        <v>42311</v>
      </c>
      <c r="C212" s="145" t="s">
        <v>588</v>
      </c>
      <c r="D212" s="145">
        <v>62</v>
      </c>
      <c r="E212" s="146">
        <v>19760</v>
      </c>
      <c r="F212" s="145" t="s">
        <v>697</v>
      </c>
      <c r="G212" s="145" t="s">
        <v>84</v>
      </c>
      <c r="H212" s="145">
        <v>7</v>
      </c>
    </row>
    <row r="213" spans="1:8">
      <c r="A213" s="145" t="s">
        <v>910</v>
      </c>
      <c r="B213" s="144">
        <v>42311</v>
      </c>
      <c r="C213" s="145" t="s">
        <v>705</v>
      </c>
      <c r="D213" s="145">
        <v>63</v>
      </c>
      <c r="E213" s="146">
        <v>11550</v>
      </c>
      <c r="F213" s="145" t="s">
        <v>702</v>
      </c>
      <c r="G213" s="145" t="s">
        <v>33</v>
      </c>
      <c r="H213" s="145">
        <v>6</v>
      </c>
    </row>
    <row r="214" spans="1:8">
      <c r="A214" s="145" t="s">
        <v>911</v>
      </c>
      <c r="B214" s="144">
        <v>42317</v>
      </c>
      <c r="C214" s="145" t="s">
        <v>586</v>
      </c>
      <c r="D214" s="145">
        <v>101</v>
      </c>
      <c r="E214" s="146">
        <v>12720</v>
      </c>
      <c r="F214" s="145" t="s">
        <v>697</v>
      </c>
      <c r="G214" s="145" t="s">
        <v>84</v>
      </c>
      <c r="H214" s="145">
        <v>3</v>
      </c>
    </row>
    <row r="215" spans="1:8">
      <c r="A215" s="145" t="s">
        <v>912</v>
      </c>
      <c r="B215" s="144">
        <v>42317</v>
      </c>
      <c r="C215" s="145" t="s">
        <v>589</v>
      </c>
      <c r="D215" s="145">
        <v>64</v>
      </c>
      <c r="E215" s="146">
        <v>19260</v>
      </c>
      <c r="F215" s="145" t="s">
        <v>706</v>
      </c>
      <c r="G215" s="145" t="s">
        <v>33</v>
      </c>
      <c r="H215" s="145">
        <v>3</v>
      </c>
    </row>
    <row r="216" spans="1:8">
      <c r="A216" s="145" t="s">
        <v>913</v>
      </c>
      <c r="B216" s="144">
        <v>42319</v>
      </c>
      <c r="C216" s="145" t="s">
        <v>587</v>
      </c>
      <c r="D216" s="145">
        <v>51</v>
      </c>
      <c r="E216" s="146">
        <v>7776.0000000000009</v>
      </c>
      <c r="F216" s="145" t="s">
        <v>697</v>
      </c>
      <c r="G216" s="145" t="s">
        <v>84</v>
      </c>
      <c r="H216" s="145">
        <v>4</v>
      </c>
    </row>
    <row r="217" spans="1:8">
      <c r="A217" s="145" t="s">
        <v>914</v>
      </c>
      <c r="B217" s="144">
        <v>42320</v>
      </c>
      <c r="C217" s="145" t="s">
        <v>588</v>
      </c>
      <c r="D217" s="145">
        <v>156</v>
      </c>
      <c r="E217" s="146">
        <v>49704.000000000007</v>
      </c>
      <c r="F217" s="145" t="s">
        <v>690</v>
      </c>
      <c r="G217" s="145" t="s">
        <v>691</v>
      </c>
      <c r="H217" s="145">
        <v>2</v>
      </c>
    </row>
    <row r="218" spans="1:8">
      <c r="A218" s="145" t="s">
        <v>915</v>
      </c>
      <c r="B218" s="144">
        <v>42322</v>
      </c>
      <c r="C218" s="145" t="s">
        <v>586</v>
      </c>
      <c r="D218" s="145">
        <v>242</v>
      </c>
      <c r="E218" s="146">
        <v>30300</v>
      </c>
      <c r="F218" s="145" t="s">
        <v>693</v>
      </c>
      <c r="G218" s="145" t="s">
        <v>691</v>
      </c>
      <c r="H218" s="145">
        <v>5</v>
      </c>
    </row>
    <row r="219" spans="1:8">
      <c r="A219" s="145" t="s">
        <v>916</v>
      </c>
      <c r="B219" s="144">
        <v>42325</v>
      </c>
      <c r="C219" s="145" t="s">
        <v>585</v>
      </c>
      <c r="D219" s="145">
        <v>171</v>
      </c>
      <c r="E219" s="146">
        <v>35700</v>
      </c>
      <c r="F219" s="145" t="s">
        <v>690</v>
      </c>
      <c r="G219" s="145" t="s">
        <v>691</v>
      </c>
      <c r="H219" s="145">
        <v>2</v>
      </c>
    </row>
    <row r="220" spans="1:8">
      <c r="A220" s="145" t="s">
        <v>917</v>
      </c>
      <c r="B220" s="144">
        <v>42325</v>
      </c>
      <c r="C220" s="145" t="s">
        <v>705</v>
      </c>
      <c r="D220" s="145">
        <v>98</v>
      </c>
      <c r="E220" s="146">
        <v>18128</v>
      </c>
      <c r="F220" s="145" t="s">
        <v>700</v>
      </c>
      <c r="G220" s="145" t="s">
        <v>16</v>
      </c>
      <c r="H220" s="145">
        <v>5</v>
      </c>
    </row>
    <row r="221" spans="1:8">
      <c r="A221" s="145" t="s">
        <v>918</v>
      </c>
      <c r="B221" s="144">
        <v>42326</v>
      </c>
      <c r="C221" s="145" t="s">
        <v>585</v>
      </c>
      <c r="D221" s="145">
        <v>87</v>
      </c>
      <c r="E221" s="146">
        <v>18200</v>
      </c>
      <c r="F221" s="145" t="s">
        <v>715</v>
      </c>
      <c r="G221" s="145" t="s">
        <v>84</v>
      </c>
      <c r="H221" s="145">
        <v>7</v>
      </c>
    </row>
    <row r="222" spans="1:8">
      <c r="A222" s="145" t="s">
        <v>919</v>
      </c>
      <c r="B222" s="144">
        <v>42329</v>
      </c>
      <c r="C222" s="145" t="s">
        <v>586</v>
      </c>
      <c r="D222" s="145">
        <v>50</v>
      </c>
      <c r="E222" s="146">
        <v>6300</v>
      </c>
      <c r="F222" s="145" t="s">
        <v>697</v>
      </c>
      <c r="G222" s="145" t="s">
        <v>84</v>
      </c>
      <c r="H222" s="145">
        <v>5</v>
      </c>
    </row>
    <row r="223" spans="1:8">
      <c r="A223" s="145" t="s">
        <v>920</v>
      </c>
      <c r="B223" s="144">
        <v>42329</v>
      </c>
      <c r="C223" s="145" t="s">
        <v>589</v>
      </c>
      <c r="D223" s="145">
        <v>190</v>
      </c>
      <c r="E223" s="146">
        <v>57240</v>
      </c>
      <c r="F223" s="145" t="s">
        <v>702</v>
      </c>
      <c r="G223" s="145" t="s">
        <v>33</v>
      </c>
      <c r="H223" s="145">
        <v>4</v>
      </c>
    </row>
    <row r="224" spans="1:8">
      <c r="A224" s="145" t="s">
        <v>921</v>
      </c>
      <c r="B224" s="144">
        <v>42330</v>
      </c>
      <c r="C224" s="145" t="s">
        <v>585</v>
      </c>
      <c r="D224" s="145">
        <v>102</v>
      </c>
      <c r="E224" s="146">
        <v>21400</v>
      </c>
      <c r="F224" s="145" t="s">
        <v>697</v>
      </c>
      <c r="G224" s="145" t="s">
        <v>84</v>
      </c>
      <c r="H224" s="145">
        <v>4</v>
      </c>
    </row>
    <row r="225" spans="1:8">
      <c r="A225" s="145" t="s">
        <v>922</v>
      </c>
      <c r="B225" s="144">
        <v>42330</v>
      </c>
      <c r="C225" s="145" t="s">
        <v>705</v>
      </c>
      <c r="D225" s="145">
        <v>103</v>
      </c>
      <c r="E225" s="146">
        <v>19008</v>
      </c>
      <c r="F225" s="145" t="s">
        <v>695</v>
      </c>
      <c r="G225" s="145" t="s">
        <v>16</v>
      </c>
      <c r="H225" s="145">
        <v>3</v>
      </c>
    </row>
    <row r="226" spans="1:8">
      <c r="A226" s="145" t="s">
        <v>923</v>
      </c>
      <c r="B226" s="144">
        <v>42330</v>
      </c>
      <c r="C226" s="145" t="s">
        <v>705</v>
      </c>
      <c r="D226" s="145">
        <v>130</v>
      </c>
      <c r="E226" s="146">
        <v>23980</v>
      </c>
      <c r="F226" s="145" t="s">
        <v>695</v>
      </c>
      <c r="G226" s="145" t="s">
        <v>16</v>
      </c>
      <c r="H226" s="145">
        <v>2</v>
      </c>
    </row>
    <row r="227" spans="1:8">
      <c r="A227" s="145" t="s">
        <v>924</v>
      </c>
      <c r="B227" s="144">
        <v>42334</v>
      </c>
      <c r="C227" s="145" t="s">
        <v>705</v>
      </c>
      <c r="D227" s="145">
        <v>121</v>
      </c>
      <c r="E227" s="146">
        <v>22220</v>
      </c>
      <c r="F227" s="145" t="s">
        <v>700</v>
      </c>
      <c r="G227" s="145" t="s">
        <v>16</v>
      </c>
      <c r="H227" s="145">
        <v>6</v>
      </c>
    </row>
    <row r="228" spans="1:8">
      <c r="A228" s="145" t="s">
        <v>925</v>
      </c>
      <c r="B228" s="144">
        <v>42336</v>
      </c>
      <c r="C228" s="145" t="s">
        <v>588</v>
      </c>
      <c r="D228" s="145">
        <v>61</v>
      </c>
      <c r="E228" s="146">
        <v>19380</v>
      </c>
      <c r="F228" s="145" t="s">
        <v>697</v>
      </c>
      <c r="G228" s="145" t="s">
        <v>84</v>
      </c>
      <c r="H228" s="145">
        <v>2</v>
      </c>
    </row>
    <row r="229" spans="1:8">
      <c r="A229" s="145" t="s">
        <v>926</v>
      </c>
      <c r="B229" s="144">
        <v>42336</v>
      </c>
      <c r="C229" s="145" t="s">
        <v>587</v>
      </c>
      <c r="D229" s="145">
        <v>61</v>
      </c>
      <c r="E229" s="146">
        <v>9270</v>
      </c>
      <c r="F229" s="145" t="s">
        <v>697</v>
      </c>
      <c r="G229" s="145" t="s">
        <v>84</v>
      </c>
      <c r="H229" s="145">
        <v>7</v>
      </c>
    </row>
    <row r="230" spans="1:8">
      <c r="A230" s="145" t="s">
        <v>927</v>
      </c>
      <c r="B230" s="144">
        <v>42338</v>
      </c>
      <c r="C230" s="145" t="s">
        <v>585</v>
      </c>
      <c r="D230" s="145">
        <v>174</v>
      </c>
      <c r="E230" s="146">
        <v>36400</v>
      </c>
      <c r="F230" s="145" t="s">
        <v>715</v>
      </c>
      <c r="G230" s="145" t="s">
        <v>84</v>
      </c>
      <c r="H230" s="145">
        <v>7</v>
      </c>
    </row>
    <row r="231" spans="1:8">
      <c r="A231" s="145" t="s">
        <v>928</v>
      </c>
      <c r="B231" s="144">
        <v>42339</v>
      </c>
      <c r="C231" s="145" t="s">
        <v>588</v>
      </c>
      <c r="D231" s="145">
        <v>50</v>
      </c>
      <c r="E231" s="146">
        <v>15960</v>
      </c>
      <c r="F231" s="145" t="s">
        <v>695</v>
      </c>
      <c r="G231" s="145" t="s">
        <v>16</v>
      </c>
      <c r="H231" s="145">
        <v>6</v>
      </c>
    </row>
    <row r="232" spans="1:8">
      <c r="A232" s="145" t="s">
        <v>929</v>
      </c>
      <c r="B232" s="144">
        <v>42339</v>
      </c>
      <c r="C232" s="145" t="s">
        <v>585</v>
      </c>
      <c r="D232" s="145">
        <v>152</v>
      </c>
      <c r="E232" s="146">
        <v>31800</v>
      </c>
      <c r="F232" s="145" t="s">
        <v>693</v>
      </c>
      <c r="G232" s="145" t="s">
        <v>691</v>
      </c>
      <c r="H232" s="145">
        <v>2</v>
      </c>
    </row>
    <row r="233" spans="1:8">
      <c r="A233" s="145" t="s">
        <v>930</v>
      </c>
      <c r="B233" s="144">
        <v>42341</v>
      </c>
      <c r="C233" s="145" t="s">
        <v>585</v>
      </c>
      <c r="D233" s="145">
        <v>102</v>
      </c>
      <c r="E233" s="146">
        <v>21400</v>
      </c>
      <c r="F233" s="145" t="s">
        <v>706</v>
      </c>
      <c r="G233" s="145" t="s">
        <v>33</v>
      </c>
      <c r="H233" s="145">
        <v>4</v>
      </c>
    </row>
    <row r="234" spans="1:8">
      <c r="A234" s="145" t="s">
        <v>931</v>
      </c>
      <c r="B234" s="144">
        <v>42342</v>
      </c>
      <c r="C234" s="145" t="s">
        <v>586</v>
      </c>
      <c r="D234" s="145">
        <v>259</v>
      </c>
      <c r="E234" s="146">
        <v>32400.000000000004</v>
      </c>
      <c r="F234" s="145" t="s">
        <v>690</v>
      </c>
      <c r="G234" s="145" t="s">
        <v>691</v>
      </c>
      <c r="H234" s="145">
        <v>4</v>
      </c>
    </row>
    <row r="235" spans="1:8">
      <c r="A235" s="145" t="s">
        <v>932</v>
      </c>
      <c r="B235" s="144">
        <v>42343</v>
      </c>
      <c r="C235" s="145" t="s">
        <v>589</v>
      </c>
      <c r="D235" s="145">
        <v>183</v>
      </c>
      <c r="E235" s="146">
        <v>54936.000000000007</v>
      </c>
      <c r="F235" s="145" t="s">
        <v>690</v>
      </c>
      <c r="G235" s="145" t="s">
        <v>691</v>
      </c>
      <c r="H235" s="145">
        <v>5</v>
      </c>
    </row>
    <row r="236" spans="1:8">
      <c r="A236" s="145" t="s">
        <v>933</v>
      </c>
      <c r="B236" s="144">
        <v>42343</v>
      </c>
      <c r="C236" s="145" t="s">
        <v>705</v>
      </c>
      <c r="D236" s="145">
        <v>48</v>
      </c>
      <c r="E236" s="146">
        <v>8888</v>
      </c>
      <c r="F236" s="145" t="s">
        <v>693</v>
      </c>
      <c r="G236" s="145" t="s">
        <v>691</v>
      </c>
      <c r="H236" s="145">
        <v>5</v>
      </c>
    </row>
    <row r="237" spans="1:8">
      <c r="A237" s="145" t="s">
        <v>934</v>
      </c>
      <c r="B237" s="144">
        <v>42344</v>
      </c>
      <c r="C237" s="145" t="s">
        <v>589</v>
      </c>
      <c r="D237" s="145">
        <v>61</v>
      </c>
      <c r="E237" s="146">
        <v>18360</v>
      </c>
      <c r="F237" s="145" t="s">
        <v>690</v>
      </c>
      <c r="G237" s="145" t="s">
        <v>691</v>
      </c>
      <c r="H237" s="145">
        <v>7</v>
      </c>
    </row>
    <row r="238" spans="1:8">
      <c r="A238" s="145" t="s">
        <v>935</v>
      </c>
      <c r="B238" s="144">
        <v>42345</v>
      </c>
      <c r="C238" s="145" t="s">
        <v>586</v>
      </c>
      <c r="D238" s="145">
        <v>86</v>
      </c>
      <c r="E238" s="146">
        <v>10815</v>
      </c>
      <c r="F238" s="145" t="s">
        <v>700</v>
      </c>
      <c r="G238" s="145" t="s">
        <v>16</v>
      </c>
      <c r="H238" s="145">
        <v>6</v>
      </c>
    </row>
    <row r="239" spans="1:8">
      <c r="A239" s="145" t="s">
        <v>936</v>
      </c>
      <c r="B239" s="144">
        <v>42345</v>
      </c>
      <c r="C239" s="145" t="s">
        <v>588</v>
      </c>
      <c r="D239" s="145">
        <v>87</v>
      </c>
      <c r="E239" s="146">
        <v>27664</v>
      </c>
      <c r="F239" s="145" t="s">
        <v>693</v>
      </c>
      <c r="G239" s="145" t="s">
        <v>691</v>
      </c>
      <c r="H239" s="145">
        <v>5</v>
      </c>
    </row>
    <row r="240" spans="1:8">
      <c r="A240" s="145" t="s">
        <v>937</v>
      </c>
      <c r="B240" s="144">
        <v>42346</v>
      </c>
      <c r="C240" s="145" t="s">
        <v>705</v>
      </c>
      <c r="D240" s="145">
        <v>63</v>
      </c>
      <c r="E240" s="146">
        <v>11550</v>
      </c>
      <c r="F240" s="145" t="s">
        <v>700</v>
      </c>
      <c r="G240" s="145" t="s">
        <v>16</v>
      </c>
      <c r="H240" s="145">
        <v>2</v>
      </c>
    </row>
    <row r="241" spans="1:8">
      <c r="A241" s="145" t="s">
        <v>938</v>
      </c>
      <c r="B241" s="144">
        <v>42346</v>
      </c>
      <c r="C241" s="145" t="s">
        <v>705</v>
      </c>
      <c r="D241" s="145">
        <v>254</v>
      </c>
      <c r="E241" s="146">
        <v>46640</v>
      </c>
      <c r="F241" s="145" t="s">
        <v>700</v>
      </c>
      <c r="G241" s="145" t="s">
        <v>16</v>
      </c>
      <c r="H241" s="145">
        <v>6</v>
      </c>
    </row>
    <row r="242" spans="1:8">
      <c r="A242" s="145" t="s">
        <v>939</v>
      </c>
      <c r="B242" s="144">
        <v>42347</v>
      </c>
      <c r="C242" s="145" t="s">
        <v>587</v>
      </c>
      <c r="D242" s="145">
        <v>102</v>
      </c>
      <c r="E242" s="146">
        <v>15408</v>
      </c>
      <c r="F242" s="145" t="s">
        <v>693</v>
      </c>
      <c r="G242" s="145" t="s">
        <v>691</v>
      </c>
      <c r="H242" s="145">
        <v>2</v>
      </c>
    </row>
    <row r="243" spans="1:8">
      <c r="A243" s="145" t="s">
        <v>940</v>
      </c>
      <c r="B243" s="144">
        <v>42348</v>
      </c>
      <c r="C243" s="145" t="s">
        <v>588</v>
      </c>
      <c r="D243" s="145">
        <v>64</v>
      </c>
      <c r="E243" s="146">
        <v>20520</v>
      </c>
      <c r="F243" s="145" t="s">
        <v>715</v>
      </c>
      <c r="G243" s="145" t="s">
        <v>84</v>
      </c>
      <c r="H243" s="145">
        <v>5</v>
      </c>
    </row>
    <row r="244" spans="1:8">
      <c r="A244" s="145" t="s">
        <v>941</v>
      </c>
      <c r="B244" s="144">
        <v>42349</v>
      </c>
      <c r="C244" s="145" t="s">
        <v>705</v>
      </c>
      <c r="D244" s="145">
        <v>65</v>
      </c>
      <c r="E244" s="146">
        <v>11990</v>
      </c>
      <c r="F244" s="145" t="s">
        <v>695</v>
      </c>
      <c r="G244" s="145" t="s">
        <v>16</v>
      </c>
      <c r="H244" s="145">
        <v>5</v>
      </c>
    </row>
    <row r="245" spans="1:8">
      <c r="A245" s="145" t="s">
        <v>942</v>
      </c>
      <c r="B245" s="144">
        <v>42349</v>
      </c>
      <c r="C245" s="145" t="s">
        <v>587</v>
      </c>
      <c r="D245" s="145">
        <v>169</v>
      </c>
      <c r="E245" s="146">
        <v>25452</v>
      </c>
      <c r="F245" s="145" t="s">
        <v>700</v>
      </c>
      <c r="G245" s="145" t="s">
        <v>16</v>
      </c>
      <c r="H245" s="145">
        <v>4</v>
      </c>
    </row>
    <row r="246" spans="1:8">
      <c r="A246" s="145" t="s">
        <v>943</v>
      </c>
      <c r="B246" s="144">
        <v>42350</v>
      </c>
      <c r="C246" s="145" t="s">
        <v>587</v>
      </c>
      <c r="D246" s="145">
        <v>171</v>
      </c>
      <c r="E246" s="146">
        <v>25704</v>
      </c>
      <c r="F246" s="145" t="s">
        <v>706</v>
      </c>
      <c r="G246" s="145" t="s">
        <v>33</v>
      </c>
      <c r="H246" s="145">
        <v>4</v>
      </c>
    </row>
    <row r="247" spans="1:8">
      <c r="A247" s="145" t="s">
        <v>944</v>
      </c>
      <c r="B247" s="144">
        <v>42351</v>
      </c>
      <c r="C247" s="145" t="s">
        <v>587</v>
      </c>
      <c r="D247" s="145">
        <v>247</v>
      </c>
      <c r="E247" s="146">
        <v>37080</v>
      </c>
      <c r="F247" s="145" t="s">
        <v>715</v>
      </c>
      <c r="G247" s="145" t="s">
        <v>84</v>
      </c>
      <c r="H247" s="145">
        <v>7</v>
      </c>
    </row>
    <row r="248" spans="1:8">
      <c r="A248" s="145" t="s">
        <v>945</v>
      </c>
      <c r="B248" s="144">
        <v>42353</v>
      </c>
      <c r="C248" s="145" t="s">
        <v>589</v>
      </c>
      <c r="D248" s="145">
        <v>99</v>
      </c>
      <c r="E248" s="146">
        <v>29952</v>
      </c>
      <c r="F248" s="145" t="s">
        <v>702</v>
      </c>
      <c r="G248" s="145" t="s">
        <v>33</v>
      </c>
      <c r="H248" s="145">
        <v>3</v>
      </c>
    </row>
    <row r="249" spans="1:8">
      <c r="A249" s="145" t="s">
        <v>946</v>
      </c>
      <c r="B249" s="144">
        <v>42353</v>
      </c>
      <c r="C249" s="145" t="s">
        <v>589</v>
      </c>
      <c r="D249" s="145">
        <v>189</v>
      </c>
      <c r="E249" s="146">
        <v>56700</v>
      </c>
      <c r="F249" s="145" t="s">
        <v>706</v>
      </c>
      <c r="G249" s="145" t="s">
        <v>33</v>
      </c>
      <c r="H249" s="145">
        <v>3</v>
      </c>
    </row>
    <row r="250" spans="1:8">
      <c r="A250" s="145" t="s">
        <v>947</v>
      </c>
      <c r="B250" s="144">
        <v>42355</v>
      </c>
      <c r="C250" s="145" t="s">
        <v>705</v>
      </c>
      <c r="D250" s="145">
        <v>101</v>
      </c>
      <c r="E250" s="146">
        <v>18656</v>
      </c>
      <c r="F250" s="145" t="s">
        <v>690</v>
      </c>
      <c r="G250" s="145" t="s">
        <v>691</v>
      </c>
      <c r="H250" s="145">
        <v>3</v>
      </c>
    </row>
    <row r="251" spans="1:8">
      <c r="A251" s="145" t="s">
        <v>948</v>
      </c>
      <c r="B251" s="144">
        <v>42358</v>
      </c>
      <c r="C251" s="145" t="s">
        <v>705</v>
      </c>
      <c r="D251" s="145">
        <v>102</v>
      </c>
      <c r="E251" s="146">
        <v>18832</v>
      </c>
      <c r="F251" s="145" t="s">
        <v>690</v>
      </c>
      <c r="G251" s="145" t="s">
        <v>691</v>
      </c>
      <c r="H251" s="145">
        <v>2</v>
      </c>
    </row>
    <row r="252" spans="1:8">
      <c r="A252" s="145" t="s">
        <v>949</v>
      </c>
      <c r="B252" s="144">
        <v>42360</v>
      </c>
      <c r="C252" s="145" t="s">
        <v>587</v>
      </c>
      <c r="D252" s="145">
        <v>129</v>
      </c>
      <c r="E252" s="146">
        <v>19440</v>
      </c>
      <c r="F252" s="145" t="s">
        <v>715</v>
      </c>
      <c r="G252" s="145" t="s">
        <v>84</v>
      </c>
      <c r="H252" s="145">
        <v>6</v>
      </c>
    </row>
    <row r="253" spans="1:8">
      <c r="A253" s="145" t="s">
        <v>950</v>
      </c>
      <c r="B253" s="144">
        <v>42361</v>
      </c>
      <c r="C253" s="145" t="s">
        <v>587</v>
      </c>
      <c r="D253" s="145">
        <v>52</v>
      </c>
      <c r="E253" s="146">
        <v>7848.0000000000009</v>
      </c>
      <c r="F253" s="145" t="s">
        <v>702</v>
      </c>
      <c r="G253" s="145" t="s">
        <v>33</v>
      </c>
      <c r="H253" s="145">
        <v>5</v>
      </c>
    </row>
    <row r="254" spans="1:8">
      <c r="A254" s="145" t="s">
        <v>951</v>
      </c>
      <c r="B254" s="144">
        <v>42362</v>
      </c>
      <c r="C254" s="145" t="s">
        <v>586</v>
      </c>
      <c r="D254" s="145">
        <v>96</v>
      </c>
      <c r="E254" s="146">
        <v>12120</v>
      </c>
      <c r="F254" s="145" t="s">
        <v>693</v>
      </c>
      <c r="G254" s="145" t="s">
        <v>691</v>
      </c>
      <c r="H254" s="145">
        <v>4</v>
      </c>
    </row>
    <row r="255" spans="1:8">
      <c r="A255" s="145" t="s">
        <v>952</v>
      </c>
      <c r="B255" s="144">
        <v>42363</v>
      </c>
      <c r="C255" s="145" t="s">
        <v>705</v>
      </c>
      <c r="D255" s="145">
        <v>61</v>
      </c>
      <c r="E255" s="146">
        <v>11220</v>
      </c>
      <c r="F255" s="145" t="s">
        <v>706</v>
      </c>
      <c r="G255" s="145" t="s">
        <v>33</v>
      </c>
      <c r="H255" s="145">
        <v>5</v>
      </c>
    </row>
    <row r="256" spans="1:8">
      <c r="A256" s="145" t="s">
        <v>953</v>
      </c>
      <c r="B256" s="144">
        <v>42363</v>
      </c>
      <c r="C256" s="145" t="s">
        <v>586</v>
      </c>
      <c r="D256" s="145">
        <v>61</v>
      </c>
      <c r="E256" s="146">
        <v>7725</v>
      </c>
      <c r="F256" s="145" t="s">
        <v>706</v>
      </c>
      <c r="G256" s="145" t="s">
        <v>33</v>
      </c>
      <c r="H256" s="145">
        <v>6</v>
      </c>
    </row>
    <row r="257" spans="1:8">
      <c r="A257" s="145" t="s">
        <v>954</v>
      </c>
      <c r="B257" s="144">
        <v>42367</v>
      </c>
      <c r="C257" s="145" t="s">
        <v>587</v>
      </c>
      <c r="D257" s="145">
        <v>62</v>
      </c>
      <c r="E257" s="146">
        <v>9360</v>
      </c>
      <c r="F257" s="145" t="s">
        <v>695</v>
      </c>
      <c r="G257" s="145" t="s">
        <v>16</v>
      </c>
      <c r="H257" s="145">
        <v>4</v>
      </c>
    </row>
  </sheetData>
  <conditionalFormatting sqref="O22">
    <cfRule type="cellIs" dxfId="34" priority="1" operator="equal">
      <formula>"да"</formula>
    </cfRule>
    <cfRule type="cellIs" dxfId="33" priority="2" operator="equal">
      <formula>"нет"</formula>
    </cfRule>
  </conditionalFormatting>
  <dataValidations disablePrompts="1" count="1">
    <dataValidation type="list" allowBlank="1" showInputMessage="1" showErrorMessage="1" sqref="O22" xr:uid="{00000000-0002-0000-2800-000000000000}">
      <formula1>"ДА,НЕТ"</formula1>
    </dataValidation>
  </dataValidation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0" tint="-0.249977111117893"/>
  </sheetPr>
  <dimension ref="E18:K44"/>
  <sheetViews>
    <sheetView topLeftCell="A13" workbookViewId="0">
      <selection activeCell="D23" sqref="D23"/>
    </sheetView>
  </sheetViews>
  <sheetFormatPr baseColWidth="10" defaultColWidth="8.83203125" defaultRowHeight="15"/>
  <cols>
    <col min="5" max="5" width="8.6640625" customWidth="1"/>
    <col min="6" max="6" width="11.83203125" customWidth="1"/>
    <col min="7" max="7" width="9.83203125" bestFit="1" customWidth="1"/>
    <col min="8" max="8" width="11.83203125" bestFit="1" customWidth="1"/>
  </cols>
  <sheetData>
    <row r="18" spans="5:11" ht="16">
      <c r="F18" s="52"/>
      <c r="G18" s="52"/>
      <c r="H18" s="140"/>
      <c r="I18" s="136"/>
      <c r="J18" s="136"/>
      <c r="K18" s="136"/>
    </row>
    <row r="19" spans="5:11" ht="16">
      <c r="F19" s="52"/>
      <c r="G19" s="52"/>
      <c r="H19" s="140"/>
      <c r="I19" s="136"/>
      <c r="J19" s="136"/>
      <c r="K19" s="136"/>
    </row>
    <row r="20" spans="5:11" ht="16">
      <c r="F20" s="52"/>
      <c r="G20" s="52"/>
      <c r="H20" s="140"/>
      <c r="I20" s="136"/>
      <c r="J20" s="136"/>
      <c r="K20" s="136"/>
    </row>
    <row r="21" spans="5:11" ht="16">
      <c r="F21" s="52"/>
      <c r="G21" s="52"/>
      <c r="H21" s="141"/>
      <c r="I21" s="52"/>
      <c r="J21" s="52"/>
      <c r="K21" s="136"/>
    </row>
    <row r="22" spans="5:11">
      <c r="F22" s="52"/>
      <c r="G22" s="52"/>
      <c r="H22" s="141"/>
      <c r="I22" s="52"/>
      <c r="J22" s="52"/>
      <c r="K22" s="52"/>
    </row>
    <row r="23" spans="5:11">
      <c r="F23" s="52"/>
      <c r="G23" s="52"/>
      <c r="H23" s="141"/>
      <c r="I23" s="52"/>
      <c r="J23" s="52"/>
      <c r="K23" s="52"/>
    </row>
    <row r="24" spans="5:11">
      <c r="F24" s="52"/>
      <c r="G24" s="52"/>
      <c r="H24" s="141"/>
      <c r="I24" s="52"/>
      <c r="J24" s="52"/>
      <c r="K24" s="52"/>
    </row>
    <row r="25" spans="5:11">
      <c r="F25" s="52"/>
      <c r="G25" s="52"/>
      <c r="H25" s="141"/>
      <c r="I25" s="52"/>
      <c r="J25" s="52"/>
      <c r="K25" s="52"/>
    </row>
    <row r="26" spans="5:11">
      <c r="F26" s="52"/>
      <c r="G26" s="52"/>
      <c r="H26" s="52"/>
      <c r="I26" s="52"/>
      <c r="J26" s="52"/>
      <c r="K26" s="52"/>
    </row>
    <row r="29" spans="5:11">
      <c r="E29" s="148"/>
      <c r="F29" s="148"/>
      <c r="G29" s="148"/>
      <c r="H29" s="148"/>
      <c r="I29" s="151"/>
      <c r="J29" s="151"/>
      <c r="K29" s="151"/>
    </row>
    <row r="30" spans="5:11">
      <c r="E30" s="148"/>
      <c r="F30" s="148"/>
      <c r="G30" s="148"/>
      <c r="H30" s="148"/>
      <c r="I30" s="151"/>
      <c r="J30" s="151"/>
      <c r="K30" s="151"/>
    </row>
    <row r="31" spans="5:11" ht="16">
      <c r="E31" s="52"/>
      <c r="F31" s="52"/>
      <c r="G31" s="52"/>
      <c r="H31" s="52"/>
      <c r="I31" s="136"/>
      <c r="J31" s="136"/>
      <c r="K31" s="136"/>
    </row>
    <row r="32" spans="5:11" ht="16">
      <c r="E32" s="52"/>
      <c r="F32" s="52"/>
      <c r="G32" s="52"/>
      <c r="H32" s="52"/>
      <c r="I32" s="136"/>
      <c r="J32" s="136"/>
      <c r="K32" s="136"/>
    </row>
    <row r="33" spans="5:11" ht="16">
      <c r="E33" s="52"/>
      <c r="F33" s="52"/>
      <c r="G33" s="52"/>
      <c r="H33" s="52"/>
      <c r="I33" s="136"/>
      <c r="J33" s="136"/>
      <c r="K33" s="136"/>
    </row>
    <row r="34" spans="5:11" ht="16">
      <c r="E34" s="52"/>
      <c r="F34" s="52"/>
      <c r="G34" s="52"/>
      <c r="H34" s="52"/>
      <c r="I34" s="52"/>
      <c r="J34" s="136"/>
      <c r="K34" s="136"/>
    </row>
    <row r="35" spans="5:11">
      <c r="E35" s="52"/>
      <c r="F35" s="52"/>
      <c r="G35" s="52"/>
      <c r="H35" s="52"/>
      <c r="I35" s="52"/>
      <c r="J35" s="52"/>
      <c r="K35" s="52"/>
    </row>
    <row r="36" spans="5:11">
      <c r="E36" s="52"/>
      <c r="F36" s="52"/>
      <c r="G36" s="52"/>
      <c r="H36" s="52"/>
      <c r="I36" s="52"/>
      <c r="J36" s="52"/>
      <c r="K36" s="52"/>
    </row>
    <row r="37" spans="5:11">
      <c r="E37" s="52"/>
      <c r="F37" s="52"/>
      <c r="G37" s="52"/>
      <c r="H37" s="52"/>
      <c r="I37" s="52"/>
      <c r="J37" s="52"/>
      <c r="K37" s="52"/>
    </row>
    <row r="38" spans="5:11">
      <c r="E38" s="52"/>
      <c r="F38" s="52"/>
      <c r="G38" s="52"/>
      <c r="H38" s="52"/>
      <c r="I38" s="52"/>
      <c r="J38" s="52"/>
      <c r="K38" s="52"/>
    </row>
    <row r="39" spans="5:11">
      <c r="E39" s="52"/>
      <c r="F39" s="52"/>
      <c r="G39" s="52"/>
      <c r="H39" s="52"/>
      <c r="I39" s="52"/>
      <c r="J39" s="52"/>
      <c r="K39" s="52"/>
    </row>
    <row r="40" spans="5:11">
      <c r="E40" s="52"/>
      <c r="F40" s="52"/>
      <c r="G40" s="52"/>
      <c r="H40" s="52"/>
      <c r="I40" s="52"/>
      <c r="J40" s="52"/>
      <c r="K40" s="52"/>
    </row>
    <row r="41" spans="5:11">
      <c r="E41" s="52"/>
      <c r="F41" s="52"/>
      <c r="G41" s="52"/>
      <c r="H41" s="52"/>
      <c r="I41" s="52"/>
      <c r="J41" s="52"/>
      <c r="K41" s="52"/>
    </row>
    <row r="42" spans="5:11">
      <c r="E42" s="52"/>
      <c r="F42" s="52"/>
      <c r="G42" s="52"/>
      <c r="H42" s="52"/>
      <c r="I42" s="52"/>
      <c r="J42" s="52"/>
      <c r="K42" s="52"/>
    </row>
    <row r="43" spans="5:11">
      <c r="E43" s="52"/>
      <c r="F43" s="52"/>
      <c r="G43" s="52"/>
      <c r="H43" s="52"/>
      <c r="I43" s="52"/>
      <c r="J43" s="52"/>
      <c r="K43" s="52"/>
    </row>
    <row r="44" spans="5:11">
      <c r="E44" s="52"/>
      <c r="F44" s="52"/>
      <c r="G44" s="52"/>
      <c r="H44" s="52"/>
      <c r="I44" s="52"/>
      <c r="J44" s="52"/>
      <c r="K44" s="52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 tint="0.39997558519241921"/>
  </sheetPr>
  <dimension ref="A1:N1000"/>
  <sheetViews>
    <sheetView showGridLines="0" workbookViewId="0">
      <selection activeCell="H30" sqref="H30"/>
    </sheetView>
  </sheetViews>
  <sheetFormatPr baseColWidth="10" defaultColWidth="9.1640625" defaultRowHeight="15"/>
  <cols>
    <col min="1" max="1" width="10.1640625" style="155" bestFit="1" customWidth="1"/>
    <col min="2" max="2" width="14.5" style="155" bestFit="1" customWidth="1"/>
    <col min="3" max="3" width="15" style="155" bestFit="1" customWidth="1"/>
    <col min="4" max="4" width="15.1640625" style="155" bestFit="1" customWidth="1"/>
    <col min="5" max="5" width="9.5" style="155" bestFit="1" customWidth="1"/>
    <col min="6" max="6" width="19.83203125" style="155" bestFit="1" customWidth="1"/>
    <col min="7" max="7" width="6.6640625" style="153" customWidth="1"/>
    <col min="8" max="8" width="9.1640625" style="153"/>
    <col min="9" max="9" width="19.83203125" style="153" bestFit="1" customWidth="1"/>
    <col min="10" max="10" width="19.83203125" style="153" customWidth="1"/>
    <col min="11" max="11" width="10" style="153" customWidth="1"/>
    <col min="12" max="12" width="17" style="153" customWidth="1"/>
    <col min="13" max="13" width="8" style="153" customWidth="1"/>
    <col min="14" max="14" width="9.1640625" style="153"/>
    <col min="15" max="16384" width="9.1640625" style="155"/>
  </cols>
  <sheetData>
    <row r="1" spans="1:13" ht="16">
      <c r="A1" s="120" t="s">
        <v>397</v>
      </c>
      <c r="B1" s="120" t="s">
        <v>187</v>
      </c>
      <c r="C1" s="120" t="s">
        <v>220</v>
      </c>
      <c r="D1" s="120" t="s">
        <v>548</v>
      </c>
      <c r="E1" s="120" t="s">
        <v>687</v>
      </c>
      <c r="F1" s="120" t="s">
        <v>688</v>
      </c>
    </row>
    <row r="2" spans="1:13">
      <c r="A2" s="4">
        <v>40823</v>
      </c>
      <c r="B2" s="143" t="s">
        <v>351</v>
      </c>
      <c r="C2" s="121" t="s">
        <v>966</v>
      </c>
      <c r="D2" s="154">
        <v>52</v>
      </c>
      <c r="E2" s="121">
        <v>41548</v>
      </c>
      <c r="F2" s="121" t="s">
        <v>967</v>
      </c>
    </row>
    <row r="3" spans="1:13">
      <c r="A3" s="4">
        <v>40825</v>
      </c>
      <c r="B3" s="121" t="s">
        <v>351</v>
      </c>
      <c r="C3" s="121" t="s">
        <v>968</v>
      </c>
      <c r="D3" s="154">
        <v>39</v>
      </c>
      <c r="E3" s="121">
        <v>38961</v>
      </c>
      <c r="F3" s="121" t="s">
        <v>969</v>
      </c>
    </row>
    <row r="4" spans="1:13">
      <c r="A4" s="4">
        <v>40827</v>
      </c>
      <c r="B4" s="121" t="s">
        <v>351</v>
      </c>
      <c r="C4" s="121" t="s">
        <v>966</v>
      </c>
      <c r="D4" s="154">
        <v>78</v>
      </c>
      <c r="E4" s="121">
        <v>62322</v>
      </c>
      <c r="F4" s="121" t="s">
        <v>970</v>
      </c>
    </row>
    <row r="5" spans="1:13">
      <c r="A5" s="4">
        <v>40829</v>
      </c>
      <c r="B5" s="121" t="s">
        <v>351</v>
      </c>
      <c r="C5" s="121" t="s">
        <v>971</v>
      </c>
      <c r="D5" s="154">
        <v>130</v>
      </c>
      <c r="E5" s="121">
        <v>195000</v>
      </c>
      <c r="F5" s="121" t="s">
        <v>972</v>
      </c>
    </row>
    <row r="6" spans="1:13">
      <c r="A6" s="4">
        <v>40831</v>
      </c>
      <c r="B6" s="121" t="s">
        <v>351</v>
      </c>
      <c r="C6" s="121" t="s">
        <v>973</v>
      </c>
      <c r="D6" s="154">
        <v>39</v>
      </c>
      <c r="E6" s="121">
        <v>292500</v>
      </c>
      <c r="F6" s="121" t="s">
        <v>967</v>
      </c>
    </row>
    <row r="7" spans="1:13">
      <c r="A7" s="4">
        <v>40833</v>
      </c>
      <c r="B7" s="121" t="s">
        <v>351</v>
      </c>
      <c r="C7" s="121" t="s">
        <v>971</v>
      </c>
      <c r="D7" s="154">
        <v>26</v>
      </c>
      <c r="E7" s="121">
        <v>39000</v>
      </c>
      <c r="F7" s="121" t="s">
        <v>969</v>
      </c>
    </row>
    <row r="8" spans="1:13">
      <c r="A8" s="4">
        <v>40835</v>
      </c>
      <c r="B8" s="121" t="s">
        <v>351</v>
      </c>
      <c r="C8" s="121" t="s">
        <v>973</v>
      </c>
      <c r="D8" s="154">
        <v>104</v>
      </c>
      <c r="E8" s="121">
        <v>780000</v>
      </c>
      <c r="F8" s="121" t="s">
        <v>970</v>
      </c>
    </row>
    <row r="9" spans="1:13">
      <c r="A9" s="4">
        <v>40837</v>
      </c>
      <c r="B9" s="121" t="s">
        <v>351</v>
      </c>
      <c r="C9" s="121" t="s">
        <v>966</v>
      </c>
      <c r="D9" s="154">
        <v>39</v>
      </c>
      <c r="E9" s="121">
        <v>31161</v>
      </c>
      <c r="F9" s="121" t="s">
        <v>972</v>
      </c>
    </row>
    <row r="10" spans="1:13">
      <c r="A10" s="4">
        <v>40839</v>
      </c>
      <c r="B10" s="121" t="s">
        <v>351</v>
      </c>
      <c r="C10" s="121" t="s">
        <v>973</v>
      </c>
      <c r="D10" s="154">
        <v>156</v>
      </c>
      <c r="E10" s="121">
        <v>1170000</v>
      </c>
      <c r="F10" s="121" t="s">
        <v>967</v>
      </c>
    </row>
    <row r="11" spans="1:13">
      <c r="A11" s="4">
        <v>40841</v>
      </c>
      <c r="B11" s="121" t="s">
        <v>351</v>
      </c>
      <c r="C11" s="121" t="s">
        <v>966</v>
      </c>
      <c r="D11" s="154">
        <v>104</v>
      </c>
      <c r="E11" s="121">
        <v>83096</v>
      </c>
      <c r="F11" s="121" t="s">
        <v>969</v>
      </c>
    </row>
    <row r="12" spans="1:13">
      <c r="A12" s="4">
        <v>40843</v>
      </c>
      <c r="B12" s="121" t="s">
        <v>351</v>
      </c>
      <c r="C12" s="121" t="s">
        <v>974</v>
      </c>
      <c r="D12" s="154">
        <v>91</v>
      </c>
      <c r="E12" s="121">
        <v>314860</v>
      </c>
      <c r="F12" s="121" t="s">
        <v>967</v>
      </c>
    </row>
    <row r="13" spans="1:13">
      <c r="A13" s="4">
        <v>40845</v>
      </c>
      <c r="B13" s="121" t="s">
        <v>450</v>
      </c>
      <c r="C13" s="121" t="s">
        <v>968</v>
      </c>
      <c r="D13" s="154">
        <v>26</v>
      </c>
      <c r="E13" s="121">
        <v>25974</v>
      </c>
      <c r="F13" s="121" t="s">
        <v>969</v>
      </c>
    </row>
    <row r="14" spans="1:13">
      <c r="A14" s="4">
        <v>40847</v>
      </c>
      <c r="B14" s="121" t="s">
        <v>450</v>
      </c>
      <c r="C14" s="121" t="s">
        <v>971</v>
      </c>
      <c r="D14" s="154">
        <v>52</v>
      </c>
      <c r="E14" s="121">
        <v>78000</v>
      </c>
      <c r="F14" s="121" t="s">
        <v>967</v>
      </c>
    </row>
    <row r="15" spans="1:13">
      <c r="A15" s="4">
        <v>40849</v>
      </c>
      <c r="B15" s="121" t="s">
        <v>450</v>
      </c>
      <c r="C15" s="121" t="s">
        <v>974</v>
      </c>
      <c r="D15" s="154">
        <v>39</v>
      </c>
      <c r="E15" s="121">
        <v>134940</v>
      </c>
      <c r="F15" s="121" t="s">
        <v>969</v>
      </c>
    </row>
    <row r="16" spans="1:13" ht="16">
      <c r="A16" s="4">
        <v>40851</v>
      </c>
      <c r="B16" s="121" t="s">
        <v>450</v>
      </c>
      <c r="C16" s="121" t="s">
        <v>971</v>
      </c>
      <c r="D16" s="154">
        <v>195</v>
      </c>
      <c r="E16" s="121">
        <v>292500</v>
      </c>
      <c r="F16" s="121" t="s">
        <v>970</v>
      </c>
      <c r="H16" s="41" t="s">
        <v>34</v>
      </c>
      <c r="I16" s="8"/>
      <c r="J16" s="9" t="s">
        <v>35</v>
      </c>
      <c r="K16" s="8">
        <v>8</v>
      </c>
      <c r="L16"/>
      <c r="M16"/>
    </row>
    <row r="17" spans="1:13" ht="16">
      <c r="A17" s="4">
        <v>40853</v>
      </c>
      <c r="B17" s="121" t="s">
        <v>450</v>
      </c>
      <c r="C17" s="121" t="s">
        <v>968</v>
      </c>
      <c r="D17" s="154">
        <v>130</v>
      </c>
      <c r="E17" s="121">
        <v>129870</v>
      </c>
      <c r="F17" s="121" t="s">
        <v>972</v>
      </c>
      <c r="H17" s="10" t="s">
        <v>996</v>
      </c>
      <c r="I17" s="11"/>
      <c r="J17" s="11"/>
      <c r="K17" s="11"/>
      <c r="L17" s="12" t="s">
        <v>42</v>
      </c>
      <c r="M17" s="13" t="s">
        <v>43</v>
      </c>
    </row>
    <row r="18" spans="1:13" ht="19">
      <c r="A18" s="4">
        <v>40855</v>
      </c>
      <c r="B18" s="121" t="s">
        <v>450</v>
      </c>
      <c r="C18" s="121" t="s">
        <v>971</v>
      </c>
      <c r="D18" s="154">
        <v>39</v>
      </c>
      <c r="E18" s="121">
        <v>58500</v>
      </c>
      <c r="F18" s="121" t="s">
        <v>975</v>
      </c>
      <c r="H18" s="85"/>
      <c r="I18" s="28"/>
      <c r="J18" s="28"/>
      <c r="K18"/>
      <c r="L18"/>
      <c r="M18"/>
    </row>
    <row r="19" spans="1:13" ht="19">
      <c r="A19" s="4">
        <v>40857</v>
      </c>
      <c r="B19" s="121" t="s">
        <v>557</v>
      </c>
      <c r="C19" s="121" t="s">
        <v>971</v>
      </c>
      <c r="D19" s="154">
        <v>26</v>
      </c>
      <c r="E19" s="121">
        <v>39000</v>
      </c>
      <c r="F19" s="121" t="s">
        <v>976</v>
      </c>
      <c r="H19" s="85" t="s">
        <v>998</v>
      </c>
      <c r="I19" s="28"/>
      <c r="J19" s="28"/>
      <c r="K19"/>
      <c r="L19"/>
      <c r="M19"/>
    </row>
    <row r="20" spans="1:13" ht="19">
      <c r="A20" s="4">
        <v>40857</v>
      </c>
      <c r="B20" s="121" t="s">
        <v>354</v>
      </c>
      <c r="C20" s="121" t="s">
        <v>973</v>
      </c>
      <c r="D20" s="154">
        <v>52</v>
      </c>
      <c r="E20" s="121">
        <v>390000</v>
      </c>
      <c r="F20" s="121" t="s">
        <v>977</v>
      </c>
      <c r="H20" s="85" t="s">
        <v>1531</v>
      </c>
      <c r="I20" s="28"/>
      <c r="J20" s="28"/>
      <c r="K20"/>
      <c r="L20"/>
      <c r="M20"/>
    </row>
    <row r="21" spans="1:13" ht="19">
      <c r="A21" s="4">
        <v>40857</v>
      </c>
      <c r="B21" s="121" t="s">
        <v>577</v>
      </c>
      <c r="C21" s="121" t="s">
        <v>973</v>
      </c>
      <c r="D21" s="154">
        <v>52</v>
      </c>
      <c r="E21" s="121">
        <v>390000</v>
      </c>
      <c r="F21" s="121" t="s">
        <v>978</v>
      </c>
      <c r="H21" s="85" t="s">
        <v>1496</v>
      </c>
      <c r="J21" s="104"/>
      <c r="K21" s="104"/>
      <c r="L21" s="104"/>
      <c r="M21" s="104"/>
    </row>
    <row r="22" spans="1:13" ht="19">
      <c r="A22" s="4">
        <v>40857</v>
      </c>
      <c r="B22" s="121" t="s">
        <v>450</v>
      </c>
      <c r="C22" s="121" t="s">
        <v>968</v>
      </c>
      <c r="D22" s="154">
        <v>39</v>
      </c>
      <c r="E22" s="121">
        <v>38961</v>
      </c>
      <c r="F22" s="121" t="s">
        <v>975</v>
      </c>
      <c r="H22" s="85" t="s">
        <v>1497</v>
      </c>
      <c r="J22"/>
      <c r="K22"/>
      <c r="L22"/>
      <c r="M22"/>
    </row>
    <row r="23" spans="1:13" ht="19">
      <c r="A23" s="4">
        <v>40857</v>
      </c>
      <c r="B23" s="121" t="s">
        <v>557</v>
      </c>
      <c r="C23" s="121" t="s">
        <v>971</v>
      </c>
      <c r="D23" s="154">
        <v>65</v>
      </c>
      <c r="E23" s="121">
        <v>97500</v>
      </c>
      <c r="F23" s="121" t="s">
        <v>976</v>
      </c>
      <c r="H23" s="85" t="s">
        <v>959</v>
      </c>
      <c r="I23" s="104"/>
      <c r="J23" s="142"/>
      <c r="K23" s="147"/>
      <c r="L23" s="147"/>
      <c r="M23" s="147"/>
    </row>
    <row r="24" spans="1:13">
      <c r="A24" s="4">
        <v>40857</v>
      </c>
      <c r="B24" s="121" t="s">
        <v>581</v>
      </c>
      <c r="C24" s="121" t="s">
        <v>974</v>
      </c>
      <c r="D24" s="154">
        <v>52</v>
      </c>
      <c r="E24" s="121">
        <v>179920</v>
      </c>
      <c r="F24" s="121" t="s">
        <v>977</v>
      </c>
      <c r="I24"/>
      <c r="J24" s="142"/>
      <c r="K24" s="147"/>
      <c r="L24" s="147"/>
      <c r="M24" s="147"/>
    </row>
    <row r="25" spans="1:13" ht="19">
      <c r="A25" s="4">
        <v>40857</v>
      </c>
      <c r="B25" s="121" t="s">
        <v>583</v>
      </c>
      <c r="C25" s="121" t="s">
        <v>966</v>
      </c>
      <c r="D25" s="154">
        <v>52</v>
      </c>
      <c r="E25" s="121">
        <v>41548</v>
      </c>
      <c r="F25" s="121" t="s">
        <v>978</v>
      </c>
      <c r="H25" s="85" t="s">
        <v>1380</v>
      </c>
      <c r="I25" s="142"/>
      <c r="J25" s="142"/>
      <c r="K25" s="147"/>
      <c r="L25" s="147"/>
      <c r="M25" s="147"/>
    </row>
    <row r="26" spans="1:13" ht="19">
      <c r="A26" s="4">
        <v>40857</v>
      </c>
      <c r="B26" s="121" t="s">
        <v>581</v>
      </c>
      <c r="C26" s="121" t="s">
        <v>974</v>
      </c>
      <c r="D26" s="154">
        <v>91</v>
      </c>
      <c r="E26" s="121">
        <v>314860</v>
      </c>
      <c r="F26" s="121" t="s">
        <v>975</v>
      </c>
      <c r="H26" s="85" t="s">
        <v>999</v>
      </c>
      <c r="I26" s="142"/>
      <c r="J26" s="142"/>
      <c r="K26" s="147"/>
      <c r="L26" s="147"/>
      <c r="M26" s="147"/>
    </row>
    <row r="27" spans="1:13">
      <c r="A27" s="4">
        <v>40857</v>
      </c>
      <c r="B27" s="121" t="s">
        <v>450</v>
      </c>
      <c r="C27" s="121" t="s">
        <v>974</v>
      </c>
      <c r="D27" s="154">
        <v>104</v>
      </c>
      <c r="E27" s="121">
        <v>359840</v>
      </c>
      <c r="F27" s="121" t="s">
        <v>976</v>
      </c>
      <c r="I27" s="142"/>
      <c r="J27" s="142"/>
      <c r="K27" s="147"/>
      <c r="L27" s="147"/>
      <c r="M27" s="147"/>
    </row>
    <row r="28" spans="1:13" ht="19">
      <c r="A28" s="4">
        <v>40859</v>
      </c>
      <c r="B28" s="121" t="s">
        <v>450</v>
      </c>
      <c r="C28" s="121" t="s">
        <v>966</v>
      </c>
      <c r="D28" s="154">
        <v>130</v>
      </c>
      <c r="E28" s="121">
        <v>103870</v>
      </c>
      <c r="F28" s="121" t="s">
        <v>977</v>
      </c>
      <c r="H28" s="85" t="s">
        <v>961</v>
      </c>
      <c r="I28" s="142"/>
      <c r="J28" s="142"/>
      <c r="K28" s="147"/>
      <c r="L28" s="147"/>
      <c r="M28" s="147"/>
    </row>
    <row r="29" spans="1:13">
      <c r="A29" s="4">
        <v>40861</v>
      </c>
      <c r="B29" s="121" t="s">
        <v>450</v>
      </c>
      <c r="C29" s="121" t="s">
        <v>968</v>
      </c>
      <c r="D29" s="154">
        <v>39</v>
      </c>
      <c r="E29" s="121">
        <v>38961</v>
      </c>
      <c r="F29" s="121" t="s">
        <v>975</v>
      </c>
      <c r="I29" s="142"/>
      <c r="J29" s="142"/>
      <c r="K29" s="147"/>
      <c r="L29" s="147"/>
      <c r="M29" s="147"/>
    </row>
    <row r="30" spans="1:13">
      <c r="A30" s="4">
        <v>40863</v>
      </c>
      <c r="B30" s="121" t="s">
        <v>450</v>
      </c>
      <c r="C30" s="121" t="s">
        <v>966</v>
      </c>
      <c r="D30" s="154">
        <v>26</v>
      </c>
      <c r="E30" s="121">
        <v>20774</v>
      </c>
      <c r="F30" s="121" t="s">
        <v>976</v>
      </c>
      <c r="I30" s="142"/>
      <c r="J30" s="142"/>
      <c r="K30" s="147"/>
      <c r="L30" s="147"/>
      <c r="M30" s="147"/>
    </row>
    <row r="31" spans="1:13">
      <c r="A31" s="4">
        <v>40865</v>
      </c>
      <c r="B31" s="121" t="s">
        <v>450</v>
      </c>
      <c r="C31" s="121" t="s">
        <v>971</v>
      </c>
      <c r="D31" s="154">
        <v>104</v>
      </c>
      <c r="E31" s="121">
        <v>156000</v>
      </c>
      <c r="F31" s="121" t="s">
        <v>977</v>
      </c>
    </row>
    <row r="32" spans="1:13">
      <c r="A32" s="4">
        <v>40867</v>
      </c>
      <c r="B32" s="121" t="s">
        <v>450</v>
      </c>
      <c r="C32" s="121" t="s">
        <v>973</v>
      </c>
      <c r="D32" s="154">
        <v>91</v>
      </c>
      <c r="E32" s="121">
        <v>682500</v>
      </c>
      <c r="F32" s="121" t="s">
        <v>975</v>
      </c>
    </row>
    <row r="33" spans="1:6">
      <c r="A33" s="4">
        <v>40869</v>
      </c>
      <c r="B33" s="121" t="s">
        <v>553</v>
      </c>
      <c r="C33" s="121" t="s">
        <v>973</v>
      </c>
      <c r="D33" s="154">
        <v>26</v>
      </c>
      <c r="E33" s="121">
        <v>195000</v>
      </c>
      <c r="F33" s="121" t="s">
        <v>976</v>
      </c>
    </row>
    <row r="34" spans="1:6">
      <c r="A34" s="4">
        <v>40871</v>
      </c>
      <c r="B34" s="121" t="s">
        <v>553</v>
      </c>
      <c r="C34" s="121" t="s">
        <v>968</v>
      </c>
      <c r="D34" s="154">
        <v>52</v>
      </c>
      <c r="E34" s="121">
        <v>51948</v>
      </c>
      <c r="F34" s="121" t="s">
        <v>977</v>
      </c>
    </row>
    <row r="35" spans="1:6">
      <c r="A35" s="4">
        <v>40872</v>
      </c>
      <c r="B35" s="121" t="s">
        <v>553</v>
      </c>
      <c r="C35" s="121" t="s">
        <v>973</v>
      </c>
      <c r="D35" s="154">
        <v>39</v>
      </c>
      <c r="E35" s="121">
        <v>292500</v>
      </c>
      <c r="F35" s="121" t="s">
        <v>979</v>
      </c>
    </row>
    <row r="36" spans="1:6">
      <c r="A36" s="4">
        <v>40874</v>
      </c>
      <c r="B36" s="121" t="s">
        <v>553</v>
      </c>
      <c r="C36" s="121" t="s">
        <v>968</v>
      </c>
      <c r="D36" s="154">
        <v>13</v>
      </c>
      <c r="E36" s="121">
        <v>12987</v>
      </c>
      <c r="F36" s="121" t="s">
        <v>980</v>
      </c>
    </row>
    <row r="37" spans="1:6">
      <c r="A37" s="4">
        <v>40876</v>
      </c>
      <c r="B37" s="121" t="s">
        <v>553</v>
      </c>
      <c r="C37" s="121" t="s">
        <v>974</v>
      </c>
      <c r="D37" s="154">
        <v>130</v>
      </c>
      <c r="E37" s="121">
        <v>449800</v>
      </c>
      <c r="F37" s="121" t="s">
        <v>981</v>
      </c>
    </row>
    <row r="38" spans="1:6">
      <c r="A38" s="4">
        <v>40878</v>
      </c>
      <c r="B38" s="121" t="s">
        <v>553</v>
      </c>
      <c r="C38" s="121" t="s">
        <v>974</v>
      </c>
      <c r="D38" s="154">
        <v>39</v>
      </c>
      <c r="E38" s="121">
        <v>134940</v>
      </c>
      <c r="F38" s="121" t="s">
        <v>982</v>
      </c>
    </row>
    <row r="39" spans="1:6">
      <c r="A39" s="4">
        <v>40880</v>
      </c>
      <c r="B39" s="121" t="s">
        <v>553</v>
      </c>
      <c r="C39" s="121" t="s">
        <v>966</v>
      </c>
      <c r="D39" s="154">
        <v>26</v>
      </c>
      <c r="E39" s="121">
        <v>20774</v>
      </c>
      <c r="F39" s="121" t="s">
        <v>979</v>
      </c>
    </row>
    <row r="40" spans="1:6">
      <c r="A40" s="4">
        <v>40882</v>
      </c>
      <c r="B40" s="121" t="s">
        <v>553</v>
      </c>
      <c r="C40" s="121" t="s">
        <v>971</v>
      </c>
      <c r="D40" s="154">
        <v>13</v>
      </c>
      <c r="E40" s="121">
        <v>19500</v>
      </c>
      <c r="F40" s="121" t="s">
        <v>980</v>
      </c>
    </row>
    <row r="41" spans="1:6">
      <c r="A41" s="4">
        <v>40884</v>
      </c>
      <c r="B41" s="121" t="s">
        <v>553</v>
      </c>
      <c r="C41" s="121" t="s">
        <v>973</v>
      </c>
      <c r="D41" s="154">
        <v>39</v>
      </c>
      <c r="E41" s="121">
        <v>292500</v>
      </c>
      <c r="F41" s="121" t="s">
        <v>981</v>
      </c>
    </row>
    <row r="42" spans="1:6">
      <c r="A42" s="4">
        <v>40886</v>
      </c>
      <c r="B42" s="121" t="s">
        <v>553</v>
      </c>
      <c r="C42" s="121" t="s">
        <v>971</v>
      </c>
      <c r="D42" s="154">
        <v>26</v>
      </c>
      <c r="E42" s="121">
        <v>39000</v>
      </c>
      <c r="F42" s="121" t="s">
        <v>982</v>
      </c>
    </row>
    <row r="43" spans="1:6">
      <c r="A43" s="4">
        <v>40888</v>
      </c>
      <c r="B43" s="121" t="s">
        <v>553</v>
      </c>
      <c r="C43" s="121" t="s">
        <v>968</v>
      </c>
      <c r="D43" s="154">
        <v>104</v>
      </c>
      <c r="E43" s="121">
        <v>103896</v>
      </c>
      <c r="F43" s="121" t="s">
        <v>980</v>
      </c>
    </row>
    <row r="44" spans="1:6">
      <c r="A44" s="4">
        <v>40890</v>
      </c>
      <c r="B44" s="121" t="s">
        <v>553</v>
      </c>
      <c r="C44" s="121" t="s">
        <v>966</v>
      </c>
      <c r="D44" s="154">
        <v>91</v>
      </c>
      <c r="E44" s="121">
        <v>72709</v>
      </c>
      <c r="F44" s="121" t="s">
        <v>981</v>
      </c>
    </row>
    <row r="45" spans="1:6">
      <c r="A45" s="4">
        <v>40892</v>
      </c>
      <c r="B45" s="121" t="s">
        <v>583</v>
      </c>
      <c r="C45" s="121" t="s">
        <v>971</v>
      </c>
      <c r="D45" s="154">
        <v>26</v>
      </c>
      <c r="E45" s="121">
        <v>39000</v>
      </c>
      <c r="F45" s="121" t="s">
        <v>982</v>
      </c>
    </row>
    <row r="46" spans="1:6">
      <c r="A46" s="4">
        <v>40894</v>
      </c>
      <c r="B46" s="121" t="s">
        <v>583</v>
      </c>
      <c r="C46" s="121" t="s">
        <v>974</v>
      </c>
      <c r="D46" s="154">
        <v>52</v>
      </c>
      <c r="E46" s="121">
        <v>179920</v>
      </c>
      <c r="F46" s="121" t="s">
        <v>980</v>
      </c>
    </row>
    <row r="47" spans="1:6">
      <c r="A47" s="4">
        <v>40896</v>
      </c>
      <c r="B47" s="121" t="s">
        <v>583</v>
      </c>
      <c r="C47" s="121" t="s">
        <v>966</v>
      </c>
      <c r="D47" s="154">
        <v>39</v>
      </c>
      <c r="E47" s="121">
        <v>31161</v>
      </c>
      <c r="F47" s="121" t="s">
        <v>981</v>
      </c>
    </row>
    <row r="48" spans="1:6">
      <c r="A48" s="4">
        <v>40898</v>
      </c>
      <c r="B48" s="121" t="s">
        <v>583</v>
      </c>
      <c r="C48" s="121" t="s">
        <v>974</v>
      </c>
      <c r="D48" s="154">
        <v>13</v>
      </c>
      <c r="E48" s="121">
        <v>44980</v>
      </c>
      <c r="F48" s="121" t="s">
        <v>982</v>
      </c>
    </row>
    <row r="49" spans="1:6">
      <c r="A49" s="4">
        <v>40900</v>
      </c>
      <c r="B49" s="121" t="s">
        <v>583</v>
      </c>
      <c r="C49" s="121" t="s">
        <v>973</v>
      </c>
      <c r="D49" s="154">
        <v>130</v>
      </c>
      <c r="E49" s="121">
        <v>975000</v>
      </c>
      <c r="F49" s="121" t="s">
        <v>975</v>
      </c>
    </row>
    <row r="50" spans="1:6">
      <c r="A50" s="4">
        <v>40902</v>
      </c>
      <c r="B50" s="121" t="s">
        <v>583</v>
      </c>
      <c r="C50" s="121" t="s">
        <v>966</v>
      </c>
      <c r="D50" s="154">
        <v>39</v>
      </c>
      <c r="E50" s="121">
        <v>31161</v>
      </c>
      <c r="F50" s="121" t="s">
        <v>976</v>
      </c>
    </row>
    <row r="51" spans="1:6">
      <c r="A51" s="4">
        <v>40904</v>
      </c>
      <c r="B51" s="121" t="s">
        <v>583</v>
      </c>
      <c r="C51" s="121" t="s">
        <v>968</v>
      </c>
      <c r="D51" s="154">
        <v>26</v>
      </c>
      <c r="E51" s="121">
        <v>25974</v>
      </c>
      <c r="F51" s="121" t="s">
        <v>977</v>
      </c>
    </row>
    <row r="52" spans="1:6">
      <c r="A52" s="4">
        <v>40906</v>
      </c>
      <c r="B52" s="121" t="s">
        <v>583</v>
      </c>
      <c r="C52" s="121" t="s">
        <v>968</v>
      </c>
      <c r="D52" s="154">
        <v>13</v>
      </c>
      <c r="E52" s="121">
        <v>12987</v>
      </c>
      <c r="F52" s="121" t="s">
        <v>978</v>
      </c>
    </row>
    <row r="53" spans="1:6">
      <c r="A53" s="4">
        <v>40908</v>
      </c>
      <c r="B53" s="121" t="s">
        <v>583</v>
      </c>
      <c r="C53" s="121" t="s">
        <v>971</v>
      </c>
      <c r="D53" s="154">
        <v>39</v>
      </c>
      <c r="E53" s="121">
        <v>58500</v>
      </c>
      <c r="F53" s="121" t="s">
        <v>975</v>
      </c>
    </row>
    <row r="54" spans="1:6">
      <c r="A54" s="4">
        <v>40910</v>
      </c>
      <c r="B54" s="121" t="s">
        <v>583</v>
      </c>
      <c r="C54" s="121" t="s">
        <v>968</v>
      </c>
      <c r="D54" s="154">
        <v>26</v>
      </c>
      <c r="E54" s="121">
        <v>25974</v>
      </c>
      <c r="F54" s="121" t="s">
        <v>976</v>
      </c>
    </row>
    <row r="55" spans="1:6">
      <c r="A55" s="4">
        <v>40912</v>
      </c>
      <c r="B55" s="121" t="s">
        <v>583</v>
      </c>
      <c r="C55" s="121" t="s">
        <v>974</v>
      </c>
      <c r="D55" s="154">
        <v>104</v>
      </c>
      <c r="E55" s="121">
        <v>359840</v>
      </c>
      <c r="F55" s="121" t="s">
        <v>977</v>
      </c>
    </row>
    <row r="56" spans="1:6">
      <c r="A56" s="4">
        <v>40914</v>
      </c>
      <c r="B56" s="121" t="s">
        <v>583</v>
      </c>
      <c r="C56" s="121" t="s">
        <v>971</v>
      </c>
      <c r="D56" s="154">
        <v>91</v>
      </c>
      <c r="E56" s="121">
        <v>136500</v>
      </c>
      <c r="F56" s="121" t="s">
        <v>978</v>
      </c>
    </row>
    <row r="57" spans="1:6">
      <c r="A57" s="4">
        <v>40916</v>
      </c>
      <c r="B57" s="121" t="s">
        <v>581</v>
      </c>
      <c r="C57" s="121" t="s">
        <v>971</v>
      </c>
      <c r="D57" s="154">
        <v>52</v>
      </c>
      <c r="E57" s="121">
        <v>78000</v>
      </c>
      <c r="F57" s="121" t="s">
        <v>976</v>
      </c>
    </row>
    <row r="58" spans="1:6">
      <c r="A58" s="4">
        <v>40918</v>
      </c>
      <c r="B58" s="121" t="s">
        <v>581</v>
      </c>
      <c r="C58" s="121" t="s">
        <v>973</v>
      </c>
      <c r="D58" s="154">
        <v>52</v>
      </c>
      <c r="E58" s="121">
        <v>390000</v>
      </c>
      <c r="F58" s="121" t="s">
        <v>977</v>
      </c>
    </row>
    <row r="59" spans="1:6">
      <c r="A59" s="4">
        <v>40920</v>
      </c>
      <c r="B59" s="121" t="s">
        <v>581</v>
      </c>
      <c r="C59" s="121" t="s">
        <v>966</v>
      </c>
      <c r="D59" s="154">
        <v>26</v>
      </c>
      <c r="E59" s="121">
        <v>20774</v>
      </c>
      <c r="F59" s="121" t="s">
        <v>976</v>
      </c>
    </row>
    <row r="60" spans="1:6">
      <c r="A60" s="4">
        <v>40922</v>
      </c>
      <c r="B60" s="121" t="s">
        <v>581</v>
      </c>
      <c r="C60" s="121" t="s">
        <v>973</v>
      </c>
      <c r="D60" s="154">
        <v>13</v>
      </c>
      <c r="E60" s="121">
        <v>97500</v>
      </c>
      <c r="F60" s="121" t="s">
        <v>977</v>
      </c>
    </row>
    <row r="61" spans="1:6">
      <c r="A61" s="4">
        <v>40923</v>
      </c>
      <c r="B61" s="121" t="s">
        <v>354</v>
      </c>
      <c r="C61" s="121" t="s">
        <v>973</v>
      </c>
      <c r="D61" s="154">
        <v>26</v>
      </c>
      <c r="E61" s="121">
        <v>195000</v>
      </c>
      <c r="F61" s="121" t="s">
        <v>976</v>
      </c>
    </row>
    <row r="62" spans="1:6">
      <c r="A62" s="4">
        <v>40923</v>
      </c>
      <c r="B62" s="121" t="s">
        <v>354</v>
      </c>
      <c r="C62" s="121" t="s">
        <v>973</v>
      </c>
      <c r="D62" s="154">
        <v>26</v>
      </c>
      <c r="E62" s="121">
        <v>195000</v>
      </c>
      <c r="F62" s="121" t="s">
        <v>977</v>
      </c>
    </row>
    <row r="63" spans="1:6">
      <c r="A63" s="4">
        <v>40923</v>
      </c>
      <c r="B63" s="121" t="s">
        <v>559</v>
      </c>
      <c r="C63" s="121" t="s">
        <v>973</v>
      </c>
      <c r="D63" s="154">
        <v>26</v>
      </c>
      <c r="E63" s="121">
        <v>195000</v>
      </c>
      <c r="F63" s="121" t="s">
        <v>979</v>
      </c>
    </row>
    <row r="64" spans="1:6">
      <c r="A64" s="4">
        <v>40923</v>
      </c>
      <c r="B64" s="121" t="s">
        <v>557</v>
      </c>
      <c r="C64" s="121" t="s">
        <v>971</v>
      </c>
      <c r="D64" s="154">
        <v>26</v>
      </c>
      <c r="E64" s="121">
        <v>39000</v>
      </c>
      <c r="F64" s="121" t="s">
        <v>980</v>
      </c>
    </row>
    <row r="65" spans="1:6">
      <c r="A65" s="4">
        <v>40923</v>
      </c>
      <c r="B65" s="121" t="s">
        <v>553</v>
      </c>
      <c r="C65" s="121" t="s">
        <v>971</v>
      </c>
      <c r="D65" s="154">
        <v>26</v>
      </c>
      <c r="E65" s="121">
        <v>39000</v>
      </c>
      <c r="F65" s="121" t="s">
        <v>981</v>
      </c>
    </row>
    <row r="66" spans="1:6">
      <c r="A66" s="4">
        <v>40923</v>
      </c>
      <c r="B66" s="121" t="s">
        <v>351</v>
      </c>
      <c r="C66" s="121" t="s">
        <v>971</v>
      </c>
      <c r="D66" s="154">
        <v>26</v>
      </c>
      <c r="E66" s="121">
        <v>39000</v>
      </c>
      <c r="F66" s="121" t="s">
        <v>982</v>
      </c>
    </row>
    <row r="67" spans="1:6">
      <c r="A67" s="4">
        <v>40923</v>
      </c>
      <c r="B67" s="121" t="s">
        <v>553</v>
      </c>
      <c r="C67" s="121" t="s">
        <v>968</v>
      </c>
      <c r="D67" s="154">
        <v>26</v>
      </c>
      <c r="E67" s="121">
        <v>25974</v>
      </c>
      <c r="F67" s="121" t="s">
        <v>979</v>
      </c>
    </row>
    <row r="68" spans="1:6">
      <c r="A68" s="4">
        <v>40923</v>
      </c>
      <c r="B68" s="121" t="s">
        <v>577</v>
      </c>
      <c r="C68" s="121" t="s">
        <v>973</v>
      </c>
      <c r="D68" s="154">
        <v>39</v>
      </c>
      <c r="E68" s="121">
        <v>292500</v>
      </c>
      <c r="F68" s="121" t="s">
        <v>980</v>
      </c>
    </row>
    <row r="69" spans="1:6">
      <c r="A69" s="4">
        <v>40923</v>
      </c>
      <c r="B69" s="121" t="s">
        <v>553</v>
      </c>
      <c r="C69" s="121" t="s">
        <v>971</v>
      </c>
      <c r="D69" s="154">
        <v>39</v>
      </c>
      <c r="E69" s="121">
        <v>58500</v>
      </c>
      <c r="F69" s="121" t="s">
        <v>981</v>
      </c>
    </row>
    <row r="70" spans="1:6">
      <c r="A70" s="4">
        <v>40923</v>
      </c>
      <c r="B70" s="121" t="s">
        <v>581</v>
      </c>
      <c r="C70" s="121" t="s">
        <v>974</v>
      </c>
      <c r="D70" s="154">
        <v>26</v>
      </c>
      <c r="E70" s="121">
        <v>89960</v>
      </c>
      <c r="F70" s="121" t="s">
        <v>982</v>
      </c>
    </row>
    <row r="71" spans="1:6">
      <c r="A71" s="4">
        <v>40923</v>
      </c>
      <c r="B71" s="121" t="s">
        <v>557</v>
      </c>
      <c r="C71" s="121" t="s">
        <v>974</v>
      </c>
      <c r="D71" s="154">
        <v>26</v>
      </c>
      <c r="E71" s="121">
        <v>89960</v>
      </c>
      <c r="F71" s="121" t="s">
        <v>980</v>
      </c>
    </row>
    <row r="72" spans="1:6">
      <c r="A72" s="4">
        <v>40923</v>
      </c>
      <c r="B72" s="121" t="s">
        <v>577</v>
      </c>
      <c r="C72" s="121" t="s">
        <v>974</v>
      </c>
      <c r="D72" s="154">
        <v>26</v>
      </c>
      <c r="E72" s="121">
        <v>89960</v>
      </c>
      <c r="F72" s="121" t="s">
        <v>981</v>
      </c>
    </row>
    <row r="73" spans="1:6">
      <c r="A73" s="4">
        <v>40923</v>
      </c>
      <c r="B73" s="121" t="s">
        <v>559</v>
      </c>
      <c r="C73" s="121" t="s">
        <v>968</v>
      </c>
      <c r="D73" s="154">
        <v>39</v>
      </c>
      <c r="E73" s="121">
        <v>38961</v>
      </c>
      <c r="F73" s="121" t="s">
        <v>982</v>
      </c>
    </row>
    <row r="74" spans="1:6">
      <c r="A74" s="4">
        <v>40923</v>
      </c>
      <c r="B74" s="121" t="s">
        <v>583</v>
      </c>
      <c r="C74" s="121" t="s">
        <v>966</v>
      </c>
      <c r="D74" s="154">
        <v>26</v>
      </c>
      <c r="E74" s="121">
        <v>20774</v>
      </c>
      <c r="F74" s="121" t="s">
        <v>980</v>
      </c>
    </row>
    <row r="75" spans="1:6">
      <c r="A75" s="4">
        <v>40923</v>
      </c>
      <c r="B75" s="121" t="s">
        <v>983</v>
      </c>
      <c r="C75" s="121" t="s">
        <v>966</v>
      </c>
      <c r="D75" s="154">
        <v>26</v>
      </c>
      <c r="E75" s="121">
        <v>20774</v>
      </c>
      <c r="F75" s="121" t="s">
        <v>981</v>
      </c>
    </row>
    <row r="76" spans="1:6">
      <c r="A76" s="4">
        <v>40923</v>
      </c>
      <c r="B76" s="121" t="s">
        <v>557</v>
      </c>
      <c r="C76" s="121" t="s">
        <v>973</v>
      </c>
      <c r="D76" s="154">
        <v>65</v>
      </c>
      <c r="E76" s="121">
        <v>487500</v>
      </c>
      <c r="F76" s="121" t="s">
        <v>982</v>
      </c>
    </row>
    <row r="77" spans="1:6">
      <c r="A77" s="4">
        <v>40923</v>
      </c>
      <c r="B77" s="121" t="s">
        <v>581</v>
      </c>
      <c r="C77" s="121" t="s">
        <v>968</v>
      </c>
      <c r="D77" s="154">
        <v>52</v>
      </c>
      <c r="E77" s="121">
        <v>51948</v>
      </c>
      <c r="F77" s="121" t="s">
        <v>967</v>
      </c>
    </row>
    <row r="78" spans="1:6">
      <c r="A78" s="4">
        <v>40923</v>
      </c>
      <c r="B78" s="121" t="s">
        <v>351</v>
      </c>
      <c r="C78" s="121" t="s">
        <v>974</v>
      </c>
      <c r="D78" s="154">
        <v>39</v>
      </c>
      <c r="E78" s="121">
        <v>134940</v>
      </c>
      <c r="F78" s="121" t="s">
        <v>969</v>
      </c>
    </row>
    <row r="79" spans="1:6">
      <c r="A79" s="4">
        <v>40923</v>
      </c>
      <c r="B79" s="121" t="s">
        <v>983</v>
      </c>
      <c r="C79" s="121" t="s">
        <v>971</v>
      </c>
      <c r="D79" s="154">
        <v>65</v>
      </c>
      <c r="E79" s="121">
        <v>97500</v>
      </c>
      <c r="F79" s="121" t="s">
        <v>970</v>
      </c>
    </row>
    <row r="80" spans="1:6">
      <c r="A80" s="4">
        <v>40923</v>
      </c>
      <c r="B80" s="121" t="s">
        <v>581</v>
      </c>
      <c r="C80" s="121" t="s">
        <v>968</v>
      </c>
      <c r="D80" s="154">
        <v>65</v>
      </c>
      <c r="E80" s="121">
        <v>64935</v>
      </c>
      <c r="F80" s="121" t="s">
        <v>972</v>
      </c>
    </row>
    <row r="81" spans="1:6">
      <c r="A81" s="4">
        <v>40923</v>
      </c>
      <c r="B81" s="121" t="s">
        <v>559</v>
      </c>
      <c r="C81" s="121" t="s">
        <v>973</v>
      </c>
      <c r="D81" s="154">
        <v>91</v>
      </c>
      <c r="E81" s="121">
        <v>682500</v>
      </c>
      <c r="F81" s="121" t="s">
        <v>984</v>
      </c>
    </row>
    <row r="82" spans="1:6">
      <c r="A82" s="4">
        <v>40923</v>
      </c>
      <c r="B82" s="121" t="s">
        <v>583</v>
      </c>
      <c r="C82" s="121" t="s">
        <v>974</v>
      </c>
      <c r="D82" s="154">
        <v>52</v>
      </c>
      <c r="E82" s="121">
        <v>179920</v>
      </c>
      <c r="F82" s="121" t="s">
        <v>985</v>
      </c>
    </row>
    <row r="83" spans="1:6">
      <c r="A83" s="4">
        <v>40923</v>
      </c>
      <c r="B83" s="121" t="s">
        <v>577</v>
      </c>
      <c r="C83" s="121" t="s">
        <v>971</v>
      </c>
      <c r="D83" s="154">
        <v>91</v>
      </c>
      <c r="E83" s="121">
        <v>136500</v>
      </c>
      <c r="F83" s="121" t="s">
        <v>986</v>
      </c>
    </row>
    <row r="84" spans="1:6">
      <c r="A84" s="4">
        <v>40923</v>
      </c>
      <c r="B84" s="121" t="s">
        <v>559</v>
      </c>
      <c r="C84" s="121" t="s">
        <v>966</v>
      </c>
      <c r="D84" s="154">
        <v>65</v>
      </c>
      <c r="E84" s="121">
        <v>51935</v>
      </c>
      <c r="F84" s="121" t="s">
        <v>987</v>
      </c>
    </row>
    <row r="85" spans="1:6">
      <c r="A85" s="4">
        <v>40923</v>
      </c>
      <c r="B85" s="121" t="s">
        <v>553</v>
      </c>
      <c r="C85" s="121" t="s">
        <v>974</v>
      </c>
      <c r="D85" s="154">
        <v>91</v>
      </c>
      <c r="E85" s="121">
        <v>314860</v>
      </c>
      <c r="F85" s="121" t="s">
        <v>988</v>
      </c>
    </row>
    <row r="86" spans="1:6">
      <c r="A86" s="4">
        <v>40923</v>
      </c>
      <c r="B86" s="121" t="s">
        <v>351</v>
      </c>
      <c r="C86" s="121" t="s">
        <v>966</v>
      </c>
      <c r="D86" s="154">
        <v>91</v>
      </c>
      <c r="E86" s="121">
        <v>72709</v>
      </c>
      <c r="F86" s="121" t="s">
        <v>989</v>
      </c>
    </row>
    <row r="87" spans="1:6">
      <c r="A87" s="4">
        <v>40924</v>
      </c>
      <c r="B87" s="121" t="s">
        <v>354</v>
      </c>
      <c r="C87" s="121" t="s">
        <v>971</v>
      </c>
      <c r="D87" s="154">
        <v>13</v>
      </c>
      <c r="E87" s="121">
        <v>19500</v>
      </c>
      <c r="F87" s="121" t="s">
        <v>990</v>
      </c>
    </row>
    <row r="88" spans="1:6">
      <c r="A88" s="4">
        <v>40924</v>
      </c>
      <c r="B88" s="121" t="s">
        <v>581</v>
      </c>
      <c r="C88" s="121" t="s">
        <v>971</v>
      </c>
      <c r="D88" s="154">
        <v>13</v>
      </c>
      <c r="E88" s="121">
        <v>19500</v>
      </c>
      <c r="F88" s="121" t="s">
        <v>991</v>
      </c>
    </row>
    <row r="89" spans="1:6">
      <c r="A89" s="4">
        <v>40924</v>
      </c>
      <c r="B89" s="121" t="s">
        <v>583</v>
      </c>
      <c r="C89" s="121" t="s">
        <v>968</v>
      </c>
      <c r="D89" s="154">
        <v>13</v>
      </c>
      <c r="E89" s="121">
        <v>12987</v>
      </c>
      <c r="F89" s="121" t="s">
        <v>967</v>
      </c>
    </row>
    <row r="90" spans="1:6">
      <c r="A90" s="4">
        <v>40924</v>
      </c>
      <c r="B90" s="121" t="s">
        <v>557</v>
      </c>
      <c r="C90" s="121" t="s">
        <v>974</v>
      </c>
      <c r="D90" s="154">
        <v>13</v>
      </c>
      <c r="E90" s="121">
        <v>44980</v>
      </c>
      <c r="F90" s="121" t="s">
        <v>969</v>
      </c>
    </row>
    <row r="91" spans="1:6">
      <c r="A91" s="4">
        <v>40924</v>
      </c>
      <c r="B91" s="121" t="s">
        <v>577</v>
      </c>
      <c r="C91" s="121" t="s">
        <v>973</v>
      </c>
      <c r="D91" s="154">
        <v>26</v>
      </c>
      <c r="E91" s="121">
        <v>195000</v>
      </c>
      <c r="F91" s="121" t="s">
        <v>970</v>
      </c>
    </row>
    <row r="92" spans="1:6">
      <c r="A92" s="4">
        <v>40924</v>
      </c>
      <c r="B92" s="121" t="s">
        <v>581</v>
      </c>
      <c r="C92" s="121" t="s">
        <v>966</v>
      </c>
      <c r="D92" s="154">
        <v>13</v>
      </c>
      <c r="E92" s="121">
        <v>10387</v>
      </c>
      <c r="F92" s="121" t="s">
        <v>972</v>
      </c>
    </row>
    <row r="93" spans="1:6">
      <c r="A93" s="4">
        <v>40924</v>
      </c>
      <c r="B93" s="121" t="s">
        <v>351</v>
      </c>
      <c r="C93" s="121" t="s">
        <v>971</v>
      </c>
      <c r="D93" s="154">
        <v>26</v>
      </c>
      <c r="E93" s="121">
        <v>39000</v>
      </c>
      <c r="F93" s="121" t="s">
        <v>984</v>
      </c>
    </row>
    <row r="94" spans="1:6">
      <c r="A94" s="4">
        <v>40924</v>
      </c>
      <c r="B94" s="121" t="s">
        <v>557</v>
      </c>
      <c r="C94" s="121" t="s">
        <v>971</v>
      </c>
      <c r="D94" s="154">
        <v>26</v>
      </c>
      <c r="E94" s="121">
        <v>39000</v>
      </c>
      <c r="F94" s="121" t="s">
        <v>985</v>
      </c>
    </row>
    <row r="95" spans="1:6">
      <c r="A95" s="4">
        <v>40924</v>
      </c>
      <c r="B95" s="121" t="s">
        <v>583</v>
      </c>
      <c r="C95" s="121" t="s">
        <v>968</v>
      </c>
      <c r="D95" s="154">
        <v>26</v>
      </c>
      <c r="E95" s="121">
        <v>25974</v>
      </c>
      <c r="F95" s="121" t="s">
        <v>986</v>
      </c>
    </row>
    <row r="96" spans="1:6">
      <c r="A96" s="4">
        <v>40924</v>
      </c>
      <c r="B96" s="121" t="s">
        <v>450</v>
      </c>
      <c r="C96" s="121" t="s">
        <v>968</v>
      </c>
      <c r="D96" s="154">
        <v>26</v>
      </c>
      <c r="E96" s="121">
        <v>25974</v>
      </c>
      <c r="F96" s="121" t="s">
        <v>987</v>
      </c>
    </row>
    <row r="97" spans="1:6">
      <c r="A97" s="4">
        <v>40924</v>
      </c>
      <c r="B97" s="121" t="s">
        <v>450</v>
      </c>
      <c r="C97" s="121" t="s">
        <v>974</v>
      </c>
      <c r="D97" s="154">
        <v>26</v>
      </c>
      <c r="E97" s="121">
        <v>89960</v>
      </c>
      <c r="F97" s="121" t="s">
        <v>988</v>
      </c>
    </row>
    <row r="98" spans="1:6">
      <c r="A98" s="4">
        <v>40924</v>
      </c>
      <c r="B98" s="121" t="s">
        <v>581</v>
      </c>
      <c r="C98" s="121" t="s">
        <v>974</v>
      </c>
      <c r="D98" s="154">
        <v>26</v>
      </c>
      <c r="E98" s="121">
        <v>89960</v>
      </c>
      <c r="F98" s="121" t="s">
        <v>989</v>
      </c>
    </row>
    <row r="99" spans="1:6">
      <c r="A99" s="4">
        <v>40924</v>
      </c>
      <c r="B99" s="121" t="s">
        <v>583</v>
      </c>
      <c r="C99" s="121" t="s">
        <v>973</v>
      </c>
      <c r="D99" s="154">
        <v>52</v>
      </c>
      <c r="E99" s="121">
        <v>390000</v>
      </c>
      <c r="F99" s="121" t="s">
        <v>990</v>
      </c>
    </row>
    <row r="100" spans="1:6">
      <c r="A100" s="4">
        <v>40924</v>
      </c>
      <c r="B100" s="121" t="s">
        <v>553</v>
      </c>
      <c r="C100" s="121" t="s">
        <v>966</v>
      </c>
      <c r="D100" s="154">
        <v>26</v>
      </c>
      <c r="E100" s="121">
        <v>20774</v>
      </c>
      <c r="F100" s="121" t="s">
        <v>991</v>
      </c>
    </row>
    <row r="101" spans="1:6">
      <c r="A101" s="4">
        <v>40924</v>
      </c>
      <c r="B101" s="121" t="s">
        <v>351</v>
      </c>
      <c r="C101" s="121" t="s">
        <v>971</v>
      </c>
      <c r="D101" s="154">
        <v>52</v>
      </c>
      <c r="E101" s="121">
        <v>78000</v>
      </c>
      <c r="F101" s="121" t="s">
        <v>967</v>
      </c>
    </row>
    <row r="102" spans="1:6">
      <c r="A102" s="4">
        <v>40924</v>
      </c>
      <c r="B102" s="121" t="s">
        <v>559</v>
      </c>
      <c r="C102" s="121" t="s">
        <v>971</v>
      </c>
      <c r="D102" s="154">
        <v>52</v>
      </c>
      <c r="E102" s="121">
        <v>78000</v>
      </c>
      <c r="F102" s="121" t="s">
        <v>967</v>
      </c>
    </row>
    <row r="103" spans="1:6">
      <c r="A103" s="4">
        <v>40924</v>
      </c>
      <c r="B103" s="121" t="s">
        <v>450</v>
      </c>
      <c r="C103" s="121" t="s">
        <v>968</v>
      </c>
      <c r="D103" s="154">
        <v>52</v>
      </c>
      <c r="E103" s="121">
        <v>51948</v>
      </c>
      <c r="F103" s="121" t="s">
        <v>967</v>
      </c>
    </row>
    <row r="104" spans="1:6">
      <c r="A104" s="4">
        <v>40924</v>
      </c>
      <c r="B104" s="121" t="s">
        <v>983</v>
      </c>
      <c r="C104" s="121" t="s">
        <v>968</v>
      </c>
      <c r="D104" s="154">
        <v>52</v>
      </c>
      <c r="E104" s="121">
        <v>51948</v>
      </c>
      <c r="F104" s="121" t="s">
        <v>969</v>
      </c>
    </row>
    <row r="105" spans="1:6">
      <c r="A105" s="4">
        <v>40924</v>
      </c>
      <c r="B105" s="121" t="s">
        <v>553</v>
      </c>
      <c r="C105" s="121" t="s">
        <v>974</v>
      </c>
      <c r="D105" s="154">
        <v>52</v>
      </c>
      <c r="E105" s="121">
        <v>179920</v>
      </c>
      <c r="F105" s="121" t="s">
        <v>970</v>
      </c>
    </row>
    <row r="106" spans="1:6">
      <c r="A106" s="4">
        <v>40924</v>
      </c>
      <c r="B106" s="121" t="s">
        <v>581</v>
      </c>
      <c r="C106" s="121" t="s">
        <v>974</v>
      </c>
      <c r="D106" s="154">
        <v>52</v>
      </c>
      <c r="E106" s="121">
        <v>179920</v>
      </c>
      <c r="F106" s="121" t="s">
        <v>972</v>
      </c>
    </row>
    <row r="107" spans="1:6">
      <c r="A107" s="4">
        <v>40924</v>
      </c>
      <c r="B107" s="121" t="s">
        <v>557</v>
      </c>
      <c r="C107" s="121" t="s">
        <v>966</v>
      </c>
      <c r="D107" s="154">
        <v>52</v>
      </c>
      <c r="E107" s="121">
        <v>41548</v>
      </c>
      <c r="F107" s="121" t="s">
        <v>984</v>
      </c>
    </row>
    <row r="108" spans="1:6">
      <c r="A108" s="4">
        <v>40925</v>
      </c>
      <c r="B108" s="121" t="s">
        <v>450</v>
      </c>
      <c r="C108" s="121" t="s">
        <v>973</v>
      </c>
      <c r="D108" s="154">
        <v>39</v>
      </c>
      <c r="E108" s="121">
        <v>292500</v>
      </c>
      <c r="F108" s="121" t="s">
        <v>985</v>
      </c>
    </row>
    <row r="109" spans="1:6">
      <c r="A109" s="4">
        <v>40925</v>
      </c>
      <c r="B109" s="121" t="s">
        <v>583</v>
      </c>
      <c r="C109" s="121" t="s">
        <v>971</v>
      </c>
      <c r="D109" s="154">
        <v>39</v>
      </c>
      <c r="E109" s="121">
        <v>58500</v>
      </c>
      <c r="F109" s="121" t="s">
        <v>986</v>
      </c>
    </row>
    <row r="110" spans="1:6">
      <c r="A110" s="4">
        <v>40925</v>
      </c>
      <c r="B110" s="121" t="s">
        <v>450</v>
      </c>
      <c r="C110" s="121" t="s">
        <v>973</v>
      </c>
      <c r="D110" s="154">
        <v>52</v>
      </c>
      <c r="E110" s="121">
        <v>390000</v>
      </c>
      <c r="F110" s="121" t="s">
        <v>987</v>
      </c>
    </row>
    <row r="111" spans="1:6">
      <c r="A111" s="4">
        <v>40925</v>
      </c>
      <c r="B111" s="121" t="s">
        <v>577</v>
      </c>
      <c r="C111" s="121" t="s">
        <v>971</v>
      </c>
      <c r="D111" s="154">
        <v>52</v>
      </c>
      <c r="E111" s="121">
        <v>78000</v>
      </c>
      <c r="F111" s="121" t="s">
        <v>984</v>
      </c>
    </row>
    <row r="112" spans="1:6">
      <c r="A112" s="4">
        <v>40925</v>
      </c>
      <c r="B112" s="121" t="s">
        <v>351</v>
      </c>
      <c r="C112" s="121" t="s">
        <v>974</v>
      </c>
      <c r="D112" s="154">
        <v>39</v>
      </c>
      <c r="E112" s="121">
        <v>134940</v>
      </c>
      <c r="F112" s="121" t="s">
        <v>988</v>
      </c>
    </row>
    <row r="113" spans="1:6">
      <c r="A113" s="4">
        <v>40925</v>
      </c>
      <c r="B113" s="121" t="s">
        <v>983</v>
      </c>
      <c r="C113" s="121" t="s">
        <v>973</v>
      </c>
      <c r="D113" s="154">
        <v>78</v>
      </c>
      <c r="E113" s="121">
        <v>585000</v>
      </c>
      <c r="F113" s="121" t="s">
        <v>989</v>
      </c>
    </row>
    <row r="114" spans="1:6">
      <c r="A114" s="4">
        <v>40925</v>
      </c>
      <c r="B114" s="121" t="s">
        <v>553</v>
      </c>
      <c r="C114" s="121" t="s">
        <v>966</v>
      </c>
      <c r="D114" s="154">
        <v>39</v>
      </c>
      <c r="E114" s="121">
        <v>31161</v>
      </c>
      <c r="F114" s="121" t="s">
        <v>992</v>
      </c>
    </row>
    <row r="115" spans="1:6">
      <c r="A115" s="4">
        <v>40925</v>
      </c>
      <c r="B115" s="121" t="s">
        <v>354</v>
      </c>
      <c r="C115" s="121" t="s">
        <v>971</v>
      </c>
      <c r="D115" s="154">
        <v>78</v>
      </c>
      <c r="E115" s="121">
        <v>117000</v>
      </c>
      <c r="F115" s="121" t="s">
        <v>993</v>
      </c>
    </row>
    <row r="116" spans="1:6">
      <c r="A116" s="4">
        <v>40925</v>
      </c>
      <c r="B116" s="121" t="s">
        <v>557</v>
      </c>
      <c r="C116" s="121" t="s">
        <v>974</v>
      </c>
      <c r="D116" s="154">
        <v>52</v>
      </c>
      <c r="E116" s="121">
        <v>179920</v>
      </c>
      <c r="F116" s="121" t="s">
        <v>994</v>
      </c>
    </row>
    <row r="117" spans="1:6">
      <c r="A117" s="4">
        <v>40925</v>
      </c>
      <c r="B117" s="121" t="s">
        <v>557</v>
      </c>
      <c r="C117" s="121" t="s">
        <v>968</v>
      </c>
      <c r="D117" s="154">
        <v>78</v>
      </c>
      <c r="E117" s="121">
        <v>77922</v>
      </c>
      <c r="F117" s="121" t="s">
        <v>995</v>
      </c>
    </row>
    <row r="118" spans="1:6">
      <c r="A118" s="4">
        <v>40925</v>
      </c>
      <c r="B118" s="121" t="s">
        <v>983</v>
      </c>
      <c r="C118" s="121" t="s">
        <v>968</v>
      </c>
      <c r="D118" s="154">
        <v>78</v>
      </c>
      <c r="E118" s="121">
        <v>77922</v>
      </c>
      <c r="F118" s="121" t="s">
        <v>992</v>
      </c>
    </row>
    <row r="119" spans="1:6">
      <c r="A119" s="4">
        <v>40925</v>
      </c>
      <c r="B119" s="121" t="s">
        <v>581</v>
      </c>
      <c r="C119" s="121" t="s">
        <v>966</v>
      </c>
      <c r="D119" s="154">
        <v>52</v>
      </c>
      <c r="E119" s="121">
        <v>41548</v>
      </c>
      <c r="F119" s="121" t="s">
        <v>993</v>
      </c>
    </row>
    <row r="120" spans="1:6">
      <c r="A120" s="4">
        <v>40925</v>
      </c>
      <c r="B120" s="121" t="s">
        <v>354</v>
      </c>
      <c r="C120" s="121" t="s">
        <v>974</v>
      </c>
      <c r="D120" s="154">
        <v>78</v>
      </c>
      <c r="E120" s="121">
        <v>269880</v>
      </c>
      <c r="F120" s="121" t="s">
        <v>994</v>
      </c>
    </row>
    <row r="121" spans="1:6">
      <c r="A121" s="4">
        <v>40925</v>
      </c>
      <c r="B121" s="121" t="s">
        <v>553</v>
      </c>
      <c r="C121" s="121" t="s">
        <v>974</v>
      </c>
      <c r="D121" s="154">
        <v>78</v>
      </c>
      <c r="E121" s="121">
        <v>269880</v>
      </c>
      <c r="F121" s="121" t="s">
        <v>995</v>
      </c>
    </row>
    <row r="122" spans="1:6">
      <c r="A122" s="4">
        <v>40925</v>
      </c>
      <c r="B122" s="121" t="s">
        <v>553</v>
      </c>
      <c r="C122" s="121" t="s">
        <v>966</v>
      </c>
      <c r="D122" s="154">
        <v>78</v>
      </c>
      <c r="E122" s="121">
        <v>62322</v>
      </c>
      <c r="F122" s="121" t="s">
        <v>992</v>
      </c>
    </row>
    <row r="123" spans="1:6">
      <c r="A123" s="4">
        <v>40925</v>
      </c>
      <c r="B123" s="121" t="s">
        <v>557</v>
      </c>
      <c r="C123" s="121" t="s">
        <v>966</v>
      </c>
      <c r="D123" s="154">
        <v>78</v>
      </c>
      <c r="E123" s="121">
        <v>62322</v>
      </c>
      <c r="F123" s="121" t="s">
        <v>993</v>
      </c>
    </row>
    <row r="124" spans="1:6">
      <c r="A124" s="4">
        <v>40926</v>
      </c>
      <c r="B124" s="121" t="s">
        <v>581</v>
      </c>
      <c r="C124" s="121" t="s">
        <v>966</v>
      </c>
      <c r="D124" s="154">
        <v>52</v>
      </c>
      <c r="E124" s="121">
        <v>41548</v>
      </c>
      <c r="F124" s="121" t="s">
        <v>994</v>
      </c>
    </row>
    <row r="125" spans="1:6">
      <c r="A125" s="4">
        <v>40928</v>
      </c>
      <c r="B125" s="121" t="s">
        <v>581</v>
      </c>
      <c r="C125" s="121" t="s">
        <v>968</v>
      </c>
      <c r="D125" s="154">
        <v>39</v>
      </c>
      <c r="E125" s="121">
        <v>38961</v>
      </c>
      <c r="F125" s="121" t="s">
        <v>992</v>
      </c>
    </row>
    <row r="126" spans="1:6">
      <c r="A126" s="4">
        <v>40930</v>
      </c>
      <c r="B126" s="121" t="s">
        <v>581</v>
      </c>
      <c r="C126" s="121" t="s">
        <v>973</v>
      </c>
      <c r="D126" s="154">
        <v>26</v>
      </c>
      <c r="E126" s="121">
        <v>195000</v>
      </c>
      <c r="F126" s="121" t="s">
        <v>993</v>
      </c>
    </row>
    <row r="127" spans="1:6">
      <c r="A127" s="4">
        <v>40932</v>
      </c>
      <c r="B127" s="121" t="s">
        <v>581</v>
      </c>
      <c r="C127" s="121" t="s">
        <v>971</v>
      </c>
      <c r="D127" s="154">
        <v>91</v>
      </c>
      <c r="E127" s="121">
        <v>136500</v>
      </c>
      <c r="F127" s="121" t="s">
        <v>994</v>
      </c>
    </row>
    <row r="128" spans="1:6">
      <c r="A128" s="4">
        <v>40934</v>
      </c>
      <c r="B128" s="121" t="s">
        <v>581</v>
      </c>
      <c r="C128" s="121" t="s">
        <v>968</v>
      </c>
      <c r="D128" s="154">
        <v>39</v>
      </c>
      <c r="E128" s="121">
        <v>38961</v>
      </c>
      <c r="F128" s="121" t="s">
        <v>988</v>
      </c>
    </row>
    <row r="129" spans="1:6">
      <c r="A129" s="4">
        <v>40936</v>
      </c>
      <c r="B129" s="121" t="s">
        <v>581</v>
      </c>
      <c r="C129" s="121" t="s">
        <v>974</v>
      </c>
      <c r="D129" s="154">
        <v>65</v>
      </c>
      <c r="E129" s="121">
        <v>224900</v>
      </c>
      <c r="F129" s="121" t="s">
        <v>989</v>
      </c>
    </row>
    <row r="130" spans="1:6">
      <c r="A130" s="4">
        <v>40938</v>
      </c>
      <c r="B130" s="121" t="s">
        <v>581</v>
      </c>
      <c r="C130" s="121" t="s">
        <v>968</v>
      </c>
      <c r="D130" s="154">
        <v>65</v>
      </c>
      <c r="E130" s="121">
        <v>64935</v>
      </c>
      <c r="F130" s="121" t="s">
        <v>990</v>
      </c>
    </row>
    <row r="131" spans="1:6">
      <c r="A131" s="4">
        <v>40940</v>
      </c>
      <c r="B131" s="121" t="s">
        <v>354</v>
      </c>
      <c r="C131" s="121" t="s">
        <v>968</v>
      </c>
      <c r="D131" s="154">
        <v>52</v>
      </c>
      <c r="E131" s="121">
        <v>51948</v>
      </c>
      <c r="F131" s="121" t="s">
        <v>991</v>
      </c>
    </row>
    <row r="132" spans="1:6">
      <c r="A132" s="4">
        <v>40942</v>
      </c>
      <c r="B132" s="121" t="s">
        <v>354</v>
      </c>
      <c r="C132" s="121" t="s">
        <v>971</v>
      </c>
      <c r="D132" s="154">
        <v>26</v>
      </c>
      <c r="E132" s="121">
        <v>39000</v>
      </c>
      <c r="F132" s="121" t="s">
        <v>988</v>
      </c>
    </row>
    <row r="133" spans="1:6">
      <c r="A133" s="4">
        <v>40944</v>
      </c>
      <c r="B133" s="121" t="s">
        <v>354</v>
      </c>
      <c r="C133" s="121" t="s">
        <v>966</v>
      </c>
      <c r="D133" s="154">
        <v>13</v>
      </c>
      <c r="E133" s="121">
        <v>10387</v>
      </c>
      <c r="F133" s="121" t="s">
        <v>989</v>
      </c>
    </row>
    <row r="134" spans="1:6">
      <c r="A134" s="4">
        <v>40946</v>
      </c>
      <c r="B134" s="121" t="s">
        <v>354</v>
      </c>
      <c r="C134" s="121" t="s">
        <v>968</v>
      </c>
      <c r="D134" s="154">
        <v>13</v>
      </c>
      <c r="E134" s="121">
        <v>12987</v>
      </c>
      <c r="F134" s="121" t="s">
        <v>990</v>
      </c>
    </row>
    <row r="135" spans="1:6">
      <c r="A135" s="4">
        <v>40948</v>
      </c>
      <c r="B135" s="121" t="s">
        <v>354</v>
      </c>
      <c r="C135" s="121" t="s">
        <v>971</v>
      </c>
      <c r="D135" s="154">
        <v>52</v>
      </c>
      <c r="E135" s="121">
        <v>78000</v>
      </c>
      <c r="F135" s="121" t="s">
        <v>991</v>
      </c>
    </row>
    <row r="136" spans="1:6">
      <c r="A136" s="4">
        <v>40950</v>
      </c>
      <c r="B136" s="121" t="s">
        <v>354</v>
      </c>
      <c r="C136" s="121" t="s">
        <v>974</v>
      </c>
      <c r="D136" s="154">
        <v>39</v>
      </c>
      <c r="E136" s="121">
        <v>134940</v>
      </c>
      <c r="F136" s="121" t="s">
        <v>988</v>
      </c>
    </row>
    <row r="137" spans="1:6">
      <c r="A137" s="4">
        <v>40952</v>
      </c>
      <c r="B137" s="121" t="s">
        <v>354</v>
      </c>
      <c r="C137" s="121" t="s">
        <v>966</v>
      </c>
      <c r="D137" s="154">
        <v>26</v>
      </c>
      <c r="E137" s="121">
        <v>20774</v>
      </c>
      <c r="F137" s="121" t="s">
        <v>988</v>
      </c>
    </row>
    <row r="138" spans="1:6">
      <c r="A138" s="4">
        <v>40954</v>
      </c>
      <c r="B138" s="121" t="s">
        <v>354</v>
      </c>
      <c r="C138" s="121" t="s">
        <v>968</v>
      </c>
      <c r="D138" s="154">
        <v>91</v>
      </c>
      <c r="E138" s="121">
        <v>90909</v>
      </c>
      <c r="F138" s="121" t="s">
        <v>975</v>
      </c>
    </row>
    <row r="139" spans="1:6">
      <c r="A139" s="4">
        <v>40956</v>
      </c>
      <c r="B139" s="121" t="s">
        <v>354</v>
      </c>
      <c r="C139" s="121" t="s">
        <v>974</v>
      </c>
      <c r="D139" s="154">
        <v>39</v>
      </c>
      <c r="E139" s="121">
        <v>134940</v>
      </c>
      <c r="F139" s="121" t="s">
        <v>976</v>
      </c>
    </row>
    <row r="140" spans="1:6">
      <c r="A140" s="4">
        <v>40958</v>
      </c>
      <c r="B140" s="121" t="s">
        <v>354</v>
      </c>
      <c r="C140" s="121" t="s">
        <v>973</v>
      </c>
      <c r="D140" s="154">
        <v>65</v>
      </c>
      <c r="E140" s="121">
        <v>487500</v>
      </c>
      <c r="F140" s="121" t="s">
        <v>977</v>
      </c>
    </row>
    <row r="141" spans="1:6">
      <c r="A141" s="4">
        <v>40960</v>
      </c>
      <c r="B141" s="121" t="s">
        <v>354</v>
      </c>
      <c r="C141" s="121" t="s">
        <v>974</v>
      </c>
      <c r="D141" s="154">
        <v>65</v>
      </c>
      <c r="E141" s="121">
        <v>224900</v>
      </c>
      <c r="F141" s="121" t="s">
        <v>978</v>
      </c>
    </row>
    <row r="142" spans="1:6">
      <c r="A142" s="4">
        <v>40962</v>
      </c>
      <c r="B142" s="121" t="s">
        <v>583</v>
      </c>
      <c r="C142" s="121" t="s">
        <v>974</v>
      </c>
      <c r="D142" s="154">
        <v>52</v>
      </c>
      <c r="E142" s="121">
        <v>179920</v>
      </c>
      <c r="F142" s="121" t="s">
        <v>975</v>
      </c>
    </row>
    <row r="143" spans="1:6">
      <c r="A143" s="4">
        <v>40964</v>
      </c>
      <c r="B143" s="121" t="s">
        <v>583</v>
      </c>
      <c r="C143" s="121" t="s">
        <v>966</v>
      </c>
      <c r="D143" s="154">
        <v>52</v>
      </c>
      <c r="E143" s="121">
        <v>41548</v>
      </c>
      <c r="F143" s="121" t="s">
        <v>976</v>
      </c>
    </row>
    <row r="144" spans="1:6">
      <c r="A144" s="4">
        <v>40966</v>
      </c>
      <c r="B144" s="121" t="s">
        <v>583</v>
      </c>
      <c r="C144" s="121" t="s">
        <v>968</v>
      </c>
      <c r="D144" s="154">
        <v>26</v>
      </c>
      <c r="E144" s="121">
        <v>25974</v>
      </c>
      <c r="F144" s="121" t="s">
        <v>977</v>
      </c>
    </row>
    <row r="145" spans="1:6">
      <c r="A145" s="4">
        <v>40969</v>
      </c>
      <c r="B145" s="121" t="s">
        <v>583</v>
      </c>
      <c r="C145" s="121" t="s">
        <v>971</v>
      </c>
      <c r="D145" s="154">
        <v>13</v>
      </c>
      <c r="E145" s="121">
        <v>19500</v>
      </c>
      <c r="F145" s="121" t="s">
        <v>978</v>
      </c>
    </row>
    <row r="146" spans="1:6">
      <c r="A146" s="4">
        <v>40971</v>
      </c>
      <c r="B146" s="121" t="s">
        <v>583</v>
      </c>
      <c r="C146" s="121" t="s">
        <v>974</v>
      </c>
      <c r="D146" s="154">
        <v>13</v>
      </c>
      <c r="E146" s="121">
        <v>44980</v>
      </c>
      <c r="F146" s="121" t="s">
        <v>975</v>
      </c>
    </row>
    <row r="147" spans="1:6">
      <c r="A147" s="4">
        <v>40973</v>
      </c>
      <c r="B147" s="121" t="s">
        <v>583</v>
      </c>
      <c r="C147" s="121" t="s">
        <v>968</v>
      </c>
      <c r="D147" s="154">
        <v>52</v>
      </c>
      <c r="E147" s="121">
        <v>51948</v>
      </c>
      <c r="F147" s="121" t="s">
        <v>976</v>
      </c>
    </row>
    <row r="148" spans="1:6">
      <c r="A148" s="4">
        <v>40975</v>
      </c>
      <c r="B148" s="121" t="s">
        <v>583</v>
      </c>
      <c r="C148" s="121" t="s">
        <v>973</v>
      </c>
      <c r="D148" s="154">
        <v>39</v>
      </c>
      <c r="E148" s="121">
        <v>292500</v>
      </c>
      <c r="F148" s="121" t="s">
        <v>975</v>
      </c>
    </row>
    <row r="149" spans="1:6">
      <c r="A149" s="4">
        <v>40977</v>
      </c>
      <c r="B149" s="121" t="s">
        <v>583</v>
      </c>
      <c r="C149" s="121" t="s">
        <v>971</v>
      </c>
      <c r="D149" s="154">
        <v>26</v>
      </c>
      <c r="E149" s="121">
        <v>39000</v>
      </c>
      <c r="F149" s="121" t="s">
        <v>976</v>
      </c>
    </row>
    <row r="150" spans="1:6">
      <c r="A150" s="4">
        <v>40979</v>
      </c>
      <c r="B150" s="121" t="s">
        <v>583</v>
      </c>
      <c r="C150" s="121" t="s">
        <v>974</v>
      </c>
      <c r="D150" s="154">
        <v>91</v>
      </c>
      <c r="E150" s="121">
        <v>314860</v>
      </c>
      <c r="F150" s="121" t="s">
        <v>977</v>
      </c>
    </row>
    <row r="151" spans="1:6">
      <c r="A151" s="4">
        <v>40981</v>
      </c>
      <c r="B151" s="121" t="s">
        <v>583</v>
      </c>
      <c r="C151" s="121" t="s">
        <v>973</v>
      </c>
      <c r="D151" s="154">
        <v>39</v>
      </c>
      <c r="E151" s="121">
        <v>292500</v>
      </c>
      <c r="F151" s="121" t="s">
        <v>975</v>
      </c>
    </row>
    <row r="152" spans="1:6">
      <c r="A152" s="4">
        <v>40983</v>
      </c>
      <c r="B152" s="121" t="s">
        <v>583</v>
      </c>
      <c r="C152" s="121" t="s">
        <v>966</v>
      </c>
      <c r="D152" s="154">
        <v>65</v>
      </c>
      <c r="E152" s="121">
        <v>51935</v>
      </c>
      <c r="F152" s="121" t="s">
        <v>976</v>
      </c>
    </row>
    <row r="153" spans="1:6">
      <c r="A153" s="4">
        <v>40985</v>
      </c>
      <c r="B153" s="121" t="s">
        <v>583</v>
      </c>
      <c r="C153" s="121" t="s">
        <v>973</v>
      </c>
      <c r="D153" s="154">
        <v>65</v>
      </c>
      <c r="E153" s="121">
        <v>487500</v>
      </c>
      <c r="F153" s="121" t="s">
        <v>977</v>
      </c>
    </row>
    <row r="154" spans="1:6">
      <c r="A154" s="4">
        <v>40987</v>
      </c>
      <c r="B154" s="121" t="s">
        <v>557</v>
      </c>
      <c r="C154" s="121" t="s">
        <v>973</v>
      </c>
      <c r="D154" s="154">
        <v>52</v>
      </c>
      <c r="E154" s="121">
        <v>390000</v>
      </c>
      <c r="F154" s="121" t="s">
        <v>975</v>
      </c>
    </row>
    <row r="155" spans="1:6">
      <c r="A155" s="4">
        <v>40989</v>
      </c>
      <c r="B155" s="121" t="s">
        <v>557</v>
      </c>
      <c r="C155" s="121" t="s">
        <v>974</v>
      </c>
      <c r="D155" s="154">
        <v>26</v>
      </c>
      <c r="E155" s="121">
        <v>89960</v>
      </c>
      <c r="F155" s="121" t="s">
        <v>975</v>
      </c>
    </row>
    <row r="156" spans="1:6">
      <c r="A156" s="4">
        <v>40991</v>
      </c>
      <c r="B156" s="121" t="s">
        <v>557</v>
      </c>
      <c r="C156" s="121" t="s">
        <v>968</v>
      </c>
      <c r="D156" s="154">
        <v>13</v>
      </c>
      <c r="E156" s="121">
        <v>12987</v>
      </c>
      <c r="F156" s="121" t="s">
        <v>976</v>
      </c>
    </row>
    <row r="157" spans="1:6">
      <c r="A157" s="4">
        <v>40993</v>
      </c>
      <c r="B157" s="121" t="s">
        <v>557</v>
      </c>
      <c r="C157" s="121" t="s">
        <v>973</v>
      </c>
      <c r="D157" s="154">
        <v>13</v>
      </c>
      <c r="E157" s="121">
        <v>97500</v>
      </c>
      <c r="F157" s="121" t="s">
        <v>976</v>
      </c>
    </row>
    <row r="158" spans="1:6">
      <c r="A158" s="4">
        <v>40995</v>
      </c>
      <c r="B158" s="121" t="s">
        <v>557</v>
      </c>
      <c r="C158" s="121" t="s">
        <v>974</v>
      </c>
      <c r="D158" s="154">
        <v>52</v>
      </c>
      <c r="E158" s="121">
        <v>179920</v>
      </c>
      <c r="F158" s="121" t="s">
        <v>977</v>
      </c>
    </row>
    <row r="159" spans="1:6">
      <c r="A159" s="4">
        <v>40997</v>
      </c>
      <c r="B159" s="121" t="s">
        <v>557</v>
      </c>
      <c r="C159" s="121" t="s">
        <v>966</v>
      </c>
      <c r="D159" s="154">
        <v>39</v>
      </c>
      <c r="E159" s="121">
        <v>31161</v>
      </c>
      <c r="F159" s="121" t="s">
        <v>977</v>
      </c>
    </row>
    <row r="160" spans="1:6">
      <c r="A160" s="4">
        <v>40999</v>
      </c>
      <c r="B160" s="121" t="s">
        <v>557</v>
      </c>
      <c r="C160" s="121" t="s">
        <v>968</v>
      </c>
      <c r="D160" s="154">
        <v>26</v>
      </c>
      <c r="E160" s="121">
        <v>25974</v>
      </c>
      <c r="F160" s="121" t="s">
        <v>978</v>
      </c>
    </row>
    <row r="161" spans="1:6">
      <c r="A161" s="4">
        <v>41001</v>
      </c>
      <c r="B161" s="121" t="s">
        <v>557</v>
      </c>
      <c r="C161" s="121" t="s">
        <v>973</v>
      </c>
      <c r="D161" s="154">
        <v>91</v>
      </c>
      <c r="E161" s="121">
        <v>682500</v>
      </c>
      <c r="F161" s="121" t="s">
        <v>978</v>
      </c>
    </row>
    <row r="162" spans="1:6">
      <c r="A162" s="4">
        <v>41003</v>
      </c>
      <c r="B162" s="121" t="s">
        <v>557</v>
      </c>
      <c r="C162" s="121" t="s">
        <v>966</v>
      </c>
      <c r="D162" s="154">
        <v>39</v>
      </c>
      <c r="E162" s="121">
        <v>31161</v>
      </c>
      <c r="F162" s="121" t="s">
        <v>967</v>
      </c>
    </row>
    <row r="163" spans="1:6">
      <c r="A163" s="4">
        <v>41005</v>
      </c>
      <c r="B163" s="121" t="s">
        <v>557</v>
      </c>
      <c r="C163" s="121" t="s">
        <v>971</v>
      </c>
      <c r="D163" s="154">
        <v>65</v>
      </c>
      <c r="E163" s="121">
        <v>97500</v>
      </c>
      <c r="F163" s="121" t="s">
        <v>969</v>
      </c>
    </row>
    <row r="164" spans="1:6">
      <c r="A164" s="4">
        <v>41007</v>
      </c>
      <c r="B164" s="121" t="s">
        <v>557</v>
      </c>
      <c r="C164" s="121" t="s">
        <v>966</v>
      </c>
      <c r="D164" s="154">
        <v>65</v>
      </c>
      <c r="E164" s="121">
        <v>51935</v>
      </c>
      <c r="F164" s="121" t="s">
        <v>970</v>
      </c>
    </row>
    <row r="165" spans="1:6">
      <c r="A165" s="4">
        <v>41009</v>
      </c>
      <c r="B165" s="121" t="s">
        <v>557</v>
      </c>
      <c r="C165" s="121" t="s">
        <v>968</v>
      </c>
      <c r="D165" s="154">
        <v>65</v>
      </c>
      <c r="E165" s="121">
        <v>64935</v>
      </c>
      <c r="F165" s="121" t="s">
        <v>972</v>
      </c>
    </row>
    <row r="166" spans="1:6">
      <c r="A166" s="4">
        <v>41011</v>
      </c>
      <c r="B166" s="121" t="s">
        <v>557</v>
      </c>
      <c r="C166" s="121" t="s">
        <v>974</v>
      </c>
      <c r="D166" s="154">
        <v>52</v>
      </c>
      <c r="E166" s="121">
        <v>179920</v>
      </c>
      <c r="F166" s="121" t="s">
        <v>984</v>
      </c>
    </row>
    <row r="167" spans="1:6">
      <c r="A167" s="4">
        <v>41013</v>
      </c>
      <c r="B167" s="121" t="s">
        <v>557</v>
      </c>
      <c r="C167" s="121" t="s">
        <v>971</v>
      </c>
      <c r="D167" s="154">
        <v>26</v>
      </c>
      <c r="E167" s="121">
        <v>39000</v>
      </c>
      <c r="F167" s="121" t="s">
        <v>985</v>
      </c>
    </row>
    <row r="168" spans="1:6">
      <c r="A168" s="4">
        <v>41015</v>
      </c>
      <c r="B168" s="121" t="s">
        <v>557</v>
      </c>
      <c r="C168" s="121" t="s">
        <v>968</v>
      </c>
      <c r="D168" s="154">
        <v>65</v>
      </c>
      <c r="E168" s="121">
        <v>64935</v>
      </c>
      <c r="F168" s="121" t="s">
        <v>986</v>
      </c>
    </row>
    <row r="169" spans="1:6">
      <c r="A169" s="4">
        <v>41017</v>
      </c>
      <c r="B169" s="121" t="s">
        <v>557</v>
      </c>
      <c r="C169" s="121" t="s">
        <v>974</v>
      </c>
      <c r="D169" s="154">
        <v>13</v>
      </c>
      <c r="E169" s="121">
        <v>44980</v>
      </c>
      <c r="F169" s="121" t="s">
        <v>987</v>
      </c>
    </row>
    <row r="170" spans="1:6">
      <c r="A170" s="4">
        <v>41019</v>
      </c>
      <c r="B170" s="121" t="s">
        <v>557</v>
      </c>
      <c r="C170" s="121" t="s">
        <v>974</v>
      </c>
      <c r="D170" s="154">
        <v>26</v>
      </c>
      <c r="E170" s="121">
        <v>89960</v>
      </c>
      <c r="F170" s="121" t="s">
        <v>988</v>
      </c>
    </row>
    <row r="171" spans="1:6">
      <c r="A171" s="4">
        <v>41021</v>
      </c>
      <c r="B171" s="121" t="s">
        <v>557</v>
      </c>
      <c r="C171" s="121" t="s">
        <v>971</v>
      </c>
      <c r="D171" s="154">
        <v>13</v>
      </c>
      <c r="E171" s="121">
        <v>19500</v>
      </c>
      <c r="F171" s="121" t="s">
        <v>988</v>
      </c>
    </row>
    <row r="172" spans="1:6">
      <c r="A172" s="4">
        <v>41023</v>
      </c>
      <c r="B172" s="121" t="s">
        <v>557</v>
      </c>
      <c r="C172" s="121" t="s">
        <v>974</v>
      </c>
      <c r="D172" s="154">
        <v>65</v>
      </c>
      <c r="E172" s="121">
        <v>224900</v>
      </c>
      <c r="F172" s="121" t="s">
        <v>989</v>
      </c>
    </row>
    <row r="173" spans="1:6">
      <c r="A173" s="4">
        <v>41025</v>
      </c>
      <c r="B173" s="121" t="s">
        <v>557</v>
      </c>
      <c r="C173" s="121" t="s">
        <v>971</v>
      </c>
      <c r="D173" s="154">
        <v>117</v>
      </c>
      <c r="E173" s="121">
        <v>175500</v>
      </c>
      <c r="F173" s="121" t="s">
        <v>989</v>
      </c>
    </row>
    <row r="174" spans="1:6">
      <c r="A174" s="4">
        <v>41027</v>
      </c>
      <c r="B174" s="121" t="s">
        <v>557</v>
      </c>
      <c r="C174" s="121" t="s">
        <v>966</v>
      </c>
      <c r="D174" s="154">
        <v>130</v>
      </c>
      <c r="E174" s="121">
        <v>103870</v>
      </c>
      <c r="F174" s="121" t="s">
        <v>990</v>
      </c>
    </row>
    <row r="175" spans="1:6">
      <c r="A175" s="4">
        <v>41029</v>
      </c>
      <c r="B175" s="121" t="s">
        <v>557</v>
      </c>
      <c r="C175" s="121" t="s">
        <v>966</v>
      </c>
      <c r="D175" s="154">
        <v>26</v>
      </c>
      <c r="E175" s="121">
        <v>20774</v>
      </c>
      <c r="F175" s="121" t="s">
        <v>990</v>
      </c>
    </row>
    <row r="176" spans="1:6">
      <c r="A176" s="4">
        <v>41031</v>
      </c>
      <c r="B176" s="121" t="s">
        <v>557</v>
      </c>
      <c r="C176" s="121" t="s">
        <v>974</v>
      </c>
      <c r="D176" s="154">
        <v>26</v>
      </c>
      <c r="E176" s="121">
        <v>89960</v>
      </c>
      <c r="F176" s="121" t="s">
        <v>991</v>
      </c>
    </row>
    <row r="177" spans="1:6">
      <c r="A177" s="4">
        <v>41033</v>
      </c>
      <c r="B177" s="121" t="s">
        <v>557</v>
      </c>
      <c r="C177" s="121" t="s">
        <v>973</v>
      </c>
      <c r="D177" s="154">
        <v>52</v>
      </c>
      <c r="E177" s="121">
        <v>390000</v>
      </c>
      <c r="F177" s="121" t="s">
        <v>991</v>
      </c>
    </row>
    <row r="178" spans="1:6">
      <c r="A178" s="4">
        <v>41035</v>
      </c>
      <c r="B178" s="121" t="s">
        <v>557</v>
      </c>
      <c r="C178" s="121" t="s">
        <v>974</v>
      </c>
      <c r="D178" s="154">
        <v>195</v>
      </c>
      <c r="E178" s="121">
        <v>674700</v>
      </c>
      <c r="F178" s="121" t="s">
        <v>975</v>
      </c>
    </row>
    <row r="179" spans="1:6">
      <c r="A179" s="4">
        <v>41037</v>
      </c>
      <c r="B179" s="121" t="s">
        <v>559</v>
      </c>
      <c r="C179" s="121" t="s">
        <v>974</v>
      </c>
      <c r="D179" s="154">
        <v>65</v>
      </c>
      <c r="E179" s="121">
        <v>224900</v>
      </c>
      <c r="F179" s="121" t="s">
        <v>975</v>
      </c>
    </row>
    <row r="180" spans="1:6">
      <c r="A180" s="4">
        <v>41039</v>
      </c>
      <c r="B180" s="121" t="s">
        <v>559</v>
      </c>
      <c r="C180" s="121" t="s">
        <v>973</v>
      </c>
      <c r="D180" s="154">
        <v>52</v>
      </c>
      <c r="E180" s="121">
        <v>390000</v>
      </c>
      <c r="F180" s="121" t="s">
        <v>976</v>
      </c>
    </row>
    <row r="181" spans="1:6">
      <c r="A181" s="4">
        <v>41041</v>
      </c>
      <c r="B181" s="121" t="s">
        <v>559</v>
      </c>
      <c r="C181" s="121" t="s">
        <v>968</v>
      </c>
      <c r="D181" s="154">
        <v>26</v>
      </c>
      <c r="E181" s="121">
        <v>25974</v>
      </c>
      <c r="F181" s="121" t="s">
        <v>976</v>
      </c>
    </row>
    <row r="182" spans="1:6">
      <c r="A182" s="4">
        <v>41043</v>
      </c>
      <c r="B182" s="121" t="s">
        <v>559</v>
      </c>
      <c r="C182" s="121" t="s">
        <v>974</v>
      </c>
      <c r="D182" s="154">
        <v>65</v>
      </c>
      <c r="E182" s="121">
        <v>224900</v>
      </c>
      <c r="F182" s="121" t="s">
        <v>977</v>
      </c>
    </row>
    <row r="183" spans="1:6">
      <c r="A183" s="4">
        <v>41045</v>
      </c>
      <c r="B183" s="121" t="s">
        <v>559</v>
      </c>
      <c r="C183" s="121" t="s">
        <v>973</v>
      </c>
      <c r="D183" s="154">
        <v>13</v>
      </c>
      <c r="E183" s="121">
        <v>97500</v>
      </c>
      <c r="F183" s="121" t="s">
        <v>977</v>
      </c>
    </row>
    <row r="184" spans="1:6">
      <c r="A184" s="4">
        <v>41047</v>
      </c>
      <c r="B184" s="121" t="s">
        <v>559</v>
      </c>
      <c r="C184" s="121" t="s">
        <v>973</v>
      </c>
      <c r="D184" s="154">
        <v>26</v>
      </c>
      <c r="E184" s="121">
        <v>195000</v>
      </c>
      <c r="F184" s="121" t="s">
        <v>978</v>
      </c>
    </row>
    <row r="185" spans="1:6">
      <c r="A185" s="4">
        <v>41049</v>
      </c>
      <c r="B185" s="121" t="s">
        <v>559</v>
      </c>
      <c r="C185" s="121" t="s">
        <v>968</v>
      </c>
      <c r="D185" s="154">
        <v>13</v>
      </c>
      <c r="E185" s="121">
        <v>12987</v>
      </c>
      <c r="F185" s="121" t="s">
        <v>978</v>
      </c>
    </row>
    <row r="186" spans="1:6">
      <c r="A186" s="4">
        <v>41051</v>
      </c>
      <c r="B186" s="121" t="s">
        <v>559</v>
      </c>
      <c r="C186" s="121" t="s">
        <v>973</v>
      </c>
      <c r="D186" s="154">
        <v>65</v>
      </c>
      <c r="E186" s="121">
        <v>487500</v>
      </c>
      <c r="F186" s="121" t="s">
        <v>967</v>
      </c>
    </row>
    <row r="187" spans="1:6">
      <c r="A187" s="4">
        <v>41053</v>
      </c>
      <c r="B187" s="121" t="s">
        <v>559</v>
      </c>
      <c r="C187" s="121" t="s">
        <v>968</v>
      </c>
      <c r="D187" s="154">
        <v>117</v>
      </c>
      <c r="E187" s="121">
        <v>116883</v>
      </c>
      <c r="F187" s="121" t="s">
        <v>969</v>
      </c>
    </row>
    <row r="188" spans="1:6">
      <c r="A188" s="4">
        <v>41055</v>
      </c>
      <c r="B188" s="121" t="s">
        <v>559</v>
      </c>
      <c r="C188" s="121" t="s">
        <v>971</v>
      </c>
      <c r="D188" s="154">
        <v>130</v>
      </c>
      <c r="E188" s="121">
        <v>195000</v>
      </c>
      <c r="F188" s="121" t="s">
        <v>970</v>
      </c>
    </row>
    <row r="189" spans="1:6">
      <c r="A189" s="4">
        <v>41057</v>
      </c>
      <c r="B189" s="121" t="s">
        <v>559</v>
      </c>
      <c r="C189" s="121" t="s">
        <v>971</v>
      </c>
      <c r="D189" s="154">
        <v>26</v>
      </c>
      <c r="E189" s="121">
        <v>39000</v>
      </c>
      <c r="F189" s="121" t="s">
        <v>972</v>
      </c>
    </row>
    <row r="190" spans="1:6">
      <c r="A190" s="4">
        <v>41059</v>
      </c>
      <c r="B190" s="121" t="s">
        <v>559</v>
      </c>
      <c r="C190" s="121" t="s">
        <v>973</v>
      </c>
      <c r="D190" s="154">
        <v>26</v>
      </c>
      <c r="E190" s="121">
        <v>195000</v>
      </c>
      <c r="F190" s="121" t="s">
        <v>984</v>
      </c>
    </row>
    <row r="191" spans="1:6">
      <c r="A191" s="4">
        <v>41061</v>
      </c>
      <c r="B191" s="121" t="s">
        <v>559</v>
      </c>
      <c r="C191" s="121" t="s">
        <v>966</v>
      </c>
      <c r="D191" s="154">
        <v>52</v>
      </c>
      <c r="E191" s="121">
        <v>41548</v>
      </c>
      <c r="F191" s="121" t="s">
        <v>985</v>
      </c>
    </row>
    <row r="192" spans="1:6">
      <c r="A192" s="4">
        <v>41063</v>
      </c>
      <c r="B192" s="121" t="s">
        <v>559</v>
      </c>
      <c r="C192" s="121" t="s">
        <v>973</v>
      </c>
      <c r="D192" s="154">
        <v>195</v>
      </c>
      <c r="E192" s="121">
        <v>1462500</v>
      </c>
      <c r="F192" s="121" t="s">
        <v>986</v>
      </c>
    </row>
    <row r="193" spans="1:6">
      <c r="A193" s="4">
        <v>41065</v>
      </c>
      <c r="B193" s="121" t="s">
        <v>983</v>
      </c>
      <c r="C193" s="121" t="s">
        <v>973</v>
      </c>
      <c r="D193" s="154">
        <v>65</v>
      </c>
      <c r="E193" s="121">
        <v>487500</v>
      </c>
      <c r="F193" s="121" t="s">
        <v>987</v>
      </c>
    </row>
    <row r="194" spans="1:6">
      <c r="A194" s="4">
        <v>41067</v>
      </c>
      <c r="B194" s="121" t="s">
        <v>983</v>
      </c>
      <c r="C194" s="121" t="s">
        <v>966</v>
      </c>
      <c r="D194" s="154">
        <v>52</v>
      </c>
      <c r="E194" s="121">
        <v>41548</v>
      </c>
      <c r="F194" s="121" t="s">
        <v>988</v>
      </c>
    </row>
    <row r="195" spans="1:6">
      <c r="A195" s="4">
        <v>41069</v>
      </c>
      <c r="B195" s="121" t="s">
        <v>983</v>
      </c>
      <c r="C195" s="121" t="s">
        <v>974</v>
      </c>
      <c r="D195" s="154">
        <v>26</v>
      </c>
      <c r="E195" s="121">
        <v>89960</v>
      </c>
      <c r="F195" s="121" t="s">
        <v>988</v>
      </c>
    </row>
    <row r="196" spans="1:6">
      <c r="A196" s="4">
        <v>41071</v>
      </c>
      <c r="B196" s="121" t="s">
        <v>983</v>
      </c>
      <c r="C196" s="121" t="s">
        <v>973</v>
      </c>
      <c r="D196" s="154">
        <v>65</v>
      </c>
      <c r="E196" s="121">
        <v>487500</v>
      </c>
      <c r="F196" s="121" t="s">
        <v>989</v>
      </c>
    </row>
    <row r="197" spans="1:6">
      <c r="A197" s="4">
        <v>41073</v>
      </c>
      <c r="B197" s="121" t="s">
        <v>983</v>
      </c>
      <c r="C197" s="121" t="s">
        <v>966</v>
      </c>
      <c r="D197" s="154">
        <v>13</v>
      </c>
      <c r="E197" s="121">
        <v>10387</v>
      </c>
      <c r="F197" s="121" t="s">
        <v>989</v>
      </c>
    </row>
    <row r="198" spans="1:6">
      <c r="A198" s="4">
        <v>41075</v>
      </c>
      <c r="B198" s="121" t="s">
        <v>983</v>
      </c>
      <c r="C198" s="121" t="s">
        <v>966</v>
      </c>
      <c r="D198" s="154">
        <v>26</v>
      </c>
      <c r="E198" s="121">
        <v>20774</v>
      </c>
      <c r="F198" s="121" t="s">
        <v>990</v>
      </c>
    </row>
    <row r="199" spans="1:6">
      <c r="A199" s="4">
        <v>41077</v>
      </c>
      <c r="B199" s="121" t="s">
        <v>983</v>
      </c>
      <c r="C199" s="121" t="s">
        <v>974</v>
      </c>
      <c r="D199" s="154">
        <v>13</v>
      </c>
      <c r="E199" s="121">
        <v>44980</v>
      </c>
      <c r="F199" s="121" t="s">
        <v>990</v>
      </c>
    </row>
    <row r="200" spans="1:6">
      <c r="A200" s="4">
        <v>41079</v>
      </c>
      <c r="B200" s="121" t="s">
        <v>983</v>
      </c>
      <c r="C200" s="121" t="s">
        <v>966</v>
      </c>
      <c r="D200" s="154">
        <v>65</v>
      </c>
      <c r="E200" s="121">
        <v>51935</v>
      </c>
      <c r="F200" s="121" t="s">
        <v>991</v>
      </c>
    </row>
    <row r="201" spans="1:6">
      <c r="A201" s="4">
        <v>41081</v>
      </c>
      <c r="B201" s="121" t="s">
        <v>983</v>
      </c>
      <c r="C201" s="121" t="s">
        <v>974</v>
      </c>
      <c r="D201" s="154">
        <v>117</v>
      </c>
      <c r="E201" s="121">
        <v>404820</v>
      </c>
      <c r="F201" s="121" t="s">
        <v>991</v>
      </c>
    </row>
    <row r="202" spans="1:6">
      <c r="A202" s="4">
        <v>41083</v>
      </c>
      <c r="B202" s="121" t="s">
        <v>983</v>
      </c>
      <c r="C202" s="121" t="s">
        <v>968</v>
      </c>
      <c r="D202" s="154">
        <v>130</v>
      </c>
      <c r="E202" s="121">
        <v>129870</v>
      </c>
      <c r="F202" s="121" t="s">
        <v>967</v>
      </c>
    </row>
    <row r="203" spans="1:6">
      <c r="A203" s="4">
        <v>41085</v>
      </c>
      <c r="B203" s="121" t="s">
        <v>983</v>
      </c>
      <c r="C203" s="121" t="s">
        <v>968</v>
      </c>
      <c r="D203" s="154">
        <v>26</v>
      </c>
      <c r="E203" s="121">
        <v>25974</v>
      </c>
      <c r="F203" s="121" t="s">
        <v>967</v>
      </c>
    </row>
    <row r="204" spans="1:6">
      <c r="A204" s="4">
        <v>41087</v>
      </c>
      <c r="B204" s="121" t="s">
        <v>983</v>
      </c>
      <c r="C204" s="121" t="s">
        <v>966</v>
      </c>
      <c r="D204" s="154">
        <v>26</v>
      </c>
      <c r="E204" s="121">
        <v>20774</v>
      </c>
      <c r="F204" s="121" t="s">
        <v>975</v>
      </c>
    </row>
    <row r="205" spans="1:6">
      <c r="A205" s="4">
        <v>41089</v>
      </c>
      <c r="B205" s="121" t="s">
        <v>983</v>
      </c>
      <c r="C205" s="121" t="s">
        <v>971</v>
      </c>
      <c r="D205" s="154">
        <v>52</v>
      </c>
      <c r="E205" s="121">
        <v>78000</v>
      </c>
      <c r="F205" s="121" t="s">
        <v>976</v>
      </c>
    </row>
    <row r="206" spans="1:6">
      <c r="A206" s="4">
        <v>41091</v>
      </c>
      <c r="B206" s="121" t="s">
        <v>983</v>
      </c>
      <c r="C206" s="121" t="s">
        <v>966</v>
      </c>
      <c r="D206" s="154">
        <v>195</v>
      </c>
      <c r="E206" s="121">
        <v>155805</v>
      </c>
      <c r="F206" s="121" t="s">
        <v>976</v>
      </c>
    </row>
    <row r="207" spans="1:6">
      <c r="A207" s="4">
        <v>41093</v>
      </c>
      <c r="B207" s="121" t="s">
        <v>581</v>
      </c>
      <c r="C207" s="121" t="s">
        <v>966</v>
      </c>
      <c r="D207" s="154">
        <v>65</v>
      </c>
      <c r="E207" s="121">
        <v>51935</v>
      </c>
      <c r="F207" s="121" t="s">
        <v>977</v>
      </c>
    </row>
    <row r="208" spans="1:6">
      <c r="A208" s="4">
        <v>41095</v>
      </c>
      <c r="B208" s="121" t="s">
        <v>581</v>
      </c>
      <c r="C208" s="121" t="s">
        <v>971</v>
      </c>
      <c r="D208" s="154">
        <v>52</v>
      </c>
      <c r="E208" s="121">
        <v>78000</v>
      </c>
      <c r="F208" s="121" t="s">
        <v>977</v>
      </c>
    </row>
    <row r="209" spans="1:6">
      <c r="A209" s="4">
        <v>41097</v>
      </c>
      <c r="B209" s="121" t="s">
        <v>581</v>
      </c>
      <c r="C209" s="121" t="s">
        <v>973</v>
      </c>
      <c r="D209" s="154">
        <v>26</v>
      </c>
      <c r="E209" s="121">
        <v>195000</v>
      </c>
      <c r="F209" s="121" t="s">
        <v>967</v>
      </c>
    </row>
    <row r="210" spans="1:6">
      <c r="A210" s="4">
        <v>41099</v>
      </c>
      <c r="B210" s="121" t="s">
        <v>581</v>
      </c>
      <c r="C210" s="121" t="s">
        <v>966</v>
      </c>
      <c r="D210" s="154">
        <v>65</v>
      </c>
      <c r="E210" s="121">
        <v>51935</v>
      </c>
      <c r="F210" s="121" t="s">
        <v>969</v>
      </c>
    </row>
    <row r="211" spans="1:6">
      <c r="A211" s="4">
        <v>41101</v>
      </c>
      <c r="B211" s="121" t="s">
        <v>581</v>
      </c>
      <c r="C211" s="121" t="s">
        <v>971</v>
      </c>
      <c r="D211" s="154">
        <v>13</v>
      </c>
      <c r="E211" s="121">
        <v>19500</v>
      </c>
      <c r="F211" s="121" t="s">
        <v>970</v>
      </c>
    </row>
    <row r="212" spans="1:6">
      <c r="A212" s="4">
        <v>41103</v>
      </c>
      <c r="B212" s="121" t="s">
        <v>581</v>
      </c>
      <c r="C212" s="121" t="s">
        <v>971</v>
      </c>
      <c r="D212" s="154">
        <v>26</v>
      </c>
      <c r="E212" s="121">
        <v>39000</v>
      </c>
      <c r="F212" s="121" t="s">
        <v>972</v>
      </c>
    </row>
    <row r="213" spans="1:6">
      <c r="A213" s="4">
        <v>41105</v>
      </c>
      <c r="B213" s="121" t="s">
        <v>581</v>
      </c>
      <c r="C213" s="121" t="s">
        <v>973</v>
      </c>
      <c r="D213" s="154">
        <v>13</v>
      </c>
      <c r="E213" s="121">
        <v>97500</v>
      </c>
      <c r="F213" s="121" t="s">
        <v>984</v>
      </c>
    </row>
    <row r="214" spans="1:6">
      <c r="A214" s="4">
        <v>41107</v>
      </c>
      <c r="B214" s="121" t="s">
        <v>581</v>
      </c>
      <c r="C214" s="121" t="s">
        <v>971</v>
      </c>
      <c r="D214" s="154">
        <v>65</v>
      </c>
      <c r="E214" s="121">
        <v>97500</v>
      </c>
      <c r="F214" s="121" t="s">
        <v>985</v>
      </c>
    </row>
    <row r="215" spans="1:6">
      <c r="A215" s="4">
        <v>41109</v>
      </c>
      <c r="B215" s="121" t="s">
        <v>581</v>
      </c>
      <c r="C215" s="121" t="s">
        <v>973</v>
      </c>
      <c r="D215" s="154">
        <v>117</v>
      </c>
      <c r="E215" s="121">
        <v>877500</v>
      </c>
      <c r="F215" s="121" t="s">
        <v>986</v>
      </c>
    </row>
    <row r="216" spans="1:6">
      <c r="A216" s="4">
        <v>41111</v>
      </c>
      <c r="B216" s="121" t="s">
        <v>581</v>
      </c>
      <c r="C216" s="121" t="s">
        <v>974</v>
      </c>
      <c r="D216" s="154">
        <v>130</v>
      </c>
      <c r="E216" s="121">
        <v>449800</v>
      </c>
      <c r="F216" s="121" t="s">
        <v>987</v>
      </c>
    </row>
    <row r="217" spans="1:6">
      <c r="A217" s="4">
        <v>41113</v>
      </c>
      <c r="B217" s="121" t="s">
        <v>581</v>
      </c>
      <c r="C217" s="121" t="s">
        <v>974</v>
      </c>
      <c r="D217" s="154">
        <v>26</v>
      </c>
      <c r="E217" s="121">
        <v>89960</v>
      </c>
      <c r="F217" s="121" t="s">
        <v>984</v>
      </c>
    </row>
    <row r="218" spans="1:6">
      <c r="A218" s="4">
        <v>41115</v>
      </c>
      <c r="B218" s="121" t="s">
        <v>581</v>
      </c>
      <c r="C218" s="121" t="s">
        <v>971</v>
      </c>
      <c r="D218" s="154">
        <v>26</v>
      </c>
      <c r="E218" s="121">
        <v>39000</v>
      </c>
      <c r="F218" s="121" t="s">
        <v>975</v>
      </c>
    </row>
    <row r="219" spans="1:6">
      <c r="A219" s="4">
        <v>41117</v>
      </c>
      <c r="B219" s="121" t="s">
        <v>581</v>
      </c>
      <c r="C219" s="121" t="s">
        <v>968</v>
      </c>
      <c r="D219" s="154">
        <v>52</v>
      </c>
      <c r="E219" s="121">
        <v>51948</v>
      </c>
      <c r="F219" s="121" t="s">
        <v>976</v>
      </c>
    </row>
    <row r="220" spans="1:6">
      <c r="A220" s="4">
        <v>41119</v>
      </c>
      <c r="B220" s="121" t="s">
        <v>581</v>
      </c>
      <c r="C220" s="121" t="s">
        <v>971</v>
      </c>
      <c r="D220" s="154">
        <v>195</v>
      </c>
      <c r="E220" s="121">
        <v>292500</v>
      </c>
      <c r="F220" s="121" t="s">
        <v>976</v>
      </c>
    </row>
    <row r="221" spans="1:6">
      <c r="A221" s="4">
        <v>41121</v>
      </c>
      <c r="B221" s="121" t="s">
        <v>557</v>
      </c>
      <c r="C221" s="121" t="s">
        <v>968</v>
      </c>
      <c r="D221" s="154">
        <v>26</v>
      </c>
      <c r="E221" s="121">
        <v>25974</v>
      </c>
      <c r="F221" s="121" t="s">
        <v>977</v>
      </c>
    </row>
    <row r="222" spans="1:6">
      <c r="A222" s="4">
        <v>41123</v>
      </c>
      <c r="B222" s="121" t="s">
        <v>557</v>
      </c>
      <c r="C222" s="121" t="s">
        <v>971</v>
      </c>
      <c r="D222" s="154">
        <v>78</v>
      </c>
      <c r="E222" s="121">
        <v>117000</v>
      </c>
      <c r="F222" s="121" t="s">
        <v>977</v>
      </c>
    </row>
    <row r="223" spans="1:6">
      <c r="A223" s="4">
        <v>41125</v>
      </c>
      <c r="B223" s="121" t="s">
        <v>557</v>
      </c>
      <c r="C223" s="121" t="s">
        <v>973</v>
      </c>
      <c r="D223" s="154">
        <v>78</v>
      </c>
      <c r="E223" s="121">
        <v>585000</v>
      </c>
      <c r="F223" s="121" t="s">
        <v>975</v>
      </c>
    </row>
    <row r="224" spans="1:6">
      <c r="A224" s="4">
        <v>41127</v>
      </c>
      <c r="B224" s="121" t="s">
        <v>557</v>
      </c>
      <c r="C224" s="121" t="s">
        <v>974</v>
      </c>
      <c r="D224" s="154">
        <v>52</v>
      </c>
      <c r="E224" s="121">
        <v>179920</v>
      </c>
      <c r="F224" s="121" t="s">
        <v>976</v>
      </c>
    </row>
    <row r="225" spans="1:6">
      <c r="A225" s="4">
        <v>41129</v>
      </c>
      <c r="B225" s="121" t="s">
        <v>557</v>
      </c>
      <c r="C225" s="121" t="s">
        <v>966</v>
      </c>
      <c r="D225" s="154">
        <v>91</v>
      </c>
      <c r="E225" s="121">
        <v>72709</v>
      </c>
      <c r="F225" s="121" t="s">
        <v>976</v>
      </c>
    </row>
    <row r="226" spans="1:6">
      <c r="A226" s="4">
        <v>41131</v>
      </c>
      <c r="B226" s="121" t="s">
        <v>557</v>
      </c>
      <c r="C226" s="121" t="s">
        <v>968</v>
      </c>
      <c r="D226" s="154">
        <v>78</v>
      </c>
      <c r="E226" s="121">
        <v>77922</v>
      </c>
      <c r="F226" s="121" t="s">
        <v>977</v>
      </c>
    </row>
    <row r="227" spans="1:6">
      <c r="A227" s="4">
        <v>41133</v>
      </c>
      <c r="B227" s="121" t="s">
        <v>557</v>
      </c>
      <c r="C227" s="121" t="s">
        <v>973</v>
      </c>
      <c r="D227" s="154">
        <v>26</v>
      </c>
      <c r="E227" s="121">
        <v>195000</v>
      </c>
      <c r="F227" s="121" t="s">
        <v>977</v>
      </c>
    </row>
    <row r="228" spans="1:6">
      <c r="A228" s="4">
        <v>41135</v>
      </c>
      <c r="B228" s="121" t="s">
        <v>557</v>
      </c>
      <c r="C228" s="121" t="s">
        <v>973</v>
      </c>
      <c r="D228" s="154">
        <v>130</v>
      </c>
      <c r="E228" s="121">
        <v>975000</v>
      </c>
      <c r="F228" s="121" t="s">
        <v>988</v>
      </c>
    </row>
    <row r="229" spans="1:6">
      <c r="A229" s="4">
        <v>41137</v>
      </c>
      <c r="B229" s="121" t="s">
        <v>557</v>
      </c>
      <c r="C229" s="121" t="s">
        <v>966</v>
      </c>
      <c r="D229" s="154">
        <v>13</v>
      </c>
      <c r="E229" s="121">
        <v>10387</v>
      </c>
      <c r="F229" s="121" t="s">
        <v>989</v>
      </c>
    </row>
    <row r="230" spans="1:6">
      <c r="A230" s="4">
        <v>41139</v>
      </c>
      <c r="B230" s="121" t="s">
        <v>557</v>
      </c>
      <c r="C230" s="121" t="s">
        <v>968</v>
      </c>
      <c r="D230" s="154">
        <v>26</v>
      </c>
      <c r="E230" s="121">
        <v>25974</v>
      </c>
      <c r="F230" s="121" t="s">
        <v>967</v>
      </c>
    </row>
    <row r="231" spans="1:6">
      <c r="A231" s="4">
        <v>41141</v>
      </c>
      <c r="B231" s="121" t="s">
        <v>557</v>
      </c>
      <c r="C231" s="121" t="s">
        <v>966</v>
      </c>
      <c r="D231" s="154">
        <v>26</v>
      </c>
      <c r="E231" s="121">
        <v>20774</v>
      </c>
      <c r="F231" s="121" t="s">
        <v>969</v>
      </c>
    </row>
    <row r="232" spans="1:6">
      <c r="A232" s="4">
        <v>41143</v>
      </c>
      <c r="B232" s="121" t="s">
        <v>557</v>
      </c>
      <c r="C232" s="121" t="s">
        <v>966</v>
      </c>
      <c r="D232" s="154">
        <v>130</v>
      </c>
      <c r="E232" s="121">
        <v>103870</v>
      </c>
      <c r="F232" s="121" t="s">
        <v>970</v>
      </c>
    </row>
    <row r="233" spans="1:6">
      <c r="A233" s="4">
        <v>41145</v>
      </c>
      <c r="B233" s="121" t="s">
        <v>557</v>
      </c>
      <c r="C233" s="121" t="s">
        <v>966</v>
      </c>
      <c r="D233" s="154">
        <v>39</v>
      </c>
      <c r="E233" s="121">
        <v>31161</v>
      </c>
      <c r="F233" s="121" t="s">
        <v>972</v>
      </c>
    </row>
    <row r="234" spans="1:6">
      <c r="A234" s="4">
        <v>41147</v>
      </c>
      <c r="B234" s="121" t="s">
        <v>354</v>
      </c>
      <c r="C234" s="121" t="s">
        <v>974</v>
      </c>
      <c r="D234" s="154">
        <v>26</v>
      </c>
      <c r="E234" s="121">
        <v>89960</v>
      </c>
      <c r="F234" s="121" t="s">
        <v>967</v>
      </c>
    </row>
    <row r="235" spans="1:6">
      <c r="A235" s="4">
        <v>41149</v>
      </c>
      <c r="B235" s="121" t="s">
        <v>354</v>
      </c>
      <c r="C235" s="121" t="s">
        <v>968</v>
      </c>
      <c r="D235" s="154">
        <v>78</v>
      </c>
      <c r="E235" s="121">
        <v>77922</v>
      </c>
      <c r="F235" s="121" t="s">
        <v>969</v>
      </c>
    </row>
    <row r="236" spans="1:6">
      <c r="A236" s="4">
        <v>41151</v>
      </c>
      <c r="B236" s="121" t="s">
        <v>354</v>
      </c>
      <c r="C236" s="121" t="s">
        <v>966</v>
      </c>
      <c r="D236" s="154">
        <v>78</v>
      </c>
      <c r="E236" s="121">
        <v>62322</v>
      </c>
      <c r="F236" s="121" t="s">
        <v>970</v>
      </c>
    </row>
    <row r="237" spans="1:6">
      <c r="A237" s="4">
        <v>41153</v>
      </c>
      <c r="B237" s="121" t="s">
        <v>354</v>
      </c>
      <c r="C237" s="121" t="s">
        <v>973</v>
      </c>
      <c r="D237" s="154">
        <v>52</v>
      </c>
      <c r="E237" s="121">
        <v>390000</v>
      </c>
      <c r="F237" s="121" t="s">
        <v>972</v>
      </c>
    </row>
    <row r="238" spans="1:6">
      <c r="A238" s="4">
        <v>41155</v>
      </c>
      <c r="B238" s="121" t="s">
        <v>354</v>
      </c>
      <c r="C238" s="121" t="s">
        <v>971</v>
      </c>
      <c r="D238" s="154">
        <v>91</v>
      </c>
      <c r="E238" s="121">
        <v>136500</v>
      </c>
      <c r="F238" s="121" t="s">
        <v>967</v>
      </c>
    </row>
    <row r="239" spans="1:6">
      <c r="A239" s="4">
        <v>41157</v>
      </c>
      <c r="B239" s="121" t="s">
        <v>354</v>
      </c>
      <c r="C239" s="121" t="s">
        <v>974</v>
      </c>
      <c r="D239" s="154">
        <v>78</v>
      </c>
      <c r="E239" s="121">
        <v>269880</v>
      </c>
      <c r="F239" s="121" t="s">
        <v>969</v>
      </c>
    </row>
    <row r="240" spans="1:6">
      <c r="A240" s="4">
        <v>41159</v>
      </c>
      <c r="B240" s="121" t="s">
        <v>354</v>
      </c>
      <c r="C240" s="121" t="s">
        <v>971</v>
      </c>
      <c r="D240" s="154">
        <v>26</v>
      </c>
      <c r="E240" s="121">
        <v>39000</v>
      </c>
      <c r="F240" s="121" t="s">
        <v>967</v>
      </c>
    </row>
    <row r="241" spans="1:6">
      <c r="A241" s="4">
        <v>41161</v>
      </c>
      <c r="B241" s="121" t="s">
        <v>354</v>
      </c>
      <c r="C241" s="121" t="s">
        <v>966</v>
      </c>
      <c r="D241" s="154">
        <v>130</v>
      </c>
      <c r="E241" s="121">
        <v>103870</v>
      </c>
      <c r="F241" s="121" t="s">
        <v>969</v>
      </c>
    </row>
    <row r="242" spans="1:6">
      <c r="A242" s="4">
        <v>41163</v>
      </c>
      <c r="B242" s="121" t="s">
        <v>354</v>
      </c>
      <c r="C242" s="121" t="s">
        <v>971</v>
      </c>
      <c r="D242" s="154">
        <v>13</v>
      </c>
      <c r="E242" s="121">
        <v>19500</v>
      </c>
      <c r="F242" s="121" t="s">
        <v>967</v>
      </c>
    </row>
    <row r="243" spans="1:6">
      <c r="A243" s="4">
        <v>41165</v>
      </c>
      <c r="B243" s="121" t="s">
        <v>354</v>
      </c>
      <c r="C243" s="121" t="s">
        <v>974</v>
      </c>
      <c r="D243" s="154">
        <v>26</v>
      </c>
      <c r="E243" s="121">
        <v>89960</v>
      </c>
      <c r="F243" s="121" t="s">
        <v>969</v>
      </c>
    </row>
    <row r="244" spans="1:6">
      <c r="A244" s="4">
        <v>41167</v>
      </c>
      <c r="B244" s="121" t="s">
        <v>354</v>
      </c>
      <c r="C244" s="121" t="s">
        <v>968</v>
      </c>
      <c r="D244" s="154">
        <v>26</v>
      </c>
      <c r="E244" s="121">
        <v>25974</v>
      </c>
      <c r="F244" s="121" t="s">
        <v>970</v>
      </c>
    </row>
    <row r="245" spans="1:6">
      <c r="A245" s="4">
        <v>41169</v>
      </c>
      <c r="B245" s="121" t="s">
        <v>354</v>
      </c>
      <c r="C245" s="121" t="s">
        <v>971</v>
      </c>
      <c r="D245" s="154">
        <v>130</v>
      </c>
      <c r="E245" s="121">
        <v>195000</v>
      </c>
      <c r="F245" s="121" t="s">
        <v>972</v>
      </c>
    </row>
    <row r="246" spans="1:6">
      <c r="A246" s="4">
        <v>41171</v>
      </c>
      <c r="B246" s="121" t="s">
        <v>354</v>
      </c>
      <c r="C246" s="121" t="s">
        <v>971</v>
      </c>
      <c r="D246" s="154">
        <v>39</v>
      </c>
      <c r="E246" s="121">
        <v>58500</v>
      </c>
      <c r="F246" s="121" t="s">
        <v>979</v>
      </c>
    </row>
    <row r="247" spans="1:6">
      <c r="A247" s="4">
        <v>41173</v>
      </c>
      <c r="B247" s="121" t="s">
        <v>983</v>
      </c>
      <c r="C247" s="121" t="s">
        <v>973</v>
      </c>
      <c r="D247" s="154">
        <v>26</v>
      </c>
      <c r="E247" s="121">
        <v>195000</v>
      </c>
      <c r="F247" s="121" t="s">
        <v>980</v>
      </c>
    </row>
    <row r="248" spans="1:6">
      <c r="A248" s="4">
        <v>41175</v>
      </c>
      <c r="B248" s="121" t="s">
        <v>983</v>
      </c>
      <c r="C248" s="121" t="s">
        <v>974</v>
      </c>
      <c r="D248" s="154">
        <v>78</v>
      </c>
      <c r="E248" s="121">
        <v>269880</v>
      </c>
      <c r="F248" s="121" t="s">
        <v>981</v>
      </c>
    </row>
    <row r="249" spans="1:6">
      <c r="A249" s="4">
        <v>41177</v>
      </c>
      <c r="B249" s="121" t="s">
        <v>983</v>
      </c>
      <c r="C249" s="121" t="s">
        <v>971</v>
      </c>
      <c r="D249" s="154">
        <v>78</v>
      </c>
      <c r="E249" s="121">
        <v>117000</v>
      </c>
      <c r="F249" s="121" t="s">
        <v>982</v>
      </c>
    </row>
    <row r="250" spans="1:6">
      <c r="A250" s="4">
        <v>41179</v>
      </c>
      <c r="B250" s="121" t="s">
        <v>983</v>
      </c>
      <c r="C250" s="121" t="s">
        <v>966</v>
      </c>
      <c r="D250" s="154">
        <v>52</v>
      </c>
      <c r="E250" s="121">
        <v>41548</v>
      </c>
      <c r="F250" s="121" t="s">
        <v>984</v>
      </c>
    </row>
    <row r="251" spans="1:6">
      <c r="A251" s="4">
        <v>41181</v>
      </c>
      <c r="B251" s="121" t="s">
        <v>983</v>
      </c>
      <c r="C251" s="121" t="s">
        <v>968</v>
      </c>
      <c r="D251" s="154">
        <v>91</v>
      </c>
      <c r="E251" s="121">
        <v>90909</v>
      </c>
      <c r="F251" s="121" t="s">
        <v>984</v>
      </c>
    </row>
    <row r="252" spans="1:6">
      <c r="A252" s="4">
        <v>41183</v>
      </c>
      <c r="B252" s="121" t="s">
        <v>983</v>
      </c>
      <c r="C252" s="121" t="s">
        <v>973</v>
      </c>
      <c r="D252" s="154">
        <v>78</v>
      </c>
      <c r="E252" s="121">
        <v>585000</v>
      </c>
      <c r="F252" s="121" t="s">
        <v>985</v>
      </c>
    </row>
    <row r="253" spans="1:6">
      <c r="A253" s="4">
        <v>41185</v>
      </c>
      <c r="B253" s="121" t="s">
        <v>983</v>
      </c>
      <c r="C253" s="121" t="s">
        <v>974</v>
      </c>
      <c r="D253" s="154">
        <v>26</v>
      </c>
      <c r="E253" s="121">
        <v>89960</v>
      </c>
      <c r="F253" s="121" t="s">
        <v>985</v>
      </c>
    </row>
    <row r="254" spans="1:6">
      <c r="A254" s="4">
        <v>41187</v>
      </c>
      <c r="B254" s="121" t="s">
        <v>983</v>
      </c>
      <c r="C254" s="121" t="s">
        <v>971</v>
      </c>
      <c r="D254" s="154">
        <v>130</v>
      </c>
      <c r="E254" s="121">
        <v>195000</v>
      </c>
      <c r="F254" s="121" t="s">
        <v>986</v>
      </c>
    </row>
    <row r="255" spans="1:6">
      <c r="A255" s="4">
        <v>41189</v>
      </c>
      <c r="B255" s="121" t="s">
        <v>983</v>
      </c>
      <c r="C255" s="121" t="s">
        <v>968</v>
      </c>
      <c r="D255" s="154">
        <v>13</v>
      </c>
      <c r="E255" s="121">
        <v>12987</v>
      </c>
      <c r="F255" s="121" t="s">
        <v>986</v>
      </c>
    </row>
    <row r="256" spans="1:6">
      <c r="A256" s="4">
        <v>41191</v>
      </c>
      <c r="B256" s="121" t="s">
        <v>983</v>
      </c>
      <c r="C256" s="121" t="s">
        <v>973</v>
      </c>
      <c r="D256" s="154">
        <v>26</v>
      </c>
      <c r="E256" s="121">
        <v>195000</v>
      </c>
      <c r="F256" s="121" t="s">
        <v>987</v>
      </c>
    </row>
    <row r="257" spans="1:6">
      <c r="A257" s="4">
        <v>41193</v>
      </c>
      <c r="B257" s="121" t="s">
        <v>983</v>
      </c>
      <c r="C257" s="121" t="s">
        <v>973</v>
      </c>
      <c r="D257" s="154">
        <v>26</v>
      </c>
      <c r="E257" s="121">
        <v>195000</v>
      </c>
      <c r="F257" s="121" t="s">
        <v>987</v>
      </c>
    </row>
    <row r="258" spans="1:6">
      <c r="A258" s="4">
        <v>41195</v>
      </c>
      <c r="B258" s="121" t="s">
        <v>983</v>
      </c>
      <c r="C258" s="121" t="s">
        <v>968</v>
      </c>
      <c r="D258" s="154">
        <v>130</v>
      </c>
      <c r="E258" s="121">
        <v>129870</v>
      </c>
      <c r="F258" s="121" t="s">
        <v>979</v>
      </c>
    </row>
    <row r="259" spans="1:6">
      <c r="A259" s="4">
        <v>41197</v>
      </c>
      <c r="B259" s="121" t="s">
        <v>983</v>
      </c>
      <c r="C259" s="121" t="s">
        <v>968</v>
      </c>
      <c r="D259" s="154">
        <v>39</v>
      </c>
      <c r="E259" s="121">
        <v>38961</v>
      </c>
      <c r="F259" s="121" t="s">
        <v>980</v>
      </c>
    </row>
    <row r="260" spans="1:6">
      <c r="A260" s="4">
        <v>41199</v>
      </c>
      <c r="B260" s="121" t="s">
        <v>553</v>
      </c>
      <c r="C260" s="121" t="s">
        <v>966</v>
      </c>
      <c r="D260" s="154">
        <v>26</v>
      </c>
      <c r="E260" s="121">
        <v>20774</v>
      </c>
      <c r="F260" s="121" t="s">
        <v>981</v>
      </c>
    </row>
    <row r="261" spans="1:6">
      <c r="A261" s="4">
        <v>41201</v>
      </c>
      <c r="B261" s="121" t="s">
        <v>553</v>
      </c>
      <c r="C261" s="121" t="s">
        <v>973</v>
      </c>
      <c r="D261" s="154">
        <v>78</v>
      </c>
      <c r="E261" s="121">
        <v>585000</v>
      </c>
      <c r="F261" s="121" t="s">
        <v>982</v>
      </c>
    </row>
    <row r="262" spans="1:6">
      <c r="A262" s="4">
        <v>41203</v>
      </c>
      <c r="B262" s="121" t="s">
        <v>553</v>
      </c>
      <c r="C262" s="121" t="s">
        <v>968</v>
      </c>
      <c r="D262" s="154">
        <v>78</v>
      </c>
      <c r="E262" s="121">
        <v>77922</v>
      </c>
      <c r="F262" s="121" t="s">
        <v>984</v>
      </c>
    </row>
    <row r="263" spans="1:6">
      <c r="A263" s="4">
        <v>41205</v>
      </c>
      <c r="B263" s="121" t="s">
        <v>553</v>
      </c>
      <c r="C263" s="121" t="s">
        <v>971</v>
      </c>
      <c r="D263" s="154">
        <v>52</v>
      </c>
      <c r="E263" s="121">
        <v>78000</v>
      </c>
      <c r="F263" s="121" t="s">
        <v>984</v>
      </c>
    </row>
    <row r="264" spans="1:6">
      <c r="A264" s="4">
        <v>41206</v>
      </c>
      <c r="B264" s="121" t="s">
        <v>583</v>
      </c>
      <c r="C264" s="121" t="s">
        <v>973</v>
      </c>
      <c r="D264" s="154">
        <v>13</v>
      </c>
      <c r="E264" s="121">
        <v>97500</v>
      </c>
      <c r="F264" s="121" t="s">
        <v>985</v>
      </c>
    </row>
    <row r="265" spans="1:6">
      <c r="A265" s="4">
        <v>41206</v>
      </c>
      <c r="B265" s="121" t="s">
        <v>351</v>
      </c>
      <c r="C265" s="121" t="s">
        <v>971</v>
      </c>
      <c r="D265" s="154">
        <v>13</v>
      </c>
      <c r="E265" s="121">
        <v>19500</v>
      </c>
      <c r="F265" s="121" t="s">
        <v>985</v>
      </c>
    </row>
    <row r="266" spans="1:6">
      <c r="A266" s="4">
        <v>41206</v>
      </c>
      <c r="B266" s="121" t="s">
        <v>450</v>
      </c>
      <c r="C266" s="121" t="s">
        <v>968</v>
      </c>
      <c r="D266" s="154">
        <v>13</v>
      </c>
      <c r="E266" s="121">
        <v>12987</v>
      </c>
      <c r="F266" s="121" t="s">
        <v>986</v>
      </c>
    </row>
    <row r="267" spans="1:6">
      <c r="A267" s="4">
        <v>41206</v>
      </c>
      <c r="B267" s="121" t="s">
        <v>553</v>
      </c>
      <c r="C267" s="121" t="s">
        <v>974</v>
      </c>
      <c r="D267" s="154">
        <v>13</v>
      </c>
      <c r="E267" s="121">
        <v>44980</v>
      </c>
      <c r="F267" s="121" t="s">
        <v>986</v>
      </c>
    </row>
    <row r="268" spans="1:6">
      <c r="A268" s="4">
        <v>41207</v>
      </c>
      <c r="B268" s="121" t="s">
        <v>553</v>
      </c>
      <c r="C268" s="121" t="s">
        <v>974</v>
      </c>
      <c r="D268" s="154">
        <v>91</v>
      </c>
      <c r="E268" s="121">
        <v>314860</v>
      </c>
      <c r="F268" s="121" t="s">
        <v>987</v>
      </c>
    </row>
    <row r="269" spans="1:6">
      <c r="A269" s="4">
        <v>41209</v>
      </c>
      <c r="B269" s="121" t="s">
        <v>553</v>
      </c>
      <c r="C269" s="121" t="s">
        <v>966</v>
      </c>
      <c r="D269" s="154">
        <v>78</v>
      </c>
      <c r="E269" s="121">
        <v>62322</v>
      </c>
      <c r="F269" s="121" t="s">
        <v>987</v>
      </c>
    </row>
    <row r="270" spans="1:6">
      <c r="A270" s="4">
        <v>41210</v>
      </c>
      <c r="B270" s="121" t="s">
        <v>983</v>
      </c>
      <c r="C270" s="121" t="s">
        <v>973</v>
      </c>
      <c r="D270" s="154">
        <v>26</v>
      </c>
      <c r="E270" s="121">
        <v>195000</v>
      </c>
      <c r="F270" s="121" t="s">
        <v>980</v>
      </c>
    </row>
    <row r="271" spans="1:6">
      <c r="A271" s="4">
        <v>41210</v>
      </c>
      <c r="B271" s="121" t="s">
        <v>557</v>
      </c>
      <c r="C271" s="121" t="s">
        <v>968</v>
      </c>
      <c r="D271" s="154">
        <v>26</v>
      </c>
      <c r="E271" s="121">
        <v>25974</v>
      </c>
      <c r="F271" s="121" t="s">
        <v>981</v>
      </c>
    </row>
    <row r="272" spans="1:6">
      <c r="A272" s="4">
        <v>41210</v>
      </c>
      <c r="B272" s="121" t="s">
        <v>559</v>
      </c>
      <c r="C272" s="121" t="s">
        <v>974</v>
      </c>
      <c r="D272" s="154">
        <v>26</v>
      </c>
      <c r="E272" s="121">
        <v>89960</v>
      </c>
      <c r="F272" s="121" t="s">
        <v>982</v>
      </c>
    </row>
    <row r="273" spans="1:6">
      <c r="A273" s="4">
        <v>41210</v>
      </c>
      <c r="B273" s="121" t="s">
        <v>581</v>
      </c>
      <c r="C273" s="121" t="s">
        <v>966</v>
      </c>
      <c r="D273" s="154">
        <v>26</v>
      </c>
      <c r="E273" s="121">
        <v>20774</v>
      </c>
      <c r="F273" s="121" t="s">
        <v>980</v>
      </c>
    </row>
    <row r="274" spans="1:6">
      <c r="A274" s="4">
        <v>41211</v>
      </c>
      <c r="B274" s="121" t="s">
        <v>553</v>
      </c>
      <c r="C274" s="121" t="s">
        <v>966</v>
      </c>
      <c r="D274" s="154">
        <v>26</v>
      </c>
      <c r="E274" s="121">
        <v>20774</v>
      </c>
      <c r="F274" s="121" t="s">
        <v>981</v>
      </c>
    </row>
    <row r="275" spans="1:6">
      <c r="A275" s="4">
        <v>41213</v>
      </c>
      <c r="B275" s="121" t="s">
        <v>553</v>
      </c>
      <c r="C275" s="121" t="s">
        <v>968</v>
      </c>
      <c r="D275" s="154">
        <v>130</v>
      </c>
      <c r="E275" s="121">
        <v>129870</v>
      </c>
      <c r="F275" s="121" t="s">
        <v>982</v>
      </c>
    </row>
    <row r="276" spans="1:6">
      <c r="A276" s="4">
        <v>41215</v>
      </c>
      <c r="B276" s="121" t="s">
        <v>553</v>
      </c>
      <c r="C276" s="121" t="s">
        <v>974</v>
      </c>
      <c r="D276" s="154">
        <v>13</v>
      </c>
      <c r="E276" s="121">
        <v>44980</v>
      </c>
      <c r="F276" s="121" t="s">
        <v>984</v>
      </c>
    </row>
    <row r="277" spans="1:6">
      <c r="A277" s="4">
        <v>41217</v>
      </c>
      <c r="B277" s="121" t="s">
        <v>553</v>
      </c>
      <c r="C277" s="121" t="s">
        <v>966</v>
      </c>
      <c r="D277" s="154">
        <v>26</v>
      </c>
      <c r="E277" s="121">
        <v>20774</v>
      </c>
      <c r="F277" s="121" t="s">
        <v>984</v>
      </c>
    </row>
    <row r="278" spans="1:6">
      <c r="A278" s="4">
        <v>41219</v>
      </c>
      <c r="B278" s="121" t="s">
        <v>553</v>
      </c>
      <c r="C278" s="121" t="s">
        <v>971</v>
      </c>
      <c r="D278" s="154">
        <v>26</v>
      </c>
      <c r="E278" s="121">
        <v>39000</v>
      </c>
      <c r="F278" s="121" t="s">
        <v>985</v>
      </c>
    </row>
    <row r="279" spans="1:6">
      <c r="A279" s="4">
        <v>41221</v>
      </c>
      <c r="B279" s="121" t="s">
        <v>553</v>
      </c>
      <c r="C279" s="121" t="s">
        <v>974</v>
      </c>
      <c r="D279" s="154">
        <v>130</v>
      </c>
      <c r="E279" s="121">
        <v>449800</v>
      </c>
      <c r="F279" s="121" t="s">
        <v>985</v>
      </c>
    </row>
    <row r="280" spans="1:6">
      <c r="A280" s="4">
        <v>41223</v>
      </c>
      <c r="B280" s="121" t="s">
        <v>553</v>
      </c>
      <c r="C280" s="121" t="s">
        <v>974</v>
      </c>
      <c r="D280" s="154">
        <v>39</v>
      </c>
      <c r="E280" s="121">
        <v>134940</v>
      </c>
      <c r="F280" s="121" t="s">
        <v>986</v>
      </c>
    </row>
    <row r="281" spans="1:6">
      <c r="A281" s="4">
        <v>41225</v>
      </c>
      <c r="B281" s="121" t="s">
        <v>553</v>
      </c>
      <c r="C281" s="121" t="s">
        <v>971</v>
      </c>
      <c r="D281" s="154">
        <v>26</v>
      </c>
      <c r="E281" s="121">
        <v>39000</v>
      </c>
      <c r="F281" s="121" t="s">
        <v>986</v>
      </c>
    </row>
    <row r="282" spans="1:6">
      <c r="A282" s="4">
        <v>41227</v>
      </c>
      <c r="B282" s="121" t="s">
        <v>553</v>
      </c>
      <c r="C282" s="121" t="s">
        <v>966</v>
      </c>
      <c r="D282" s="154">
        <v>39</v>
      </c>
      <c r="E282" s="121">
        <v>31161</v>
      </c>
      <c r="F282" s="121" t="s">
        <v>987</v>
      </c>
    </row>
    <row r="283" spans="1:6">
      <c r="A283" s="4">
        <v>41229</v>
      </c>
      <c r="B283" s="121" t="s">
        <v>553</v>
      </c>
      <c r="C283" s="121" t="s">
        <v>968</v>
      </c>
      <c r="D283" s="154">
        <v>91</v>
      </c>
      <c r="E283" s="121">
        <v>90909</v>
      </c>
      <c r="F283" s="121" t="s">
        <v>984</v>
      </c>
    </row>
    <row r="284" spans="1:6">
      <c r="A284" s="4">
        <v>41231</v>
      </c>
      <c r="B284" s="121" t="s">
        <v>553</v>
      </c>
      <c r="C284" s="121" t="s">
        <v>966</v>
      </c>
      <c r="D284" s="154">
        <v>52</v>
      </c>
      <c r="E284" s="121">
        <v>41548</v>
      </c>
      <c r="F284" s="121" t="s">
        <v>979</v>
      </c>
    </row>
    <row r="285" spans="1:6">
      <c r="A285" s="4">
        <v>41233</v>
      </c>
      <c r="B285" s="121" t="s">
        <v>553</v>
      </c>
      <c r="C285" s="121" t="s">
        <v>968</v>
      </c>
      <c r="D285" s="154">
        <v>39</v>
      </c>
      <c r="E285" s="121">
        <v>38961</v>
      </c>
      <c r="F285" s="121" t="s">
        <v>980</v>
      </c>
    </row>
    <row r="286" spans="1:6">
      <c r="A286" s="4">
        <v>41235</v>
      </c>
      <c r="B286" s="121" t="s">
        <v>553</v>
      </c>
      <c r="C286" s="121" t="s">
        <v>971</v>
      </c>
      <c r="D286" s="154">
        <v>39</v>
      </c>
      <c r="E286" s="121">
        <v>58500</v>
      </c>
      <c r="F286" s="121" t="s">
        <v>981</v>
      </c>
    </row>
    <row r="287" spans="1:6">
      <c r="A287" s="4">
        <v>41237</v>
      </c>
      <c r="B287" s="121" t="s">
        <v>553</v>
      </c>
      <c r="C287" s="121" t="s">
        <v>966</v>
      </c>
      <c r="D287" s="154">
        <v>39</v>
      </c>
      <c r="E287" s="121">
        <v>31161</v>
      </c>
      <c r="F287" s="121" t="s">
        <v>982</v>
      </c>
    </row>
    <row r="288" spans="1:6">
      <c r="A288" s="4">
        <v>41239</v>
      </c>
      <c r="B288" s="121" t="s">
        <v>553</v>
      </c>
      <c r="C288" s="121" t="s">
        <v>973</v>
      </c>
      <c r="D288" s="154">
        <v>13</v>
      </c>
      <c r="E288" s="121">
        <v>97500</v>
      </c>
      <c r="F288" s="121" t="s">
        <v>967</v>
      </c>
    </row>
    <row r="289" spans="1:6">
      <c r="A289" s="4">
        <v>41239</v>
      </c>
      <c r="B289" s="121" t="s">
        <v>450</v>
      </c>
      <c r="C289" s="121" t="s">
        <v>971</v>
      </c>
      <c r="D289" s="154">
        <v>78</v>
      </c>
      <c r="E289" s="121">
        <v>117000</v>
      </c>
      <c r="F289" s="121" t="s">
        <v>969</v>
      </c>
    </row>
    <row r="290" spans="1:6">
      <c r="A290" s="4">
        <v>41239</v>
      </c>
      <c r="B290" s="121" t="s">
        <v>581</v>
      </c>
      <c r="C290" s="121" t="s">
        <v>968</v>
      </c>
      <c r="D290" s="154">
        <v>78</v>
      </c>
      <c r="E290" s="121">
        <v>77922</v>
      </c>
      <c r="F290" s="121" t="s">
        <v>970</v>
      </c>
    </row>
    <row r="291" spans="1:6">
      <c r="A291" s="4">
        <v>41239</v>
      </c>
      <c r="B291" s="121" t="s">
        <v>577</v>
      </c>
      <c r="C291" s="121" t="s">
        <v>974</v>
      </c>
      <c r="D291" s="154">
        <v>78</v>
      </c>
      <c r="E291" s="121">
        <v>269880</v>
      </c>
      <c r="F291" s="121" t="s">
        <v>972</v>
      </c>
    </row>
    <row r="292" spans="1:6">
      <c r="A292" s="4">
        <v>41239</v>
      </c>
      <c r="B292" s="121" t="s">
        <v>557</v>
      </c>
      <c r="C292" s="121" t="s">
        <v>966</v>
      </c>
      <c r="D292" s="154">
        <v>78</v>
      </c>
      <c r="E292" s="121">
        <v>62322</v>
      </c>
      <c r="F292" s="121" t="s">
        <v>979</v>
      </c>
    </row>
    <row r="293" spans="1:6">
      <c r="A293" s="4">
        <v>41241</v>
      </c>
      <c r="B293" s="121" t="s">
        <v>553</v>
      </c>
      <c r="C293" s="121" t="s">
        <v>968</v>
      </c>
      <c r="D293" s="154">
        <v>26</v>
      </c>
      <c r="E293" s="121">
        <v>25974</v>
      </c>
      <c r="F293" s="121" t="s">
        <v>980</v>
      </c>
    </row>
    <row r="294" spans="1:6">
      <c r="A294" s="4">
        <v>41243</v>
      </c>
      <c r="B294" s="121" t="s">
        <v>553</v>
      </c>
      <c r="C294" s="121" t="s">
        <v>968</v>
      </c>
      <c r="D294" s="154">
        <v>52</v>
      </c>
      <c r="E294" s="121">
        <v>51948</v>
      </c>
      <c r="F294" s="121" t="s">
        <v>981</v>
      </c>
    </row>
    <row r="295" spans="1:6">
      <c r="A295" s="4">
        <v>41245</v>
      </c>
      <c r="B295" s="121" t="s">
        <v>553</v>
      </c>
      <c r="C295" s="121" t="s">
        <v>966</v>
      </c>
      <c r="D295" s="154">
        <v>39</v>
      </c>
      <c r="E295" s="121">
        <v>31161</v>
      </c>
      <c r="F295" s="121" t="s">
        <v>982</v>
      </c>
    </row>
    <row r="296" spans="1:6">
      <c r="A296" s="4">
        <v>41247</v>
      </c>
      <c r="B296" s="121" t="s">
        <v>553</v>
      </c>
      <c r="C296" s="121" t="s">
        <v>974</v>
      </c>
      <c r="D296" s="154">
        <v>65</v>
      </c>
      <c r="E296" s="121">
        <v>224900</v>
      </c>
      <c r="F296" s="121" t="s">
        <v>967</v>
      </c>
    </row>
    <row r="297" spans="1:6">
      <c r="A297" s="4">
        <v>41249</v>
      </c>
      <c r="B297" s="121" t="s">
        <v>553</v>
      </c>
      <c r="C297" s="121" t="s">
        <v>973</v>
      </c>
      <c r="D297" s="154">
        <v>13</v>
      </c>
      <c r="E297" s="121">
        <v>97500</v>
      </c>
      <c r="F297" s="121" t="s">
        <v>969</v>
      </c>
    </row>
    <row r="298" spans="1:6">
      <c r="A298" s="4">
        <v>41251</v>
      </c>
      <c r="B298" s="121" t="s">
        <v>559</v>
      </c>
      <c r="C298" s="121" t="s">
        <v>974</v>
      </c>
      <c r="D298" s="154">
        <v>26</v>
      </c>
      <c r="E298" s="121">
        <v>89960</v>
      </c>
      <c r="F298" s="121" t="s">
        <v>970</v>
      </c>
    </row>
    <row r="299" spans="1:6">
      <c r="A299" s="4">
        <v>41253</v>
      </c>
      <c r="B299" s="121" t="s">
        <v>559</v>
      </c>
      <c r="C299" s="121" t="s">
        <v>971</v>
      </c>
      <c r="D299" s="154">
        <v>39</v>
      </c>
      <c r="E299" s="121">
        <v>58500</v>
      </c>
      <c r="F299" s="121" t="s">
        <v>972</v>
      </c>
    </row>
    <row r="300" spans="1:6">
      <c r="A300" s="4">
        <v>41255</v>
      </c>
      <c r="B300" s="121" t="s">
        <v>559</v>
      </c>
      <c r="C300" s="121" t="s">
        <v>974</v>
      </c>
      <c r="D300" s="154">
        <v>91</v>
      </c>
      <c r="E300" s="121">
        <v>314860</v>
      </c>
      <c r="F300" s="121" t="s">
        <v>979</v>
      </c>
    </row>
    <row r="301" spans="1:6">
      <c r="A301" s="4">
        <v>41257</v>
      </c>
      <c r="B301" s="121" t="s">
        <v>559</v>
      </c>
      <c r="C301" s="121" t="s">
        <v>971</v>
      </c>
      <c r="D301" s="154">
        <v>52</v>
      </c>
      <c r="E301" s="121">
        <v>78000</v>
      </c>
      <c r="F301" s="121" t="s">
        <v>980</v>
      </c>
    </row>
    <row r="302" spans="1:6">
      <c r="A302" s="4">
        <v>41259</v>
      </c>
      <c r="B302" s="121" t="s">
        <v>559</v>
      </c>
      <c r="C302" s="121" t="s">
        <v>974</v>
      </c>
      <c r="D302" s="154">
        <v>39</v>
      </c>
      <c r="E302" s="121">
        <v>134940</v>
      </c>
      <c r="F302" s="121" t="s">
        <v>981</v>
      </c>
    </row>
    <row r="303" spans="1:6">
      <c r="A303" s="4">
        <v>41261</v>
      </c>
      <c r="B303" s="121" t="s">
        <v>559</v>
      </c>
      <c r="C303" s="121" t="s">
        <v>968</v>
      </c>
      <c r="D303" s="154">
        <v>39</v>
      </c>
      <c r="E303" s="121">
        <v>38961</v>
      </c>
      <c r="F303" s="121" t="s">
        <v>982</v>
      </c>
    </row>
    <row r="304" spans="1:6">
      <c r="A304" s="4">
        <v>41263</v>
      </c>
      <c r="B304" s="121" t="s">
        <v>559</v>
      </c>
      <c r="C304" s="121" t="s">
        <v>971</v>
      </c>
      <c r="D304" s="154">
        <v>39</v>
      </c>
      <c r="E304" s="121">
        <v>58500</v>
      </c>
      <c r="F304" s="121" t="s">
        <v>967</v>
      </c>
    </row>
    <row r="305" spans="1:6">
      <c r="A305" s="4">
        <v>41265</v>
      </c>
      <c r="B305" s="121" t="s">
        <v>559</v>
      </c>
      <c r="C305" s="121" t="s">
        <v>966</v>
      </c>
      <c r="D305" s="154">
        <v>13</v>
      </c>
      <c r="E305" s="121">
        <v>10387</v>
      </c>
      <c r="F305" s="121" t="s">
        <v>979</v>
      </c>
    </row>
    <row r="306" spans="1:6">
      <c r="A306" s="4">
        <v>41267</v>
      </c>
      <c r="B306" s="121" t="s">
        <v>559</v>
      </c>
      <c r="C306" s="121" t="s">
        <v>973</v>
      </c>
      <c r="D306" s="154">
        <v>26</v>
      </c>
      <c r="E306" s="121">
        <v>195000</v>
      </c>
      <c r="F306" s="121" t="s">
        <v>980</v>
      </c>
    </row>
    <row r="307" spans="1:6">
      <c r="A307" s="4">
        <v>41269</v>
      </c>
      <c r="B307" s="121" t="s">
        <v>559</v>
      </c>
      <c r="C307" s="121" t="s">
        <v>974</v>
      </c>
      <c r="D307" s="154">
        <v>52</v>
      </c>
      <c r="E307" s="121">
        <v>179920</v>
      </c>
      <c r="F307" s="121" t="s">
        <v>981</v>
      </c>
    </row>
    <row r="308" spans="1:6">
      <c r="A308" s="4">
        <v>41271</v>
      </c>
      <c r="B308" s="121" t="s">
        <v>559</v>
      </c>
      <c r="C308" s="121" t="s">
        <v>971</v>
      </c>
      <c r="D308" s="154">
        <v>39</v>
      </c>
      <c r="E308" s="121">
        <v>58500</v>
      </c>
      <c r="F308" s="121" t="s">
        <v>982</v>
      </c>
    </row>
    <row r="309" spans="1:6">
      <c r="A309" s="4">
        <v>41273</v>
      </c>
      <c r="B309" s="121" t="s">
        <v>559</v>
      </c>
      <c r="C309" s="121" t="s">
        <v>973</v>
      </c>
      <c r="D309" s="154">
        <v>65</v>
      </c>
      <c r="E309" s="121">
        <v>487500</v>
      </c>
      <c r="F309" s="121" t="s">
        <v>967</v>
      </c>
    </row>
    <row r="310" spans="1:6">
      <c r="A310" s="4">
        <v>41275</v>
      </c>
      <c r="B310" s="121" t="s">
        <v>559</v>
      </c>
      <c r="C310" s="121" t="s">
        <v>966</v>
      </c>
      <c r="D310" s="154">
        <v>13</v>
      </c>
      <c r="E310" s="121">
        <v>10387</v>
      </c>
      <c r="F310" s="121" t="s">
        <v>982</v>
      </c>
    </row>
    <row r="311" spans="1:6">
      <c r="A311" s="4">
        <v>41277</v>
      </c>
      <c r="B311" s="121" t="s">
        <v>351</v>
      </c>
      <c r="C311" s="121" t="s">
        <v>966</v>
      </c>
      <c r="D311" s="154">
        <v>26</v>
      </c>
      <c r="E311" s="121">
        <v>20774</v>
      </c>
      <c r="F311" s="121" t="s">
        <v>967</v>
      </c>
    </row>
    <row r="312" spans="1:6">
      <c r="A312" s="4">
        <v>41279</v>
      </c>
      <c r="B312" s="121" t="s">
        <v>351</v>
      </c>
      <c r="C312" s="121" t="s">
        <v>968</v>
      </c>
      <c r="D312" s="154">
        <v>39</v>
      </c>
      <c r="E312" s="121">
        <v>38961</v>
      </c>
      <c r="F312" s="121" t="s">
        <v>969</v>
      </c>
    </row>
    <row r="313" spans="1:6">
      <c r="A313" s="4">
        <v>41281</v>
      </c>
      <c r="B313" s="121" t="s">
        <v>351</v>
      </c>
      <c r="C313" s="121" t="s">
        <v>973</v>
      </c>
      <c r="D313" s="154">
        <v>91</v>
      </c>
      <c r="E313" s="121">
        <v>682500</v>
      </c>
      <c r="F313" s="121" t="s">
        <v>970</v>
      </c>
    </row>
    <row r="314" spans="1:6">
      <c r="A314" s="4">
        <v>41283</v>
      </c>
      <c r="B314" s="121" t="s">
        <v>351</v>
      </c>
      <c r="C314" s="121" t="s">
        <v>968</v>
      </c>
      <c r="D314" s="154">
        <v>52</v>
      </c>
      <c r="E314" s="121">
        <v>51948</v>
      </c>
      <c r="F314" s="121" t="s">
        <v>972</v>
      </c>
    </row>
    <row r="315" spans="1:6">
      <c r="A315" s="4">
        <v>41285</v>
      </c>
      <c r="B315" s="121" t="s">
        <v>351</v>
      </c>
      <c r="C315" s="121" t="s">
        <v>973</v>
      </c>
      <c r="D315" s="154">
        <v>39</v>
      </c>
      <c r="E315" s="121">
        <v>292500</v>
      </c>
      <c r="F315" s="121" t="s">
        <v>967</v>
      </c>
    </row>
    <row r="316" spans="1:6">
      <c r="A316" s="4">
        <v>41286</v>
      </c>
      <c r="B316" s="121" t="s">
        <v>557</v>
      </c>
      <c r="C316" s="121" t="s">
        <v>973</v>
      </c>
      <c r="D316" s="154">
        <v>65</v>
      </c>
      <c r="E316" s="121">
        <v>487500</v>
      </c>
      <c r="F316" s="121" t="s">
        <v>969</v>
      </c>
    </row>
    <row r="317" spans="1:6">
      <c r="A317" s="4">
        <v>41286</v>
      </c>
      <c r="B317" s="121" t="s">
        <v>581</v>
      </c>
      <c r="C317" s="121" t="s">
        <v>971</v>
      </c>
      <c r="D317" s="154">
        <v>65</v>
      </c>
      <c r="E317" s="121">
        <v>97500</v>
      </c>
      <c r="F317" s="121" t="s">
        <v>970</v>
      </c>
    </row>
    <row r="318" spans="1:6">
      <c r="A318" s="4">
        <v>41286</v>
      </c>
      <c r="B318" s="121" t="s">
        <v>577</v>
      </c>
      <c r="C318" s="121" t="s">
        <v>968</v>
      </c>
      <c r="D318" s="154">
        <v>65</v>
      </c>
      <c r="E318" s="121">
        <v>64935</v>
      </c>
      <c r="F318" s="121" t="s">
        <v>972</v>
      </c>
    </row>
    <row r="319" spans="1:6">
      <c r="A319" s="4">
        <v>41286</v>
      </c>
      <c r="B319" s="121" t="s">
        <v>450</v>
      </c>
      <c r="C319" s="121" t="s">
        <v>966</v>
      </c>
      <c r="D319" s="154">
        <v>65</v>
      </c>
      <c r="E319" s="121">
        <v>51935</v>
      </c>
      <c r="F319" s="121" t="s">
        <v>992</v>
      </c>
    </row>
    <row r="320" spans="1:6">
      <c r="A320" s="4">
        <v>41287</v>
      </c>
      <c r="B320" s="121" t="s">
        <v>351</v>
      </c>
      <c r="C320" s="121" t="s">
        <v>974</v>
      </c>
      <c r="D320" s="154">
        <v>39</v>
      </c>
      <c r="E320" s="121">
        <v>134940</v>
      </c>
      <c r="F320" s="121" t="s">
        <v>993</v>
      </c>
    </row>
    <row r="321" spans="1:6">
      <c r="A321" s="4">
        <v>41289</v>
      </c>
      <c r="B321" s="121" t="s">
        <v>351</v>
      </c>
      <c r="C321" s="121" t="s">
        <v>968</v>
      </c>
      <c r="D321" s="154">
        <v>39</v>
      </c>
      <c r="E321" s="121">
        <v>38961</v>
      </c>
      <c r="F321" s="121" t="s">
        <v>994</v>
      </c>
    </row>
    <row r="322" spans="1:6">
      <c r="A322" s="4">
        <v>41291</v>
      </c>
      <c r="B322" s="121" t="s">
        <v>351</v>
      </c>
      <c r="C322" s="121" t="s">
        <v>971</v>
      </c>
      <c r="D322" s="154">
        <v>13</v>
      </c>
      <c r="E322" s="121">
        <v>19500</v>
      </c>
      <c r="F322" s="121" t="s">
        <v>995</v>
      </c>
    </row>
    <row r="323" spans="1:6">
      <c r="A323" s="4">
        <v>41293</v>
      </c>
      <c r="B323" s="121" t="s">
        <v>351</v>
      </c>
      <c r="C323" s="121" t="s">
        <v>971</v>
      </c>
      <c r="D323" s="154">
        <v>26</v>
      </c>
      <c r="E323" s="121">
        <v>39000</v>
      </c>
      <c r="F323" s="121" t="s">
        <v>967</v>
      </c>
    </row>
    <row r="324" spans="1:6">
      <c r="A324" s="4">
        <v>41295</v>
      </c>
      <c r="B324" s="121" t="s">
        <v>351</v>
      </c>
      <c r="C324" s="121" t="s">
        <v>973</v>
      </c>
      <c r="D324" s="154">
        <v>52</v>
      </c>
      <c r="E324" s="121">
        <v>390000</v>
      </c>
      <c r="F324" s="121" t="s">
        <v>969</v>
      </c>
    </row>
    <row r="325" spans="1:6">
      <c r="A325" s="4">
        <v>41297</v>
      </c>
      <c r="B325" s="121" t="s">
        <v>351</v>
      </c>
      <c r="C325" s="121" t="s">
        <v>968</v>
      </c>
      <c r="D325" s="154">
        <v>39</v>
      </c>
      <c r="E325" s="121">
        <v>38961</v>
      </c>
      <c r="F325" s="121" t="s">
        <v>970</v>
      </c>
    </row>
    <row r="326" spans="1:6">
      <c r="A326" s="4">
        <v>41299</v>
      </c>
      <c r="B326" s="121" t="s">
        <v>351</v>
      </c>
      <c r="C326" s="121" t="s">
        <v>966</v>
      </c>
      <c r="D326" s="154">
        <v>65</v>
      </c>
      <c r="E326" s="121">
        <v>51935</v>
      </c>
      <c r="F326" s="121" t="s">
        <v>972</v>
      </c>
    </row>
    <row r="327" spans="1:6">
      <c r="A327" s="4">
        <v>41301</v>
      </c>
      <c r="B327" s="121" t="s">
        <v>351</v>
      </c>
      <c r="C327" s="121" t="s">
        <v>971</v>
      </c>
      <c r="D327" s="154">
        <v>13</v>
      </c>
      <c r="E327" s="121">
        <v>19500</v>
      </c>
      <c r="F327" s="121" t="s">
        <v>992</v>
      </c>
    </row>
    <row r="328" spans="1:6">
      <c r="A328" s="4">
        <v>41303</v>
      </c>
      <c r="B328" s="121" t="s">
        <v>577</v>
      </c>
      <c r="C328" s="121" t="s">
        <v>968</v>
      </c>
      <c r="D328" s="154">
        <v>26</v>
      </c>
      <c r="E328" s="121">
        <v>25974</v>
      </c>
      <c r="F328" s="121" t="s">
        <v>993</v>
      </c>
    </row>
    <row r="329" spans="1:6">
      <c r="A329" s="4">
        <v>41305</v>
      </c>
      <c r="B329" s="121" t="s">
        <v>577</v>
      </c>
      <c r="C329" s="121" t="s">
        <v>974</v>
      </c>
      <c r="D329" s="154">
        <v>39</v>
      </c>
      <c r="E329" s="121">
        <v>134940</v>
      </c>
      <c r="F329" s="121" t="s">
        <v>994</v>
      </c>
    </row>
    <row r="330" spans="1:6">
      <c r="A330" s="4">
        <v>41305</v>
      </c>
      <c r="B330" s="121" t="s">
        <v>450</v>
      </c>
      <c r="C330" s="121" t="s">
        <v>973</v>
      </c>
      <c r="D330" s="154">
        <v>130</v>
      </c>
      <c r="E330" s="121">
        <v>975000</v>
      </c>
      <c r="F330" s="121" t="s">
        <v>995</v>
      </c>
    </row>
    <row r="331" spans="1:6">
      <c r="A331" s="4">
        <v>41305</v>
      </c>
      <c r="B331" s="121" t="s">
        <v>583</v>
      </c>
      <c r="C331" s="121" t="s">
        <v>971</v>
      </c>
      <c r="D331" s="154">
        <v>130</v>
      </c>
      <c r="E331" s="121">
        <v>195000</v>
      </c>
      <c r="F331" s="121" t="s">
        <v>967</v>
      </c>
    </row>
    <row r="332" spans="1:6">
      <c r="A332" s="4">
        <v>41305</v>
      </c>
      <c r="B332" s="121" t="s">
        <v>351</v>
      </c>
      <c r="C332" s="121" t="s">
        <v>974</v>
      </c>
      <c r="D332" s="154">
        <v>130</v>
      </c>
      <c r="E332" s="121">
        <v>449800</v>
      </c>
      <c r="F332" s="121" t="s">
        <v>967</v>
      </c>
    </row>
    <row r="333" spans="1:6">
      <c r="A333" s="4">
        <v>41305</v>
      </c>
      <c r="B333" s="121" t="s">
        <v>553</v>
      </c>
      <c r="C333" s="121" t="s">
        <v>966</v>
      </c>
      <c r="D333" s="154">
        <v>130</v>
      </c>
      <c r="E333" s="121">
        <v>103870</v>
      </c>
      <c r="F333" s="121" t="s">
        <v>967</v>
      </c>
    </row>
    <row r="334" spans="1:6">
      <c r="A334" s="4">
        <v>41307</v>
      </c>
      <c r="B334" s="121" t="s">
        <v>577</v>
      </c>
      <c r="C334" s="121" t="s">
        <v>966</v>
      </c>
      <c r="D334" s="154">
        <v>91</v>
      </c>
      <c r="E334" s="121">
        <v>72709</v>
      </c>
      <c r="F334" s="121" t="s">
        <v>969</v>
      </c>
    </row>
    <row r="335" spans="1:6">
      <c r="A335" s="4">
        <v>41309</v>
      </c>
      <c r="B335" s="121" t="s">
        <v>577</v>
      </c>
      <c r="C335" s="121" t="s">
        <v>974</v>
      </c>
      <c r="D335" s="154">
        <v>52</v>
      </c>
      <c r="E335" s="121">
        <v>179920</v>
      </c>
      <c r="F335" s="121" t="s">
        <v>970</v>
      </c>
    </row>
    <row r="336" spans="1:6">
      <c r="A336" s="4">
        <v>41311</v>
      </c>
      <c r="B336" s="121" t="s">
        <v>577</v>
      </c>
      <c r="C336" s="121" t="s">
        <v>966</v>
      </c>
      <c r="D336" s="154">
        <v>39</v>
      </c>
      <c r="E336" s="121">
        <v>31161</v>
      </c>
      <c r="F336" s="121" t="s">
        <v>972</v>
      </c>
    </row>
    <row r="337" spans="1:6">
      <c r="A337" s="4">
        <v>41313</v>
      </c>
      <c r="B337" s="121" t="s">
        <v>577</v>
      </c>
      <c r="C337" s="121" t="s">
        <v>973</v>
      </c>
      <c r="D337" s="154">
        <v>39</v>
      </c>
      <c r="E337" s="121">
        <v>292500</v>
      </c>
      <c r="F337" s="121" t="s">
        <v>993</v>
      </c>
    </row>
    <row r="338" spans="1:6">
      <c r="A338" s="4">
        <v>41315</v>
      </c>
      <c r="B338" s="121" t="s">
        <v>577</v>
      </c>
      <c r="C338" s="121" t="s">
        <v>974</v>
      </c>
      <c r="D338" s="154">
        <v>39</v>
      </c>
      <c r="E338" s="121">
        <v>134940</v>
      </c>
      <c r="F338" s="121" t="s">
        <v>994</v>
      </c>
    </row>
    <row r="339" spans="1:6">
      <c r="A339" s="4">
        <v>41317</v>
      </c>
      <c r="B339" s="121" t="s">
        <v>577</v>
      </c>
      <c r="C339" s="121" t="s">
        <v>968</v>
      </c>
      <c r="D339" s="154">
        <v>13</v>
      </c>
      <c r="E339" s="121">
        <v>12987</v>
      </c>
      <c r="F339" s="121" t="s">
        <v>993</v>
      </c>
    </row>
    <row r="340" spans="1:6">
      <c r="A340" s="4">
        <v>41319</v>
      </c>
      <c r="B340" s="121" t="s">
        <v>577</v>
      </c>
      <c r="C340" s="121" t="s">
        <v>974</v>
      </c>
      <c r="D340" s="154">
        <v>26</v>
      </c>
      <c r="E340" s="121">
        <v>89960</v>
      </c>
      <c r="F340" s="121" t="s">
        <v>994</v>
      </c>
    </row>
    <row r="341" spans="1:6">
      <c r="A341" s="4">
        <v>41321</v>
      </c>
      <c r="B341" s="121" t="s">
        <v>577</v>
      </c>
      <c r="C341" s="121" t="s">
        <v>966</v>
      </c>
      <c r="D341" s="154">
        <v>52</v>
      </c>
      <c r="E341" s="121">
        <v>41548</v>
      </c>
      <c r="F341" s="121" t="s">
        <v>984</v>
      </c>
    </row>
    <row r="342" spans="1:6">
      <c r="A342" s="4">
        <v>41323</v>
      </c>
      <c r="B342" s="121" t="s">
        <v>577</v>
      </c>
      <c r="C342" s="121" t="s">
        <v>974</v>
      </c>
      <c r="D342" s="154">
        <v>39</v>
      </c>
      <c r="E342" s="121">
        <v>134940</v>
      </c>
      <c r="F342" s="121" t="s">
        <v>985</v>
      </c>
    </row>
    <row r="343" spans="1:6">
      <c r="A343" s="4">
        <v>41325</v>
      </c>
      <c r="B343" s="121" t="s">
        <v>577</v>
      </c>
      <c r="C343" s="121" t="s">
        <v>971</v>
      </c>
      <c r="D343" s="154">
        <v>65</v>
      </c>
      <c r="E343" s="121">
        <v>97500</v>
      </c>
      <c r="F343" s="121" t="s">
        <v>986</v>
      </c>
    </row>
    <row r="344" spans="1:6">
      <c r="A344" s="4">
        <v>41327</v>
      </c>
      <c r="B344" s="121" t="s">
        <v>577</v>
      </c>
      <c r="C344" s="121" t="s">
        <v>968</v>
      </c>
      <c r="D344" s="154">
        <v>13</v>
      </c>
      <c r="E344" s="121">
        <v>12987</v>
      </c>
      <c r="F344" s="121" t="s">
        <v>987</v>
      </c>
    </row>
    <row r="345" spans="1:6">
      <c r="A345" s="4">
        <v>41329</v>
      </c>
      <c r="B345" s="121" t="s">
        <v>557</v>
      </c>
      <c r="C345" s="121" t="s">
        <v>966</v>
      </c>
      <c r="D345" s="154">
        <v>52</v>
      </c>
      <c r="E345" s="121">
        <v>41548</v>
      </c>
      <c r="F345" s="121" t="s">
        <v>984</v>
      </c>
    </row>
    <row r="346" spans="1:6">
      <c r="A346" s="4">
        <v>41331</v>
      </c>
      <c r="B346" s="121" t="s">
        <v>557</v>
      </c>
      <c r="C346" s="121" t="s">
        <v>973</v>
      </c>
      <c r="D346" s="154">
        <v>26</v>
      </c>
      <c r="E346" s="121">
        <v>195000</v>
      </c>
      <c r="F346" s="121" t="s">
        <v>985</v>
      </c>
    </row>
    <row r="347" spans="1:6">
      <c r="A347" s="4">
        <v>41333</v>
      </c>
      <c r="B347" s="121" t="s">
        <v>557</v>
      </c>
      <c r="C347" s="121" t="s">
        <v>968</v>
      </c>
      <c r="D347" s="154">
        <v>52</v>
      </c>
      <c r="E347" s="121">
        <v>51948</v>
      </c>
      <c r="F347" s="121" t="s">
        <v>986</v>
      </c>
    </row>
    <row r="348" spans="1:6">
      <c r="A348" s="4">
        <v>41335</v>
      </c>
      <c r="B348" s="121" t="s">
        <v>557</v>
      </c>
      <c r="C348" s="121" t="s">
        <v>973</v>
      </c>
      <c r="D348" s="154">
        <v>78</v>
      </c>
      <c r="E348" s="121">
        <v>585000</v>
      </c>
      <c r="F348" s="121" t="s">
        <v>987</v>
      </c>
    </row>
    <row r="349" spans="1:6">
      <c r="A349" s="4">
        <v>41337</v>
      </c>
      <c r="B349" s="121" t="s">
        <v>557</v>
      </c>
      <c r="C349" s="121" t="s">
        <v>968</v>
      </c>
      <c r="D349" s="154">
        <v>65</v>
      </c>
      <c r="E349" s="121">
        <v>64935</v>
      </c>
      <c r="F349" s="121" t="s">
        <v>984</v>
      </c>
    </row>
    <row r="350" spans="1:6">
      <c r="A350" s="4">
        <v>41339</v>
      </c>
      <c r="B350" s="121" t="s">
        <v>557</v>
      </c>
      <c r="C350" s="121" t="s">
        <v>974</v>
      </c>
      <c r="D350" s="154">
        <v>104</v>
      </c>
      <c r="E350" s="121">
        <v>359840</v>
      </c>
      <c r="F350" s="121" t="s">
        <v>985</v>
      </c>
    </row>
    <row r="351" spans="1:6">
      <c r="A351" s="4">
        <v>41341</v>
      </c>
      <c r="B351" s="121" t="s">
        <v>557</v>
      </c>
      <c r="C351" s="121" t="s">
        <v>968</v>
      </c>
      <c r="D351" s="154">
        <v>52</v>
      </c>
      <c r="E351" s="121">
        <v>51948</v>
      </c>
      <c r="F351" s="121" t="s">
        <v>986</v>
      </c>
    </row>
    <row r="352" spans="1:6">
      <c r="A352" s="4">
        <v>41343</v>
      </c>
      <c r="B352" s="121" t="s">
        <v>557</v>
      </c>
      <c r="C352" s="121" t="s">
        <v>973</v>
      </c>
      <c r="D352" s="154">
        <v>39</v>
      </c>
      <c r="E352" s="121">
        <v>292500</v>
      </c>
      <c r="F352" s="121" t="s">
        <v>987</v>
      </c>
    </row>
    <row r="353" spans="1:6">
      <c r="A353" s="4">
        <v>41345</v>
      </c>
      <c r="B353" s="121" t="s">
        <v>557</v>
      </c>
      <c r="C353" s="121" t="s">
        <v>966</v>
      </c>
      <c r="D353" s="154">
        <v>13</v>
      </c>
      <c r="E353" s="121">
        <v>10387</v>
      </c>
      <c r="F353" s="121" t="s">
        <v>985</v>
      </c>
    </row>
    <row r="354" spans="1:6">
      <c r="A354" s="4">
        <v>41347</v>
      </c>
      <c r="B354" s="121" t="s">
        <v>557</v>
      </c>
      <c r="C354" s="121" t="s">
        <v>971</v>
      </c>
      <c r="D354" s="154">
        <v>65</v>
      </c>
      <c r="E354" s="121">
        <v>97500</v>
      </c>
      <c r="F354" s="121" t="s">
        <v>988</v>
      </c>
    </row>
    <row r="355" spans="1:6">
      <c r="A355" s="4">
        <v>41349</v>
      </c>
      <c r="B355" s="121" t="s">
        <v>557</v>
      </c>
      <c r="C355" s="121" t="s">
        <v>966</v>
      </c>
      <c r="D355" s="154">
        <v>39</v>
      </c>
      <c r="E355" s="121">
        <v>31161</v>
      </c>
      <c r="F355" s="121" t="s">
        <v>989</v>
      </c>
    </row>
    <row r="356" spans="1:6">
      <c r="A356" s="4">
        <v>41351</v>
      </c>
      <c r="B356" s="121" t="s">
        <v>557</v>
      </c>
      <c r="C356" s="121" t="s">
        <v>971</v>
      </c>
      <c r="D356" s="154">
        <v>260</v>
      </c>
      <c r="E356" s="121">
        <v>390000</v>
      </c>
      <c r="F356" s="121" t="s">
        <v>990</v>
      </c>
    </row>
    <row r="357" spans="1:6">
      <c r="A357" s="4">
        <v>41353</v>
      </c>
      <c r="B357" s="121" t="s">
        <v>450</v>
      </c>
      <c r="C357" s="121" t="s">
        <v>971</v>
      </c>
      <c r="D357" s="154">
        <v>52</v>
      </c>
      <c r="E357" s="121">
        <v>78000</v>
      </c>
      <c r="F357" s="121" t="s">
        <v>991</v>
      </c>
    </row>
    <row r="358" spans="1:6">
      <c r="A358" s="4">
        <v>41355</v>
      </c>
      <c r="B358" s="121" t="s">
        <v>450</v>
      </c>
      <c r="C358" s="121" t="s">
        <v>966</v>
      </c>
      <c r="D358" s="154">
        <v>26</v>
      </c>
      <c r="E358" s="121">
        <v>20774</v>
      </c>
      <c r="F358" s="121" t="s">
        <v>988</v>
      </c>
    </row>
    <row r="359" spans="1:6">
      <c r="A359" s="4">
        <v>41357</v>
      </c>
      <c r="B359" s="121" t="s">
        <v>450</v>
      </c>
      <c r="C359" s="121" t="s">
        <v>974</v>
      </c>
      <c r="D359" s="154">
        <v>52</v>
      </c>
      <c r="E359" s="121">
        <v>179920</v>
      </c>
      <c r="F359" s="121" t="s">
        <v>989</v>
      </c>
    </row>
    <row r="360" spans="1:6">
      <c r="A360" s="4">
        <v>41359</v>
      </c>
      <c r="B360" s="121" t="s">
        <v>450</v>
      </c>
      <c r="C360" s="121" t="s">
        <v>966</v>
      </c>
      <c r="D360" s="154">
        <v>78</v>
      </c>
      <c r="E360" s="121">
        <v>62322</v>
      </c>
      <c r="F360" s="121" t="s">
        <v>990</v>
      </c>
    </row>
    <row r="361" spans="1:6">
      <c r="A361" s="4">
        <v>41361</v>
      </c>
      <c r="B361" s="121" t="s">
        <v>450</v>
      </c>
      <c r="C361" s="121" t="s">
        <v>974</v>
      </c>
      <c r="D361" s="154">
        <v>65</v>
      </c>
      <c r="E361" s="121">
        <v>224900</v>
      </c>
      <c r="F361" s="121" t="s">
        <v>991</v>
      </c>
    </row>
    <row r="362" spans="1:6">
      <c r="A362" s="4">
        <v>41363</v>
      </c>
      <c r="B362" s="121" t="s">
        <v>450</v>
      </c>
      <c r="C362" s="121" t="s">
        <v>973</v>
      </c>
      <c r="D362" s="154">
        <v>104</v>
      </c>
      <c r="E362" s="121">
        <v>780000</v>
      </c>
      <c r="F362" s="121" t="s">
        <v>989</v>
      </c>
    </row>
    <row r="363" spans="1:6">
      <c r="A363" s="4">
        <v>41365</v>
      </c>
      <c r="B363" s="121" t="s">
        <v>583</v>
      </c>
      <c r="C363" s="121" t="s">
        <v>973</v>
      </c>
      <c r="D363" s="154">
        <v>13</v>
      </c>
      <c r="E363" s="121">
        <v>97500</v>
      </c>
      <c r="F363" s="121" t="s">
        <v>979</v>
      </c>
    </row>
    <row r="364" spans="1:6">
      <c r="A364" s="4">
        <v>41365</v>
      </c>
      <c r="B364" s="121" t="s">
        <v>581</v>
      </c>
      <c r="C364" s="121" t="s">
        <v>968</v>
      </c>
      <c r="D364" s="154">
        <v>13</v>
      </c>
      <c r="E364" s="121">
        <v>12987</v>
      </c>
      <c r="F364" s="121" t="s">
        <v>980</v>
      </c>
    </row>
    <row r="365" spans="1:6">
      <c r="A365" s="4">
        <v>41365</v>
      </c>
      <c r="B365" s="121" t="s">
        <v>354</v>
      </c>
      <c r="C365" s="121" t="s">
        <v>974</v>
      </c>
      <c r="D365" s="154">
        <v>13</v>
      </c>
      <c r="E365" s="121">
        <v>44980</v>
      </c>
      <c r="F365" s="121" t="s">
        <v>981</v>
      </c>
    </row>
    <row r="366" spans="1:6">
      <c r="A366" s="4">
        <v>41365</v>
      </c>
      <c r="B366" s="121" t="s">
        <v>557</v>
      </c>
      <c r="C366" s="121" t="s">
        <v>966</v>
      </c>
      <c r="D366" s="154">
        <v>13</v>
      </c>
      <c r="E366" s="121">
        <v>10387</v>
      </c>
      <c r="F366" s="121" t="s">
        <v>982</v>
      </c>
    </row>
    <row r="367" spans="1:6">
      <c r="A367" s="4">
        <v>41365</v>
      </c>
      <c r="B367" s="121" t="s">
        <v>450</v>
      </c>
      <c r="C367" s="121" t="s">
        <v>974</v>
      </c>
      <c r="D367" s="154">
        <v>52</v>
      </c>
      <c r="E367" s="121">
        <v>179920</v>
      </c>
      <c r="F367" s="121" t="s">
        <v>988</v>
      </c>
    </row>
    <row r="368" spans="1:6">
      <c r="A368" s="4">
        <v>41367</v>
      </c>
      <c r="B368" s="121" t="s">
        <v>450</v>
      </c>
      <c r="C368" s="121" t="s">
        <v>966</v>
      </c>
      <c r="D368" s="154">
        <v>39</v>
      </c>
      <c r="E368" s="121">
        <v>31161</v>
      </c>
      <c r="F368" s="121" t="s">
        <v>989</v>
      </c>
    </row>
    <row r="369" spans="1:6">
      <c r="A369" s="4">
        <v>41369</v>
      </c>
      <c r="B369" s="121" t="s">
        <v>450</v>
      </c>
      <c r="C369" s="121" t="s">
        <v>971</v>
      </c>
      <c r="D369" s="154">
        <v>13</v>
      </c>
      <c r="E369" s="121">
        <v>19500</v>
      </c>
      <c r="F369" s="121" t="s">
        <v>990</v>
      </c>
    </row>
    <row r="370" spans="1:6">
      <c r="A370" s="4">
        <v>41371</v>
      </c>
      <c r="B370" s="121" t="s">
        <v>450</v>
      </c>
      <c r="C370" s="121" t="s">
        <v>968</v>
      </c>
      <c r="D370" s="154">
        <v>65</v>
      </c>
      <c r="E370" s="121">
        <v>64935</v>
      </c>
      <c r="F370" s="121" t="s">
        <v>991</v>
      </c>
    </row>
    <row r="371" spans="1:6">
      <c r="A371" s="4">
        <v>41373</v>
      </c>
      <c r="B371" s="121" t="s">
        <v>450</v>
      </c>
      <c r="C371" s="121" t="s">
        <v>971</v>
      </c>
      <c r="D371" s="154">
        <v>39</v>
      </c>
      <c r="E371" s="121">
        <v>58500</v>
      </c>
      <c r="F371" s="121" t="s">
        <v>992</v>
      </c>
    </row>
    <row r="372" spans="1:6">
      <c r="A372" s="4">
        <v>41375</v>
      </c>
      <c r="B372" s="121" t="s">
        <v>450</v>
      </c>
      <c r="C372" s="121" t="s">
        <v>968</v>
      </c>
      <c r="D372" s="154">
        <v>260</v>
      </c>
      <c r="E372" s="121">
        <v>259740</v>
      </c>
      <c r="F372" s="121" t="s">
        <v>993</v>
      </c>
    </row>
    <row r="373" spans="1:6">
      <c r="A373" s="4">
        <v>41377</v>
      </c>
      <c r="B373" s="121" t="s">
        <v>581</v>
      </c>
      <c r="C373" s="121" t="s">
        <v>968</v>
      </c>
      <c r="D373" s="154">
        <v>52</v>
      </c>
      <c r="E373" s="121">
        <v>51948</v>
      </c>
      <c r="F373" s="121" t="s">
        <v>994</v>
      </c>
    </row>
    <row r="374" spans="1:6">
      <c r="A374" s="4">
        <v>41379</v>
      </c>
      <c r="B374" s="121" t="s">
        <v>581</v>
      </c>
      <c r="C374" s="121" t="s">
        <v>971</v>
      </c>
      <c r="D374" s="154">
        <v>26</v>
      </c>
      <c r="E374" s="121">
        <v>39000</v>
      </c>
      <c r="F374" s="121" t="s">
        <v>995</v>
      </c>
    </row>
    <row r="375" spans="1:6">
      <c r="A375" s="4">
        <v>41381</v>
      </c>
      <c r="B375" s="121" t="s">
        <v>581</v>
      </c>
      <c r="C375" s="121" t="s">
        <v>973</v>
      </c>
      <c r="D375" s="154">
        <v>52</v>
      </c>
      <c r="E375" s="121">
        <v>390000</v>
      </c>
      <c r="F375" s="121" t="s">
        <v>979</v>
      </c>
    </row>
    <row r="376" spans="1:6">
      <c r="A376" s="4">
        <v>41383</v>
      </c>
      <c r="B376" s="121" t="s">
        <v>581</v>
      </c>
      <c r="C376" s="121" t="s">
        <v>971</v>
      </c>
      <c r="D376" s="154">
        <v>78</v>
      </c>
      <c r="E376" s="121">
        <v>117000</v>
      </c>
      <c r="F376" s="121" t="s">
        <v>980</v>
      </c>
    </row>
    <row r="377" spans="1:6">
      <c r="A377" s="4">
        <v>41385</v>
      </c>
      <c r="B377" s="121" t="s">
        <v>581</v>
      </c>
      <c r="C377" s="121" t="s">
        <v>973</v>
      </c>
      <c r="D377" s="154">
        <v>65</v>
      </c>
      <c r="E377" s="121">
        <v>487500</v>
      </c>
      <c r="F377" s="121" t="s">
        <v>981</v>
      </c>
    </row>
    <row r="378" spans="1:6">
      <c r="A378" s="4">
        <v>41387</v>
      </c>
      <c r="B378" s="121" t="s">
        <v>581</v>
      </c>
      <c r="C378" s="121" t="s">
        <v>966</v>
      </c>
      <c r="D378" s="154">
        <v>104</v>
      </c>
      <c r="E378" s="121">
        <v>83096</v>
      </c>
      <c r="F378" s="121" t="s">
        <v>982</v>
      </c>
    </row>
    <row r="379" spans="1:6">
      <c r="A379" s="4">
        <v>41389</v>
      </c>
      <c r="B379" s="121" t="s">
        <v>581</v>
      </c>
      <c r="C379" s="121" t="s">
        <v>973</v>
      </c>
      <c r="D379" s="154">
        <v>52</v>
      </c>
      <c r="E379" s="121">
        <v>390000</v>
      </c>
      <c r="F379" s="121" t="s">
        <v>988</v>
      </c>
    </row>
    <row r="380" spans="1:6">
      <c r="A380" s="4">
        <v>41391</v>
      </c>
      <c r="B380" s="121" t="s">
        <v>581</v>
      </c>
      <c r="C380" s="121" t="s">
        <v>971</v>
      </c>
      <c r="D380" s="154">
        <v>39</v>
      </c>
      <c r="E380" s="121">
        <v>58500</v>
      </c>
      <c r="F380" s="121" t="s">
        <v>989</v>
      </c>
    </row>
    <row r="381" spans="1:6">
      <c r="A381" s="4">
        <v>41393</v>
      </c>
      <c r="B381" s="121" t="s">
        <v>581</v>
      </c>
      <c r="C381" s="121" t="s">
        <v>968</v>
      </c>
      <c r="D381" s="154">
        <v>13</v>
      </c>
      <c r="E381" s="121">
        <v>12987</v>
      </c>
      <c r="F381" s="121" t="s">
        <v>990</v>
      </c>
    </row>
    <row r="382" spans="1:6">
      <c r="A382" s="4">
        <v>41395</v>
      </c>
      <c r="B382" s="121" t="s">
        <v>581</v>
      </c>
      <c r="C382" s="121" t="s">
        <v>974</v>
      </c>
      <c r="D382" s="154">
        <v>65</v>
      </c>
      <c r="E382" s="121">
        <v>224900</v>
      </c>
      <c r="F382" s="121" t="s">
        <v>991</v>
      </c>
    </row>
    <row r="383" spans="1:6">
      <c r="A383" s="4">
        <v>41397</v>
      </c>
      <c r="B383" s="121" t="s">
        <v>581</v>
      </c>
      <c r="C383" s="121" t="s">
        <v>968</v>
      </c>
      <c r="D383" s="154">
        <v>39</v>
      </c>
      <c r="E383" s="121">
        <v>38961</v>
      </c>
      <c r="F383" s="121" t="s">
        <v>992</v>
      </c>
    </row>
    <row r="384" spans="1:6">
      <c r="A384" s="4">
        <v>41399</v>
      </c>
      <c r="B384" s="121" t="s">
        <v>581</v>
      </c>
      <c r="C384" s="121" t="s">
        <v>974</v>
      </c>
      <c r="D384" s="154">
        <v>260</v>
      </c>
      <c r="E384" s="121">
        <v>899600</v>
      </c>
      <c r="F384" s="121" t="s">
        <v>993</v>
      </c>
    </row>
    <row r="385" spans="1:6">
      <c r="A385" s="4">
        <v>41400</v>
      </c>
      <c r="B385" s="121" t="s">
        <v>559</v>
      </c>
      <c r="C385" s="121" t="s">
        <v>973</v>
      </c>
      <c r="D385" s="154">
        <v>65</v>
      </c>
      <c r="E385" s="121">
        <v>487500</v>
      </c>
      <c r="F385" s="121" t="s">
        <v>994</v>
      </c>
    </row>
    <row r="386" spans="1:6">
      <c r="A386" s="4">
        <v>41400</v>
      </c>
      <c r="B386" s="121" t="s">
        <v>581</v>
      </c>
      <c r="C386" s="121" t="s">
        <v>971</v>
      </c>
      <c r="D386" s="154">
        <v>65</v>
      </c>
      <c r="E386" s="121">
        <v>97500</v>
      </c>
      <c r="F386" s="121" t="s">
        <v>995</v>
      </c>
    </row>
    <row r="387" spans="1:6">
      <c r="A387" s="4">
        <v>41400</v>
      </c>
      <c r="B387" s="121" t="s">
        <v>557</v>
      </c>
      <c r="C387" s="121" t="s">
        <v>974</v>
      </c>
      <c r="D387" s="154">
        <v>65</v>
      </c>
      <c r="E387" s="121">
        <v>224900</v>
      </c>
      <c r="F387" s="121" t="s">
        <v>979</v>
      </c>
    </row>
    <row r="388" spans="1:6">
      <c r="A388" s="4">
        <v>41400</v>
      </c>
      <c r="B388" s="121" t="s">
        <v>983</v>
      </c>
      <c r="C388" s="121" t="s">
        <v>966</v>
      </c>
      <c r="D388" s="154">
        <v>65</v>
      </c>
      <c r="E388" s="121">
        <v>51935</v>
      </c>
      <c r="F388" s="121" t="s">
        <v>980</v>
      </c>
    </row>
    <row r="389" spans="1:6">
      <c r="A389" s="4">
        <v>41401</v>
      </c>
      <c r="B389" s="121" t="s">
        <v>577</v>
      </c>
      <c r="C389" s="121" t="s">
        <v>974</v>
      </c>
      <c r="D389" s="154">
        <v>52</v>
      </c>
      <c r="E389" s="121">
        <v>179920</v>
      </c>
      <c r="F389" s="121" t="s">
        <v>981</v>
      </c>
    </row>
    <row r="390" spans="1:6">
      <c r="A390" s="4">
        <v>41403</v>
      </c>
      <c r="B390" s="121" t="s">
        <v>577</v>
      </c>
      <c r="C390" s="121" t="s">
        <v>968</v>
      </c>
      <c r="D390" s="154">
        <v>26</v>
      </c>
      <c r="E390" s="121">
        <v>25974</v>
      </c>
      <c r="F390" s="121" t="s">
        <v>982</v>
      </c>
    </row>
    <row r="391" spans="1:6">
      <c r="A391" s="4">
        <v>41405</v>
      </c>
      <c r="B391" s="121" t="s">
        <v>577</v>
      </c>
      <c r="C391" s="121" t="s">
        <v>966</v>
      </c>
      <c r="D391" s="154">
        <v>52</v>
      </c>
      <c r="E391" s="121">
        <v>41548</v>
      </c>
      <c r="F391" s="121" t="s">
        <v>979</v>
      </c>
    </row>
    <row r="392" spans="1:6">
      <c r="A392" s="4">
        <v>41407</v>
      </c>
      <c r="B392" s="121" t="s">
        <v>577</v>
      </c>
      <c r="C392" s="121" t="s">
        <v>968</v>
      </c>
      <c r="D392" s="154">
        <v>78</v>
      </c>
      <c r="E392" s="121">
        <v>77922</v>
      </c>
      <c r="F392" s="121" t="s">
        <v>980</v>
      </c>
    </row>
    <row r="393" spans="1:6">
      <c r="A393" s="4">
        <v>41409</v>
      </c>
      <c r="B393" s="121" t="s">
        <v>577</v>
      </c>
      <c r="C393" s="121" t="s">
        <v>966</v>
      </c>
      <c r="D393" s="154">
        <v>65</v>
      </c>
      <c r="E393" s="121">
        <v>51935</v>
      </c>
      <c r="F393" s="121" t="s">
        <v>981</v>
      </c>
    </row>
    <row r="394" spans="1:6">
      <c r="A394" s="4">
        <v>41411</v>
      </c>
      <c r="B394" s="121" t="s">
        <v>577</v>
      </c>
      <c r="C394" s="121" t="s">
        <v>971</v>
      </c>
      <c r="D394" s="154">
        <v>104</v>
      </c>
      <c r="E394" s="121">
        <v>156000</v>
      </c>
      <c r="F394" s="121" t="s">
        <v>982</v>
      </c>
    </row>
    <row r="395" spans="1:6">
      <c r="A395" s="4">
        <v>41413</v>
      </c>
      <c r="B395" s="121" t="s">
        <v>577</v>
      </c>
      <c r="C395" s="121" t="s">
        <v>966</v>
      </c>
      <c r="D395" s="154">
        <v>52</v>
      </c>
      <c r="E395" s="121">
        <v>41548</v>
      </c>
      <c r="F395" s="121" t="s">
        <v>992</v>
      </c>
    </row>
    <row r="396" spans="1:6">
      <c r="A396" s="4">
        <v>41415</v>
      </c>
      <c r="B396" s="121" t="s">
        <v>577</v>
      </c>
      <c r="C396" s="121" t="s">
        <v>968</v>
      </c>
      <c r="D396" s="154">
        <v>39</v>
      </c>
      <c r="E396" s="121">
        <v>38961</v>
      </c>
      <c r="F396" s="121" t="s">
        <v>993</v>
      </c>
    </row>
    <row r="397" spans="1:6">
      <c r="A397" s="4">
        <v>41417</v>
      </c>
      <c r="B397" s="121" t="s">
        <v>577</v>
      </c>
      <c r="C397" s="121" t="s">
        <v>974</v>
      </c>
      <c r="D397" s="154">
        <v>13</v>
      </c>
      <c r="E397" s="121">
        <v>44980</v>
      </c>
      <c r="F397" s="121" t="s">
        <v>992</v>
      </c>
    </row>
    <row r="398" spans="1:6">
      <c r="A398" s="4">
        <v>41419</v>
      </c>
      <c r="B398" s="121" t="s">
        <v>577</v>
      </c>
      <c r="C398" s="121" t="s">
        <v>973</v>
      </c>
      <c r="D398" s="154">
        <v>65</v>
      </c>
      <c r="E398" s="121">
        <v>487500</v>
      </c>
      <c r="F398" s="121" t="s">
        <v>993</v>
      </c>
    </row>
    <row r="399" spans="1:6">
      <c r="A399" s="4">
        <v>41421</v>
      </c>
      <c r="B399" s="121" t="s">
        <v>577</v>
      </c>
      <c r="C399" s="121" t="s">
        <v>974</v>
      </c>
      <c r="D399" s="154">
        <v>39</v>
      </c>
      <c r="E399" s="121">
        <v>134940</v>
      </c>
      <c r="F399" s="121" t="s">
        <v>988</v>
      </c>
    </row>
    <row r="400" spans="1:6">
      <c r="A400" s="4">
        <v>41423</v>
      </c>
      <c r="B400" s="121" t="s">
        <v>581</v>
      </c>
      <c r="C400" s="121" t="s">
        <v>968</v>
      </c>
      <c r="D400" s="154">
        <v>52</v>
      </c>
      <c r="E400" s="121">
        <v>51948</v>
      </c>
      <c r="F400" s="121" t="s">
        <v>989</v>
      </c>
    </row>
    <row r="401" spans="1:6">
      <c r="A401" s="4">
        <v>41425</v>
      </c>
      <c r="B401" s="121" t="s">
        <v>581</v>
      </c>
      <c r="C401" s="121" t="s">
        <v>973</v>
      </c>
      <c r="D401" s="154">
        <v>39</v>
      </c>
      <c r="E401" s="121">
        <v>292500</v>
      </c>
      <c r="F401" s="121" t="s">
        <v>975</v>
      </c>
    </row>
    <row r="402" spans="1:6">
      <c r="A402" s="4">
        <v>41427</v>
      </c>
      <c r="B402" s="121" t="s">
        <v>581</v>
      </c>
      <c r="C402" s="121" t="s">
        <v>968</v>
      </c>
      <c r="D402" s="154">
        <v>26</v>
      </c>
      <c r="E402" s="121">
        <v>25974</v>
      </c>
      <c r="F402" s="121" t="s">
        <v>976</v>
      </c>
    </row>
    <row r="403" spans="1:6">
      <c r="A403" s="4">
        <v>41429</v>
      </c>
      <c r="B403" s="121" t="s">
        <v>581</v>
      </c>
      <c r="C403" s="121" t="s">
        <v>966</v>
      </c>
      <c r="D403" s="154">
        <v>91</v>
      </c>
      <c r="E403" s="121">
        <v>72709</v>
      </c>
      <c r="F403" s="121" t="s">
        <v>977</v>
      </c>
    </row>
    <row r="404" spans="1:6">
      <c r="A404" s="4">
        <v>41431</v>
      </c>
      <c r="B404" s="121" t="s">
        <v>581</v>
      </c>
      <c r="C404" s="121" t="s">
        <v>971</v>
      </c>
      <c r="D404" s="154">
        <v>39</v>
      </c>
      <c r="E404" s="121">
        <v>58500</v>
      </c>
      <c r="F404" s="121" t="s">
        <v>978</v>
      </c>
    </row>
    <row r="405" spans="1:6">
      <c r="A405" s="4">
        <v>41433</v>
      </c>
      <c r="B405" s="121" t="s">
        <v>581</v>
      </c>
      <c r="C405" s="121" t="s">
        <v>971</v>
      </c>
      <c r="D405" s="154">
        <v>65</v>
      </c>
      <c r="E405" s="121">
        <v>97500</v>
      </c>
      <c r="F405" s="121" t="s">
        <v>975</v>
      </c>
    </row>
    <row r="406" spans="1:6">
      <c r="A406" s="4">
        <v>41435</v>
      </c>
      <c r="B406" s="121" t="s">
        <v>581</v>
      </c>
      <c r="C406" s="121" t="s">
        <v>971</v>
      </c>
      <c r="D406" s="154">
        <v>65</v>
      </c>
      <c r="E406" s="121">
        <v>97500</v>
      </c>
      <c r="F406" s="121" t="s">
        <v>976</v>
      </c>
    </row>
    <row r="407" spans="1:6">
      <c r="A407" s="4">
        <v>41437</v>
      </c>
      <c r="B407" s="121" t="s">
        <v>354</v>
      </c>
      <c r="C407" s="121" t="s">
        <v>973</v>
      </c>
      <c r="D407" s="154">
        <v>52</v>
      </c>
      <c r="E407" s="121">
        <v>390000</v>
      </c>
      <c r="F407" s="121" t="s">
        <v>977</v>
      </c>
    </row>
    <row r="408" spans="1:6">
      <c r="A408" s="4">
        <v>41439</v>
      </c>
      <c r="B408" s="121" t="s">
        <v>354</v>
      </c>
      <c r="C408" s="121" t="s">
        <v>968</v>
      </c>
      <c r="D408" s="154">
        <v>26</v>
      </c>
      <c r="E408" s="121">
        <v>25974</v>
      </c>
      <c r="F408" s="121" t="s">
        <v>978</v>
      </c>
    </row>
    <row r="409" spans="1:6">
      <c r="A409" s="4">
        <v>41441</v>
      </c>
      <c r="B409" s="121" t="s">
        <v>354</v>
      </c>
      <c r="C409" s="121" t="s">
        <v>974</v>
      </c>
      <c r="D409" s="154">
        <v>13</v>
      </c>
      <c r="E409" s="121">
        <v>44980</v>
      </c>
      <c r="F409" s="121" t="s">
        <v>976</v>
      </c>
    </row>
    <row r="410" spans="1:6">
      <c r="A410" s="4">
        <v>41442</v>
      </c>
      <c r="B410" s="121" t="s">
        <v>354</v>
      </c>
      <c r="C410" s="121" t="s">
        <v>973</v>
      </c>
      <c r="D410" s="154">
        <v>52</v>
      </c>
      <c r="E410" s="121">
        <v>390000</v>
      </c>
      <c r="F410" s="121" t="s">
        <v>977</v>
      </c>
    </row>
    <row r="411" spans="1:6">
      <c r="A411" s="4">
        <v>41442</v>
      </c>
      <c r="B411" s="121" t="s">
        <v>557</v>
      </c>
      <c r="C411" s="121" t="s">
        <v>971</v>
      </c>
      <c r="D411" s="154">
        <v>52</v>
      </c>
      <c r="E411" s="121">
        <v>78000</v>
      </c>
      <c r="F411" s="121" t="s">
        <v>976</v>
      </c>
    </row>
    <row r="412" spans="1:6">
      <c r="A412" s="4">
        <v>41442</v>
      </c>
      <c r="B412" s="121" t="s">
        <v>581</v>
      </c>
      <c r="C412" s="121" t="s">
        <v>974</v>
      </c>
      <c r="D412" s="154">
        <v>52</v>
      </c>
      <c r="E412" s="121">
        <v>179920</v>
      </c>
      <c r="F412" s="121" t="s">
        <v>977</v>
      </c>
    </row>
    <row r="413" spans="1:6">
      <c r="A413" s="4">
        <v>41442</v>
      </c>
      <c r="B413" s="121" t="s">
        <v>583</v>
      </c>
      <c r="C413" s="121" t="s">
        <v>966</v>
      </c>
      <c r="D413" s="154">
        <v>52</v>
      </c>
      <c r="E413" s="121">
        <v>41548</v>
      </c>
      <c r="F413" s="121" t="s">
        <v>976</v>
      </c>
    </row>
    <row r="414" spans="1:6">
      <c r="A414" s="4">
        <v>41443</v>
      </c>
      <c r="B414" s="121" t="s">
        <v>354</v>
      </c>
      <c r="C414" s="121" t="s">
        <v>966</v>
      </c>
      <c r="D414" s="154">
        <v>13</v>
      </c>
      <c r="E414" s="121">
        <v>10387</v>
      </c>
      <c r="F414" s="121" t="s">
        <v>977</v>
      </c>
    </row>
    <row r="415" spans="1:6">
      <c r="A415" s="4">
        <v>41445</v>
      </c>
      <c r="B415" s="121" t="s">
        <v>354</v>
      </c>
      <c r="C415" s="121" t="s">
        <v>974</v>
      </c>
      <c r="D415" s="154">
        <v>52</v>
      </c>
      <c r="E415" s="121">
        <v>179920</v>
      </c>
      <c r="F415" s="121" t="s">
        <v>988</v>
      </c>
    </row>
    <row r="416" spans="1:6">
      <c r="A416" s="4">
        <v>41447</v>
      </c>
      <c r="B416" s="121" t="s">
        <v>354</v>
      </c>
      <c r="C416" s="121" t="s">
        <v>966</v>
      </c>
      <c r="D416" s="154">
        <v>39</v>
      </c>
      <c r="E416" s="121">
        <v>31161</v>
      </c>
      <c r="F416" s="121" t="s">
        <v>989</v>
      </c>
    </row>
    <row r="417" spans="1:6">
      <c r="A417" s="4">
        <v>41449</v>
      </c>
      <c r="B417" s="121" t="s">
        <v>354</v>
      </c>
      <c r="C417" s="121" t="s">
        <v>974</v>
      </c>
      <c r="D417" s="154">
        <v>26</v>
      </c>
      <c r="E417" s="121">
        <v>89960</v>
      </c>
      <c r="F417" s="121" t="s">
        <v>990</v>
      </c>
    </row>
    <row r="418" spans="1:6">
      <c r="A418" s="4">
        <v>41451</v>
      </c>
      <c r="B418" s="121" t="s">
        <v>354</v>
      </c>
      <c r="C418" s="121" t="s">
        <v>971</v>
      </c>
      <c r="D418" s="154">
        <v>91</v>
      </c>
      <c r="E418" s="121">
        <v>136500</v>
      </c>
      <c r="F418" s="121" t="s">
        <v>991</v>
      </c>
    </row>
    <row r="419" spans="1:6">
      <c r="A419" s="4">
        <v>41453</v>
      </c>
      <c r="B419" s="121" t="s">
        <v>354</v>
      </c>
      <c r="C419" s="121" t="s">
        <v>968</v>
      </c>
      <c r="D419" s="154">
        <v>39</v>
      </c>
      <c r="E419" s="121">
        <v>38961</v>
      </c>
      <c r="F419" s="121" t="s">
        <v>992</v>
      </c>
    </row>
    <row r="420" spans="1:6">
      <c r="A420" s="4">
        <v>41455</v>
      </c>
      <c r="B420" s="121" t="s">
        <v>354</v>
      </c>
      <c r="C420" s="121" t="s">
        <v>968</v>
      </c>
      <c r="D420" s="154">
        <v>65</v>
      </c>
      <c r="E420" s="121">
        <v>64935</v>
      </c>
      <c r="F420" s="121" t="s">
        <v>993</v>
      </c>
    </row>
    <row r="421" spans="1:6">
      <c r="A421" s="4">
        <v>41457</v>
      </c>
      <c r="B421" s="121" t="s">
        <v>354</v>
      </c>
      <c r="C421" s="121" t="s">
        <v>968</v>
      </c>
      <c r="D421" s="154">
        <v>65</v>
      </c>
      <c r="E421" s="121">
        <v>64935</v>
      </c>
      <c r="F421" s="121" t="s">
        <v>994</v>
      </c>
    </row>
    <row r="422" spans="1:6">
      <c r="A422" s="4">
        <v>41459</v>
      </c>
      <c r="B422" s="121" t="s">
        <v>583</v>
      </c>
      <c r="C422" s="121" t="s">
        <v>966</v>
      </c>
      <c r="D422" s="154">
        <v>52</v>
      </c>
      <c r="E422" s="121">
        <v>41548</v>
      </c>
      <c r="F422" s="121" t="s">
        <v>995</v>
      </c>
    </row>
    <row r="423" spans="1:6">
      <c r="A423" s="4">
        <v>41461</v>
      </c>
      <c r="B423" s="121" t="s">
        <v>583</v>
      </c>
      <c r="C423" s="121" t="s">
        <v>971</v>
      </c>
      <c r="D423" s="154">
        <v>52</v>
      </c>
      <c r="E423" s="121">
        <v>78000</v>
      </c>
      <c r="F423" s="121" t="s">
        <v>988</v>
      </c>
    </row>
    <row r="424" spans="1:6">
      <c r="A424" s="4">
        <v>41463</v>
      </c>
      <c r="B424" s="121" t="s">
        <v>583</v>
      </c>
      <c r="C424" s="121" t="s">
        <v>974</v>
      </c>
      <c r="D424" s="154">
        <v>26</v>
      </c>
      <c r="E424" s="121">
        <v>89960</v>
      </c>
      <c r="F424" s="121" t="s">
        <v>989</v>
      </c>
    </row>
    <row r="425" spans="1:6">
      <c r="A425" s="4">
        <v>41465</v>
      </c>
      <c r="B425" s="121" t="s">
        <v>583</v>
      </c>
      <c r="C425" s="121" t="s">
        <v>973</v>
      </c>
      <c r="D425" s="154">
        <v>13</v>
      </c>
      <c r="E425" s="121">
        <v>97500</v>
      </c>
      <c r="F425" s="121" t="s">
        <v>990</v>
      </c>
    </row>
    <row r="426" spans="1:6">
      <c r="A426" s="4">
        <v>41467</v>
      </c>
      <c r="B426" s="121" t="s">
        <v>583</v>
      </c>
      <c r="C426" s="121" t="s">
        <v>971</v>
      </c>
      <c r="D426" s="154">
        <v>13</v>
      </c>
      <c r="E426" s="121">
        <v>19500</v>
      </c>
      <c r="F426" s="121" t="s">
        <v>991</v>
      </c>
    </row>
    <row r="427" spans="1:6">
      <c r="A427" s="4">
        <v>41469</v>
      </c>
      <c r="B427" s="121" t="s">
        <v>583</v>
      </c>
      <c r="C427" s="121" t="s">
        <v>973</v>
      </c>
      <c r="D427" s="154">
        <v>52</v>
      </c>
      <c r="E427" s="121">
        <v>390000</v>
      </c>
      <c r="F427" s="121" t="s">
        <v>992</v>
      </c>
    </row>
    <row r="428" spans="1:6">
      <c r="A428" s="4">
        <v>41471</v>
      </c>
      <c r="B428" s="121" t="s">
        <v>583</v>
      </c>
      <c r="C428" s="121" t="s">
        <v>971</v>
      </c>
      <c r="D428" s="154">
        <v>39</v>
      </c>
      <c r="E428" s="121">
        <v>58500</v>
      </c>
      <c r="F428" s="121" t="s">
        <v>993</v>
      </c>
    </row>
    <row r="429" spans="1:6">
      <c r="A429" s="4">
        <v>41473</v>
      </c>
      <c r="B429" s="121" t="s">
        <v>583</v>
      </c>
      <c r="C429" s="121" t="s">
        <v>973</v>
      </c>
      <c r="D429" s="154">
        <v>26</v>
      </c>
      <c r="E429" s="121">
        <v>195000</v>
      </c>
      <c r="F429" s="121" t="s">
        <v>994</v>
      </c>
    </row>
    <row r="430" spans="1:6">
      <c r="A430" s="4">
        <v>41475</v>
      </c>
      <c r="B430" s="121" t="s">
        <v>583</v>
      </c>
      <c r="C430" s="121" t="s">
        <v>968</v>
      </c>
      <c r="D430" s="154">
        <v>91</v>
      </c>
      <c r="E430" s="121">
        <v>90909</v>
      </c>
      <c r="F430" s="121" t="s">
        <v>995</v>
      </c>
    </row>
    <row r="431" spans="1:6">
      <c r="A431" s="4">
        <v>41476</v>
      </c>
      <c r="B431" s="121" t="s">
        <v>351</v>
      </c>
      <c r="C431" s="121" t="s">
        <v>973</v>
      </c>
      <c r="D431" s="154">
        <v>52</v>
      </c>
      <c r="E431" s="121">
        <v>390000</v>
      </c>
      <c r="F431" s="121" t="s">
        <v>993</v>
      </c>
    </row>
    <row r="432" spans="1:6">
      <c r="A432" s="4">
        <v>41476</v>
      </c>
      <c r="B432" s="121" t="s">
        <v>553</v>
      </c>
      <c r="C432" s="121" t="s">
        <v>968</v>
      </c>
      <c r="D432" s="154">
        <v>52</v>
      </c>
      <c r="E432" s="121">
        <v>51948</v>
      </c>
      <c r="F432" s="121" t="s">
        <v>994</v>
      </c>
    </row>
    <row r="433" spans="1:6">
      <c r="A433" s="4">
        <v>41476</v>
      </c>
      <c r="B433" s="121" t="s">
        <v>559</v>
      </c>
      <c r="C433" s="121" t="s">
        <v>974</v>
      </c>
      <c r="D433" s="154">
        <v>52</v>
      </c>
      <c r="E433" s="121">
        <v>179920</v>
      </c>
      <c r="F433" s="121" t="s">
        <v>993</v>
      </c>
    </row>
    <row r="434" spans="1:6">
      <c r="A434" s="4">
        <v>41476</v>
      </c>
      <c r="B434" s="121" t="s">
        <v>577</v>
      </c>
      <c r="C434" s="121" t="s">
        <v>966</v>
      </c>
      <c r="D434" s="154">
        <v>52</v>
      </c>
      <c r="E434" s="121">
        <v>41548</v>
      </c>
      <c r="F434" s="121" t="s">
        <v>994</v>
      </c>
    </row>
    <row r="435" spans="1:6">
      <c r="A435" s="4">
        <v>41477</v>
      </c>
      <c r="B435" s="121" t="s">
        <v>583</v>
      </c>
      <c r="C435" s="121" t="s">
        <v>974</v>
      </c>
      <c r="D435" s="154">
        <v>39</v>
      </c>
      <c r="E435" s="121">
        <v>134940</v>
      </c>
      <c r="F435" s="121" t="s">
        <v>988</v>
      </c>
    </row>
    <row r="436" spans="1:6">
      <c r="A436" s="4">
        <v>41479</v>
      </c>
      <c r="B436" s="121" t="s">
        <v>583</v>
      </c>
      <c r="C436" s="121" t="s">
        <v>974</v>
      </c>
      <c r="D436" s="154">
        <v>65</v>
      </c>
      <c r="E436" s="121">
        <v>224900</v>
      </c>
      <c r="F436" s="121" t="s">
        <v>988</v>
      </c>
    </row>
    <row r="437" spans="1:6">
      <c r="A437" s="4">
        <v>41481</v>
      </c>
      <c r="B437" s="121" t="s">
        <v>583</v>
      </c>
      <c r="C437" s="121" t="s">
        <v>974</v>
      </c>
      <c r="D437" s="154">
        <v>65</v>
      </c>
      <c r="E437" s="121">
        <v>224900</v>
      </c>
      <c r="F437" s="121" t="s">
        <v>989</v>
      </c>
    </row>
    <row r="438" spans="1:6">
      <c r="A438" s="4">
        <v>41483</v>
      </c>
      <c r="B438" s="121" t="s">
        <v>557</v>
      </c>
      <c r="C438" s="121" t="s">
        <v>971</v>
      </c>
      <c r="D438" s="154">
        <v>52</v>
      </c>
      <c r="E438" s="121">
        <v>78000</v>
      </c>
      <c r="F438" s="121" t="s">
        <v>990</v>
      </c>
    </row>
    <row r="439" spans="1:6">
      <c r="A439" s="4">
        <v>41485</v>
      </c>
      <c r="B439" s="121" t="s">
        <v>557</v>
      </c>
      <c r="C439" s="121" t="s">
        <v>973</v>
      </c>
      <c r="D439" s="154">
        <v>26</v>
      </c>
      <c r="E439" s="121">
        <v>195000</v>
      </c>
      <c r="F439" s="121" t="s">
        <v>991</v>
      </c>
    </row>
    <row r="440" spans="1:6">
      <c r="A440" s="4">
        <v>41487</v>
      </c>
      <c r="B440" s="121" t="s">
        <v>557</v>
      </c>
      <c r="C440" s="121" t="s">
        <v>966</v>
      </c>
      <c r="D440" s="154">
        <v>13</v>
      </c>
      <c r="E440" s="121">
        <v>10387</v>
      </c>
      <c r="F440" s="121" t="s">
        <v>988</v>
      </c>
    </row>
    <row r="441" spans="1:6">
      <c r="A441" s="4">
        <v>41489</v>
      </c>
      <c r="B441" s="121" t="s">
        <v>557</v>
      </c>
      <c r="C441" s="121" t="s">
        <v>968</v>
      </c>
      <c r="D441" s="154">
        <v>13</v>
      </c>
      <c r="E441" s="121">
        <v>12987</v>
      </c>
      <c r="F441" s="121" t="s">
        <v>989</v>
      </c>
    </row>
    <row r="442" spans="1:6">
      <c r="A442" s="4">
        <v>41491</v>
      </c>
      <c r="B442" s="121" t="s">
        <v>557</v>
      </c>
      <c r="C442" s="121" t="s">
        <v>966</v>
      </c>
      <c r="D442" s="154">
        <v>52</v>
      </c>
      <c r="E442" s="121">
        <v>41548</v>
      </c>
      <c r="F442" s="121" t="s">
        <v>990</v>
      </c>
    </row>
    <row r="443" spans="1:6">
      <c r="A443" s="4">
        <v>41493</v>
      </c>
      <c r="B443" s="121" t="s">
        <v>557</v>
      </c>
      <c r="C443" s="121" t="s">
        <v>968</v>
      </c>
      <c r="D443" s="154">
        <v>39</v>
      </c>
      <c r="E443" s="121">
        <v>38961</v>
      </c>
      <c r="F443" s="121" t="s">
        <v>991</v>
      </c>
    </row>
    <row r="444" spans="1:6">
      <c r="A444" s="4">
        <v>41495</v>
      </c>
      <c r="B444" s="121" t="s">
        <v>557</v>
      </c>
      <c r="C444" s="121" t="s">
        <v>966</v>
      </c>
      <c r="D444" s="154">
        <v>26</v>
      </c>
      <c r="E444" s="121">
        <v>20774</v>
      </c>
      <c r="F444" s="121" t="s">
        <v>989</v>
      </c>
    </row>
    <row r="445" spans="1:6">
      <c r="A445" s="4">
        <v>41495</v>
      </c>
      <c r="B445" s="121" t="s">
        <v>557</v>
      </c>
      <c r="C445" s="121" t="s">
        <v>973</v>
      </c>
      <c r="D445" s="154">
        <v>104</v>
      </c>
      <c r="E445" s="121">
        <v>780000</v>
      </c>
      <c r="F445" s="121" t="s">
        <v>975</v>
      </c>
    </row>
    <row r="446" spans="1:6">
      <c r="A446" s="4">
        <v>41495</v>
      </c>
      <c r="B446" s="121" t="s">
        <v>581</v>
      </c>
      <c r="C446" s="121" t="s">
        <v>971</v>
      </c>
      <c r="D446" s="154">
        <v>104</v>
      </c>
      <c r="E446" s="121">
        <v>156000</v>
      </c>
      <c r="F446" s="121" t="s">
        <v>975</v>
      </c>
    </row>
    <row r="447" spans="1:6">
      <c r="A447" s="4">
        <v>41495</v>
      </c>
      <c r="B447" s="121" t="s">
        <v>577</v>
      </c>
      <c r="C447" s="121" t="s">
        <v>968</v>
      </c>
      <c r="D447" s="154">
        <v>104</v>
      </c>
      <c r="E447" s="121">
        <v>103896</v>
      </c>
      <c r="F447" s="121" t="s">
        <v>976</v>
      </c>
    </row>
    <row r="448" spans="1:6">
      <c r="A448" s="4">
        <v>41495</v>
      </c>
      <c r="B448" s="121" t="s">
        <v>450</v>
      </c>
      <c r="C448" s="121" t="s">
        <v>966</v>
      </c>
      <c r="D448" s="154">
        <v>104</v>
      </c>
      <c r="E448" s="121">
        <v>83096</v>
      </c>
      <c r="F448" s="121" t="s">
        <v>976</v>
      </c>
    </row>
    <row r="449" spans="1:6">
      <c r="A449" s="4">
        <v>41497</v>
      </c>
      <c r="B449" s="121" t="s">
        <v>557</v>
      </c>
      <c r="C449" s="121" t="s">
        <v>974</v>
      </c>
      <c r="D449" s="154">
        <v>91</v>
      </c>
      <c r="E449" s="121">
        <v>314860</v>
      </c>
      <c r="F449" s="121" t="s">
        <v>977</v>
      </c>
    </row>
    <row r="450" spans="1:6">
      <c r="A450" s="4">
        <v>41499</v>
      </c>
      <c r="B450" s="121" t="s">
        <v>557</v>
      </c>
      <c r="C450" s="121" t="s">
        <v>973</v>
      </c>
      <c r="D450" s="154">
        <v>39</v>
      </c>
      <c r="E450" s="121">
        <v>292500</v>
      </c>
      <c r="F450" s="121" t="s">
        <v>977</v>
      </c>
    </row>
    <row r="451" spans="1:6">
      <c r="A451" s="4">
        <v>41501</v>
      </c>
      <c r="B451" s="121" t="s">
        <v>557</v>
      </c>
      <c r="C451" s="121" t="s">
        <v>973</v>
      </c>
      <c r="D451" s="154">
        <v>65</v>
      </c>
      <c r="E451" s="121">
        <v>487500</v>
      </c>
      <c r="F451" s="121" t="s">
        <v>978</v>
      </c>
    </row>
    <row r="452" spans="1:6">
      <c r="A452" s="4">
        <v>41503</v>
      </c>
      <c r="B452" s="121" t="s">
        <v>557</v>
      </c>
      <c r="C452" s="121" t="s">
        <v>973</v>
      </c>
      <c r="D452" s="154">
        <v>65</v>
      </c>
      <c r="E452" s="121">
        <v>487500</v>
      </c>
      <c r="F452" s="121" t="s">
        <v>978</v>
      </c>
    </row>
    <row r="453" spans="1:6">
      <c r="A453" s="4">
        <v>41505</v>
      </c>
      <c r="B453" s="121" t="s">
        <v>557</v>
      </c>
      <c r="C453" s="121" t="s">
        <v>966</v>
      </c>
      <c r="D453" s="154">
        <v>65</v>
      </c>
      <c r="E453" s="121">
        <v>51935</v>
      </c>
      <c r="F453" s="121" t="s">
        <v>979</v>
      </c>
    </row>
    <row r="454" spans="1:6">
      <c r="A454" s="4">
        <v>41507</v>
      </c>
      <c r="B454" s="121" t="s">
        <v>557</v>
      </c>
      <c r="C454" s="121" t="s">
        <v>971</v>
      </c>
      <c r="D454" s="154">
        <v>52</v>
      </c>
      <c r="E454" s="121">
        <v>78000</v>
      </c>
      <c r="F454" s="121" t="s">
        <v>980</v>
      </c>
    </row>
    <row r="455" spans="1:6">
      <c r="A455" s="4">
        <v>41509</v>
      </c>
      <c r="B455" s="121" t="s">
        <v>557</v>
      </c>
      <c r="C455" s="121" t="s">
        <v>966</v>
      </c>
      <c r="D455" s="154">
        <v>26</v>
      </c>
      <c r="E455" s="121">
        <v>20774</v>
      </c>
      <c r="F455" s="121" t="s">
        <v>981</v>
      </c>
    </row>
    <row r="456" spans="1:6">
      <c r="A456" s="4">
        <v>41511</v>
      </c>
      <c r="B456" s="121" t="s">
        <v>557</v>
      </c>
      <c r="C456" s="121" t="s">
        <v>971</v>
      </c>
      <c r="D456" s="154">
        <v>65</v>
      </c>
      <c r="E456" s="121">
        <v>97500</v>
      </c>
      <c r="F456" s="121" t="s">
        <v>982</v>
      </c>
    </row>
    <row r="457" spans="1:6">
      <c r="A457" s="4">
        <v>41513</v>
      </c>
      <c r="B457" s="121" t="s">
        <v>557</v>
      </c>
      <c r="C457" s="121" t="s">
        <v>968</v>
      </c>
      <c r="D457" s="154">
        <v>13</v>
      </c>
      <c r="E457" s="121">
        <v>12987</v>
      </c>
      <c r="F457" s="121" t="s">
        <v>975</v>
      </c>
    </row>
    <row r="458" spans="1:6">
      <c r="A458" s="4">
        <v>41514</v>
      </c>
      <c r="B458" s="121" t="s">
        <v>450</v>
      </c>
      <c r="C458" s="121" t="s">
        <v>973</v>
      </c>
      <c r="D458" s="154">
        <v>39</v>
      </c>
      <c r="E458" s="121">
        <v>292500</v>
      </c>
      <c r="F458" s="121" t="s">
        <v>975</v>
      </c>
    </row>
    <row r="459" spans="1:6">
      <c r="A459" s="4">
        <v>41514</v>
      </c>
      <c r="B459" s="121" t="s">
        <v>553</v>
      </c>
      <c r="C459" s="121" t="s">
        <v>971</v>
      </c>
      <c r="D459" s="154">
        <v>39</v>
      </c>
      <c r="E459" s="121">
        <v>58500</v>
      </c>
      <c r="F459" s="121" t="s">
        <v>976</v>
      </c>
    </row>
    <row r="460" spans="1:6">
      <c r="A460" s="4">
        <v>41514</v>
      </c>
      <c r="B460" s="121" t="s">
        <v>351</v>
      </c>
      <c r="C460" s="121" t="s">
        <v>968</v>
      </c>
      <c r="D460" s="154">
        <v>39</v>
      </c>
      <c r="E460" s="121">
        <v>38961</v>
      </c>
      <c r="F460" s="121" t="s">
        <v>976</v>
      </c>
    </row>
    <row r="461" spans="1:6">
      <c r="A461" s="4">
        <v>41514</v>
      </c>
      <c r="B461" s="121" t="s">
        <v>583</v>
      </c>
      <c r="C461" s="121" t="s">
        <v>974</v>
      </c>
      <c r="D461" s="154">
        <v>39</v>
      </c>
      <c r="E461" s="121">
        <v>134940</v>
      </c>
      <c r="F461" s="121" t="s">
        <v>977</v>
      </c>
    </row>
    <row r="462" spans="1:6">
      <c r="A462" s="4">
        <v>41515</v>
      </c>
      <c r="B462" s="121" t="s">
        <v>557</v>
      </c>
      <c r="C462" s="121" t="s">
        <v>971</v>
      </c>
      <c r="D462" s="154">
        <v>26</v>
      </c>
      <c r="E462" s="121">
        <v>39000</v>
      </c>
      <c r="F462" s="121" t="s">
        <v>977</v>
      </c>
    </row>
    <row r="463" spans="1:6">
      <c r="A463" s="4">
        <v>41517</v>
      </c>
      <c r="B463" s="121" t="s">
        <v>557</v>
      </c>
      <c r="C463" s="121" t="s">
        <v>974</v>
      </c>
      <c r="D463" s="154">
        <v>13</v>
      </c>
      <c r="E463" s="121">
        <v>44980</v>
      </c>
      <c r="F463" s="121" t="s">
        <v>978</v>
      </c>
    </row>
    <row r="464" spans="1:6">
      <c r="A464" s="4">
        <v>41519</v>
      </c>
      <c r="B464" s="121" t="s">
        <v>557</v>
      </c>
      <c r="C464" s="121" t="s">
        <v>968</v>
      </c>
      <c r="D464" s="154">
        <v>65</v>
      </c>
      <c r="E464" s="121">
        <v>64935</v>
      </c>
      <c r="F464" s="121" t="s">
        <v>978</v>
      </c>
    </row>
    <row r="465" spans="1:6">
      <c r="A465" s="4">
        <v>41521</v>
      </c>
      <c r="B465" s="121" t="s">
        <v>557</v>
      </c>
      <c r="C465" s="121" t="s">
        <v>966</v>
      </c>
      <c r="D465" s="154">
        <v>117</v>
      </c>
      <c r="E465" s="121">
        <v>93483</v>
      </c>
      <c r="F465" s="121" t="s">
        <v>979</v>
      </c>
    </row>
    <row r="466" spans="1:6">
      <c r="A466" s="4">
        <v>41523</v>
      </c>
      <c r="B466" s="121" t="s">
        <v>557</v>
      </c>
      <c r="C466" s="121" t="s">
        <v>973</v>
      </c>
      <c r="D466" s="154">
        <v>130</v>
      </c>
      <c r="E466" s="121">
        <v>975000</v>
      </c>
      <c r="F466" s="121" t="s">
        <v>980</v>
      </c>
    </row>
    <row r="467" spans="1:6">
      <c r="A467" s="4">
        <v>41525</v>
      </c>
      <c r="B467" s="121" t="s">
        <v>557</v>
      </c>
      <c r="C467" s="121" t="s">
        <v>974</v>
      </c>
      <c r="D467" s="154">
        <v>26</v>
      </c>
      <c r="E467" s="121">
        <v>89960</v>
      </c>
      <c r="F467" s="121" t="s">
        <v>981</v>
      </c>
    </row>
    <row r="468" spans="1:6">
      <c r="A468" s="4">
        <v>41527</v>
      </c>
      <c r="B468" s="121" t="s">
        <v>557</v>
      </c>
      <c r="C468" s="121" t="s">
        <v>973</v>
      </c>
      <c r="D468" s="154">
        <v>26</v>
      </c>
      <c r="E468" s="121">
        <v>195000</v>
      </c>
      <c r="F468" s="121" t="s">
        <v>982</v>
      </c>
    </row>
    <row r="469" spans="1:6">
      <c r="A469" s="4">
        <v>41529</v>
      </c>
      <c r="B469" s="121" t="s">
        <v>557</v>
      </c>
      <c r="C469" s="121" t="s">
        <v>971</v>
      </c>
      <c r="D469" s="154">
        <v>52</v>
      </c>
      <c r="E469" s="121">
        <v>78000</v>
      </c>
      <c r="F469" s="121" t="s">
        <v>979</v>
      </c>
    </row>
    <row r="470" spans="1:6">
      <c r="A470" s="4">
        <v>41531</v>
      </c>
      <c r="B470" s="121" t="s">
        <v>557</v>
      </c>
      <c r="C470" s="121" t="s">
        <v>968</v>
      </c>
      <c r="D470" s="154">
        <v>195</v>
      </c>
      <c r="E470" s="121">
        <v>194805</v>
      </c>
      <c r="F470" s="121" t="s">
        <v>980</v>
      </c>
    </row>
    <row r="471" spans="1:6">
      <c r="A471" s="4">
        <v>41533</v>
      </c>
      <c r="B471" s="121" t="s">
        <v>559</v>
      </c>
      <c r="C471" s="121" t="s">
        <v>971</v>
      </c>
      <c r="D471" s="154">
        <v>65</v>
      </c>
      <c r="E471" s="121">
        <v>97500</v>
      </c>
      <c r="F471" s="121" t="s">
        <v>981</v>
      </c>
    </row>
    <row r="472" spans="1:6">
      <c r="A472" s="4">
        <v>41535</v>
      </c>
      <c r="B472" s="121" t="s">
        <v>559</v>
      </c>
      <c r="C472" s="121" t="s">
        <v>968</v>
      </c>
      <c r="D472" s="154">
        <v>52</v>
      </c>
      <c r="E472" s="121">
        <v>51948</v>
      </c>
      <c r="F472" s="121" t="s">
        <v>982</v>
      </c>
    </row>
    <row r="473" spans="1:6">
      <c r="A473" s="4">
        <v>41537</v>
      </c>
      <c r="B473" s="121" t="s">
        <v>559</v>
      </c>
      <c r="C473" s="121" t="s">
        <v>971</v>
      </c>
      <c r="D473" s="154">
        <v>26</v>
      </c>
      <c r="E473" s="121">
        <v>39000</v>
      </c>
      <c r="F473" s="121" t="s">
        <v>979</v>
      </c>
    </row>
    <row r="474" spans="1:6">
      <c r="A474" s="4">
        <v>41539</v>
      </c>
      <c r="B474" s="121" t="s">
        <v>559</v>
      </c>
      <c r="C474" s="121" t="s">
        <v>968</v>
      </c>
      <c r="D474" s="154">
        <v>65</v>
      </c>
      <c r="E474" s="121">
        <v>64935</v>
      </c>
      <c r="F474" s="121" t="s">
        <v>980</v>
      </c>
    </row>
    <row r="475" spans="1:6">
      <c r="A475" s="4">
        <v>41541</v>
      </c>
      <c r="B475" s="121" t="s">
        <v>559</v>
      </c>
      <c r="C475" s="121" t="s">
        <v>974</v>
      </c>
      <c r="D475" s="154">
        <v>13</v>
      </c>
      <c r="E475" s="121">
        <v>44980</v>
      </c>
      <c r="F475" s="121" t="s">
        <v>981</v>
      </c>
    </row>
    <row r="476" spans="1:6">
      <c r="A476" s="4">
        <v>41543</v>
      </c>
      <c r="B476" s="121" t="s">
        <v>581</v>
      </c>
      <c r="C476" s="121" t="s">
        <v>968</v>
      </c>
      <c r="D476" s="154">
        <v>52</v>
      </c>
      <c r="E476" s="121">
        <v>51948</v>
      </c>
      <c r="F476" s="121" t="s">
        <v>982</v>
      </c>
    </row>
    <row r="477" spans="1:6">
      <c r="A477" s="4">
        <v>41545</v>
      </c>
      <c r="B477" s="121" t="s">
        <v>581</v>
      </c>
      <c r="C477" s="121" t="s">
        <v>974</v>
      </c>
      <c r="D477" s="154">
        <v>39</v>
      </c>
      <c r="E477" s="121">
        <v>134940</v>
      </c>
      <c r="F477" s="121" t="s">
        <v>975</v>
      </c>
    </row>
    <row r="478" spans="1:6">
      <c r="A478" s="4">
        <v>41547</v>
      </c>
      <c r="B478" s="121" t="s">
        <v>581</v>
      </c>
      <c r="C478" s="121" t="s">
        <v>968</v>
      </c>
      <c r="D478" s="154">
        <v>26</v>
      </c>
      <c r="E478" s="121">
        <v>25974</v>
      </c>
      <c r="F478" s="121" t="s">
        <v>976</v>
      </c>
    </row>
    <row r="479" spans="1:6">
      <c r="A479" s="4">
        <v>41549</v>
      </c>
      <c r="B479" s="121" t="s">
        <v>581</v>
      </c>
      <c r="C479" s="121" t="s">
        <v>973</v>
      </c>
      <c r="D479" s="154">
        <v>91</v>
      </c>
      <c r="E479" s="121">
        <v>682500</v>
      </c>
      <c r="F479" s="121" t="s">
        <v>976</v>
      </c>
    </row>
    <row r="480" spans="1:6">
      <c r="A480" s="4">
        <v>41551</v>
      </c>
      <c r="B480" s="121" t="s">
        <v>581</v>
      </c>
      <c r="C480" s="121" t="s">
        <v>966</v>
      </c>
      <c r="D480" s="154">
        <v>39</v>
      </c>
      <c r="E480" s="121">
        <v>31161</v>
      </c>
      <c r="F480" s="121" t="s">
        <v>977</v>
      </c>
    </row>
    <row r="481" spans="1:6">
      <c r="A481" s="4">
        <v>41552</v>
      </c>
      <c r="B481" s="121" t="s">
        <v>557</v>
      </c>
      <c r="C481" s="121" t="s">
        <v>973</v>
      </c>
      <c r="D481" s="154">
        <v>13</v>
      </c>
      <c r="E481" s="121">
        <v>97500</v>
      </c>
      <c r="F481" s="121" t="s">
        <v>982</v>
      </c>
    </row>
    <row r="482" spans="1:6">
      <c r="A482" s="4">
        <v>41552</v>
      </c>
      <c r="B482" s="121" t="s">
        <v>983</v>
      </c>
      <c r="C482" s="121" t="s">
        <v>971</v>
      </c>
      <c r="D482" s="154">
        <v>13</v>
      </c>
      <c r="E482" s="121">
        <v>19500</v>
      </c>
      <c r="F482" s="121" t="s">
        <v>975</v>
      </c>
    </row>
    <row r="483" spans="1:6">
      <c r="A483" s="4">
        <v>41552</v>
      </c>
      <c r="B483" s="121" t="s">
        <v>581</v>
      </c>
      <c r="C483" s="121" t="s">
        <v>968</v>
      </c>
      <c r="D483" s="154">
        <v>13</v>
      </c>
      <c r="E483" s="121">
        <v>12987</v>
      </c>
      <c r="F483" s="121" t="s">
        <v>975</v>
      </c>
    </row>
    <row r="484" spans="1:6">
      <c r="A484" s="4">
        <v>41552</v>
      </c>
      <c r="B484" s="121" t="s">
        <v>450</v>
      </c>
      <c r="C484" s="121" t="s">
        <v>973</v>
      </c>
      <c r="D484" s="154">
        <v>26</v>
      </c>
      <c r="E484" s="121">
        <v>195000</v>
      </c>
      <c r="F484" s="121" t="s">
        <v>976</v>
      </c>
    </row>
    <row r="485" spans="1:6">
      <c r="A485" s="4">
        <v>41552</v>
      </c>
      <c r="B485" s="121" t="s">
        <v>559</v>
      </c>
      <c r="C485" s="121" t="s">
        <v>966</v>
      </c>
      <c r="D485" s="154">
        <v>13</v>
      </c>
      <c r="E485" s="121">
        <v>10387</v>
      </c>
      <c r="F485" s="121" t="s">
        <v>976</v>
      </c>
    </row>
    <row r="486" spans="1:6">
      <c r="A486" s="4">
        <v>41552</v>
      </c>
      <c r="B486" s="121" t="s">
        <v>553</v>
      </c>
      <c r="C486" s="121" t="s">
        <v>971</v>
      </c>
      <c r="D486" s="154">
        <v>26</v>
      </c>
      <c r="E486" s="121">
        <v>39000</v>
      </c>
      <c r="F486" s="121" t="s">
        <v>977</v>
      </c>
    </row>
    <row r="487" spans="1:6">
      <c r="A487" s="4">
        <v>41552</v>
      </c>
      <c r="B487" s="121" t="s">
        <v>351</v>
      </c>
      <c r="C487" s="121" t="s">
        <v>968</v>
      </c>
      <c r="D487" s="154">
        <v>26</v>
      </c>
      <c r="E487" s="121">
        <v>25974</v>
      </c>
      <c r="F487" s="121" t="s">
        <v>977</v>
      </c>
    </row>
    <row r="488" spans="1:6">
      <c r="A488" s="4">
        <v>41552</v>
      </c>
      <c r="B488" s="121" t="s">
        <v>559</v>
      </c>
      <c r="C488" s="121" t="s">
        <v>973</v>
      </c>
      <c r="D488" s="154">
        <v>39</v>
      </c>
      <c r="E488" s="121">
        <v>292500</v>
      </c>
      <c r="F488" s="121" t="s">
        <v>975</v>
      </c>
    </row>
    <row r="489" spans="1:6">
      <c r="A489" s="4">
        <v>41552</v>
      </c>
      <c r="B489" s="121" t="s">
        <v>577</v>
      </c>
      <c r="C489" s="121" t="s">
        <v>971</v>
      </c>
      <c r="D489" s="154">
        <v>39</v>
      </c>
      <c r="E489" s="121">
        <v>58500</v>
      </c>
      <c r="F489" s="121" t="s">
        <v>975</v>
      </c>
    </row>
    <row r="490" spans="1:6">
      <c r="A490" s="4">
        <v>41552</v>
      </c>
      <c r="B490" s="121" t="s">
        <v>583</v>
      </c>
      <c r="C490" s="121" t="s">
        <v>974</v>
      </c>
      <c r="D490" s="154">
        <v>26</v>
      </c>
      <c r="E490" s="121">
        <v>89960</v>
      </c>
      <c r="F490" s="121" t="s">
        <v>976</v>
      </c>
    </row>
    <row r="491" spans="1:6">
      <c r="A491" s="4">
        <v>41552</v>
      </c>
      <c r="B491" s="121" t="s">
        <v>557</v>
      </c>
      <c r="C491" s="121" t="s">
        <v>973</v>
      </c>
      <c r="D491" s="154">
        <v>52</v>
      </c>
      <c r="E491" s="121">
        <v>390000</v>
      </c>
      <c r="F491" s="121" t="s">
        <v>976</v>
      </c>
    </row>
    <row r="492" spans="1:6">
      <c r="A492" s="4">
        <v>41552</v>
      </c>
      <c r="B492" s="121" t="s">
        <v>581</v>
      </c>
      <c r="C492" s="121" t="s">
        <v>971</v>
      </c>
      <c r="D492" s="154">
        <v>52</v>
      </c>
      <c r="E492" s="121">
        <v>78000</v>
      </c>
      <c r="F492" s="121" t="s">
        <v>977</v>
      </c>
    </row>
    <row r="493" spans="1:6">
      <c r="A493" s="4">
        <v>41552</v>
      </c>
      <c r="B493" s="121" t="s">
        <v>577</v>
      </c>
      <c r="C493" s="121" t="s">
        <v>968</v>
      </c>
      <c r="D493" s="154">
        <v>52</v>
      </c>
      <c r="E493" s="121">
        <v>51948</v>
      </c>
      <c r="F493" s="121" t="s">
        <v>977</v>
      </c>
    </row>
    <row r="494" spans="1:6">
      <c r="A494" s="4">
        <v>41552</v>
      </c>
      <c r="B494" s="121" t="s">
        <v>553</v>
      </c>
      <c r="C494" s="121" t="s">
        <v>974</v>
      </c>
      <c r="D494" s="154">
        <v>39</v>
      </c>
      <c r="E494" s="121">
        <v>134940</v>
      </c>
      <c r="F494" s="121" t="s">
        <v>988</v>
      </c>
    </row>
    <row r="495" spans="1:6">
      <c r="A495" s="4">
        <v>41552</v>
      </c>
      <c r="B495" s="121" t="s">
        <v>351</v>
      </c>
      <c r="C495" s="121" t="s">
        <v>966</v>
      </c>
      <c r="D495" s="154">
        <v>39</v>
      </c>
      <c r="E495" s="121">
        <v>31161</v>
      </c>
      <c r="F495" s="121" t="s">
        <v>989</v>
      </c>
    </row>
    <row r="496" spans="1:6">
      <c r="A496" s="4">
        <v>41552</v>
      </c>
      <c r="B496" s="121" t="s">
        <v>450</v>
      </c>
      <c r="C496" s="121" t="s">
        <v>966</v>
      </c>
      <c r="D496" s="154">
        <v>52</v>
      </c>
      <c r="E496" s="121">
        <v>41548</v>
      </c>
      <c r="F496" s="121" t="s">
        <v>990</v>
      </c>
    </row>
    <row r="497" spans="1:6">
      <c r="A497" s="4">
        <v>41553</v>
      </c>
      <c r="B497" s="121" t="s">
        <v>581</v>
      </c>
      <c r="C497" s="121" t="s">
        <v>966</v>
      </c>
      <c r="D497" s="154">
        <v>65</v>
      </c>
      <c r="E497" s="121">
        <v>51935</v>
      </c>
      <c r="F497" s="121" t="s">
        <v>991</v>
      </c>
    </row>
    <row r="498" spans="1:6">
      <c r="A498" s="4">
        <v>41555</v>
      </c>
      <c r="B498" s="121" t="s">
        <v>581</v>
      </c>
      <c r="C498" s="121" t="s">
        <v>966</v>
      </c>
      <c r="D498" s="154">
        <v>65</v>
      </c>
      <c r="E498" s="121">
        <v>51935</v>
      </c>
      <c r="F498" s="121" t="s">
        <v>988</v>
      </c>
    </row>
    <row r="499" spans="1:6">
      <c r="A499" s="4">
        <v>41557</v>
      </c>
      <c r="B499" s="121" t="s">
        <v>354</v>
      </c>
      <c r="C499" s="121" t="s">
        <v>968</v>
      </c>
      <c r="D499" s="154">
        <v>52</v>
      </c>
      <c r="E499" s="121">
        <v>51948</v>
      </c>
      <c r="F499" s="121" t="s">
        <v>989</v>
      </c>
    </row>
    <row r="500" spans="1:6">
      <c r="A500" s="4">
        <v>41559</v>
      </c>
      <c r="B500" s="121" t="s">
        <v>354</v>
      </c>
      <c r="C500" s="121" t="s">
        <v>966</v>
      </c>
      <c r="D500" s="154">
        <v>26</v>
      </c>
      <c r="E500" s="121">
        <v>20774</v>
      </c>
      <c r="F500" s="121" t="s">
        <v>990</v>
      </c>
    </row>
    <row r="501" spans="1:6">
      <c r="A501" s="4">
        <v>41561</v>
      </c>
      <c r="B501" s="121" t="s">
        <v>354</v>
      </c>
      <c r="C501" s="121" t="s">
        <v>971</v>
      </c>
      <c r="D501" s="154">
        <v>13</v>
      </c>
      <c r="E501" s="121">
        <v>19500</v>
      </c>
      <c r="F501" s="121" t="s">
        <v>991</v>
      </c>
    </row>
    <row r="502" spans="1:6">
      <c r="A502" s="4">
        <v>41563</v>
      </c>
      <c r="B502" s="121" t="s">
        <v>354</v>
      </c>
      <c r="C502" s="121" t="s">
        <v>974</v>
      </c>
      <c r="D502" s="154">
        <v>13</v>
      </c>
      <c r="E502" s="121">
        <v>44980</v>
      </c>
      <c r="F502" s="121" t="s">
        <v>988</v>
      </c>
    </row>
    <row r="503" spans="1:6">
      <c r="A503" s="4">
        <v>41565</v>
      </c>
      <c r="B503" s="121" t="s">
        <v>354</v>
      </c>
      <c r="C503" s="121" t="s">
        <v>974</v>
      </c>
      <c r="D503" s="154">
        <v>52</v>
      </c>
      <c r="E503" s="121">
        <v>179920</v>
      </c>
      <c r="F503" s="121" t="s">
        <v>989</v>
      </c>
    </row>
    <row r="504" spans="1:6">
      <c r="A504" s="4">
        <v>41567</v>
      </c>
      <c r="B504" s="121" t="s">
        <v>354</v>
      </c>
      <c r="C504" s="121" t="s">
        <v>973</v>
      </c>
      <c r="D504" s="154">
        <v>39</v>
      </c>
      <c r="E504" s="121">
        <v>292500</v>
      </c>
      <c r="F504" s="121" t="s">
        <v>984</v>
      </c>
    </row>
    <row r="505" spans="1:6">
      <c r="A505" s="4">
        <v>41569</v>
      </c>
      <c r="B505" s="121" t="s">
        <v>354</v>
      </c>
      <c r="C505" s="121" t="s">
        <v>974</v>
      </c>
      <c r="D505" s="154">
        <v>26</v>
      </c>
      <c r="E505" s="121">
        <v>89960</v>
      </c>
      <c r="F505" s="121" t="s">
        <v>985</v>
      </c>
    </row>
    <row r="506" spans="1:6">
      <c r="A506" s="4">
        <v>41571</v>
      </c>
      <c r="B506" s="121" t="s">
        <v>354</v>
      </c>
      <c r="C506" s="121" t="s">
        <v>966</v>
      </c>
      <c r="D506" s="154">
        <v>91</v>
      </c>
      <c r="E506" s="121">
        <v>72709</v>
      </c>
      <c r="F506" s="121" t="s">
        <v>986</v>
      </c>
    </row>
    <row r="507" spans="1:6">
      <c r="A507" s="4">
        <v>41573</v>
      </c>
      <c r="B507" s="121" t="s">
        <v>354</v>
      </c>
      <c r="C507" s="121" t="s">
        <v>971</v>
      </c>
      <c r="D507" s="154">
        <v>39</v>
      </c>
      <c r="E507" s="121">
        <v>58500</v>
      </c>
      <c r="F507" s="121" t="s">
        <v>987</v>
      </c>
    </row>
    <row r="508" spans="1:6">
      <c r="A508" s="4">
        <v>41575</v>
      </c>
      <c r="B508" s="121" t="s">
        <v>354</v>
      </c>
      <c r="C508" s="121" t="s">
        <v>971</v>
      </c>
      <c r="D508" s="154">
        <v>65</v>
      </c>
      <c r="E508" s="121">
        <v>97500</v>
      </c>
      <c r="F508" s="121" t="s">
        <v>984</v>
      </c>
    </row>
    <row r="509" spans="1:6">
      <c r="A509" s="4">
        <v>41577</v>
      </c>
      <c r="B509" s="121" t="s">
        <v>354</v>
      </c>
      <c r="C509" s="121" t="s">
        <v>971</v>
      </c>
      <c r="D509" s="154">
        <v>65</v>
      </c>
      <c r="E509" s="121">
        <v>97500</v>
      </c>
      <c r="F509" s="121" t="s">
        <v>985</v>
      </c>
    </row>
    <row r="510" spans="1:6">
      <c r="A510" s="4">
        <v>41579</v>
      </c>
      <c r="B510" s="121" t="s">
        <v>583</v>
      </c>
      <c r="C510" s="121" t="s">
        <v>974</v>
      </c>
      <c r="D510" s="154">
        <v>52</v>
      </c>
      <c r="E510" s="121">
        <v>179920</v>
      </c>
      <c r="F510" s="121" t="s">
        <v>986</v>
      </c>
    </row>
    <row r="511" spans="1:6">
      <c r="A511" s="4">
        <v>41581</v>
      </c>
      <c r="B511" s="121" t="s">
        <v>583</v>
      </c>
      <c r="C511" s="121" t="s">
        <v>968</v>
      </c>
      <c r="D511" s="154">
        <v>52</v>
      </c>
      <c r="E511" s="121">
        <v>51948</v>
      </c>
      <c r="F511" s="121" t="s">
        <v>987</v>
      </c>
    </row>
    <row r="512" spans="1:6">
      <c r="A512" s="4">
        <v>41583</v>
      </c>
      <c r="B512" s="121" t="s">
        <v>583</v>
      </c>
      <c r="C512" s="121" t="s">
        <v>971</v>
      </c>
      <c r="D512" s="154">
        <v>26</v>
      </c>
      <c r="E512" s="121">
        <v>39000</v>
      </c>
      <c r="F512" s="121" t="s">
        <v>984</v>
      </c>
    </row>
    <row r="513" spans="1:6">
      <c r="A513" s="4">
        <v>41585</v>
      </c>
      <c r="B513" s="121" t="s">
        <v>583</v>
      </c>
      <c r="C513" s="121" t="s">
        <v>968</v>
      </c>
      <c r="D513" s="154">
        <v>13</v>
      </c>
      <c r="E513" s="121">
        <v>12987</v>
      </c>
      <c r="F513" s="121" t="s">
        <v>985</v>
      </c>
    </row>
    <row r="514" spans="1:6">
      <c r="A514" s="4">
        <v>41587</v>
      </c>
      <c r="B514" s="121" t="s">
        <v>583</v>
      </c>
      <c r="C514" s="121" t="s">
        <v>973</v>
      </c>
      <c r="D514" s="154">
        <v>13</v>
      </c>
      <c r="E514" s="121">
        <v>97500</v>
      </c>
      <c r="F514" s="121" t="s">
        <v>986</v>
      </c>
    </row>
    <row r="515" spans="1:6">
      <c r="A515" s="4">
        <v>41588</v>
      </c>
      <c r="B515" s="121" t="s">
        <v>557</v>
      </c>
      <c r="C515" s="121" t="s">
        <v>973</v>
      </c>
      <c r="D515" s="154">
        <v>26</v>
      </c>
      <c r="E515" s="121">
        <v>195000</v>
      </c>
      <c r="F515" s="121" t="s">
        <v>984</v>
      </c>
    </row>
    <row r="516" spans="1:6">
      <c r="A516" s="4">
        <v>41588</v>
      </c>
      <c r="B516" s="121" t="s">
        <v>581</v>
      </c>
      <c r="C516" s="121" t="s">
        <v>971</v>
      </c>
      <c r="D516" s="154">
        <v>26</v>
      </c>
      <c r="E516" s="121">
        <v>39000</v>
      </c>
      <c r="F516" s="121" t="s">
        <v>988</v>
      </c>
    </row>
    <row r="517" spans="1:6">
      <c r="A517" s="4">
        <v>41588</v>
      </c>
      <c r="B517" s="121" t="s">
        <v>354</v>
      </c>
      <c r="C517" s="121" t="s">
        <v>968</v>
      </c>
      <c r="D517" s="154">
        <v>26</v>
      </c>
      <c r="E517" s="121">
        <v>25974</v>
      </c>
      <c r="F517" s="121" t="s">
        <v>989</v>
      </c>
    </row>
    <row r="518" spans="1:6">
      <c r="A518" s="4">
        <v>41588</v>
      </c>
      <c r="B518" s="121" t="s">
        <v>553</v>
      </c>
      <c r="C518" s="121" t="s">
        <v>973</v>
      </c>
      <c r="D518" s="154">
        <v>39</v>
      </c>
      <c r="E518" s="121">
        <v>292500</v>
      </c>
      <c r="F518" s="121" t="s">
        <v>990</v>
      </c>
    </row>
    <row r="519" spans="1:6">
      <c r="A519" s="4">
        <v>41588</v>
      </c>
      <c r="B519" s="121" t="s">
        <v>577</v>
      </c>
      <c r="C519" s="121" t="s">
        <v>973</v>
      </c>
      <c r="D519" s="154">
        <v>39</v>
      </c>
      <c r="E519" s="121">
        <v>292500</v>
      </c>
      <c r="F519" s="121" t="s">
        <v>991</v>
      </c>
    </row>
    <row r="520" spans="1:6">
      <c r="A520" s="4">
        <v>41588</v>
      </c>
      <c r="B520" s="121" t="s">
        <v>354</v>
      </c>
      <c r="C520" s="121" t="s">
        <v>971</v>
      </c>
      <c r="D520" s="154">
        <v>39</v>
      </c>
      <c r="E520" s="121">
        <v>58500</v>
      </c>
      <c r="F520" s="121" t="s">
        <v>988</v>
      </c>
    </row>
    <row r="521" spans="1:6">
      <c r="A521" s="4">
        <v>41588</v>
      </c>
      <c r="B521" s="121" t="s">
        <v>351</v>
      </c>
      <c r="C521" s="121" t="s">
        <v>971</v>
      </c>
      <c r="D521" s="154">
        <v>39</v>
      </c>
      <c r="E521" s="121">
        <v>58500</v>
      </c>
      <c r="F521" s="121" t="s">
        <v>989</v>
      </c>
    </row>
    <row r="522" spans="1:6">
      <c r="A522" s="4">
        <v>41588</v>
      </c>
      <c r="B522" s="121" t="s">
        <v>557</v>
      </c>
      <c r="C522" s="121" t="s">
        <v>971</v>
      </c>
      <c r="D522" s="154">
        <v>39</v>
      </c>
      <c r="E522" s="121">
        <v>58500</v>
      </c>
      <c r="F522" s="121" t="s">
        <v>990</v>
      </c>
    </row>
    <row r="523" spans="1:6">
      <c r="A523" s="4">
        <v>41588</v>
      </c>
      <c r="B523" s="121" t="s">
        <v>583</v>
      </c>
      <c r="C523" s="121" t="s">
        <v>974</v>
      </c>
      <c r="D523" s="154">
        <v>26</v>
      </c>
      <c r="E523" s="121">
        <v>89960</v>
      </c>
      <c r="F523" s="121" t="s">
        <v>991</v>
      </c>
    </row>
    <row r="524" spans="1:6">
      <c r="A524" s="4">
        <v>41588</v>
      </c>
      <c r="B524" s="121" t="s">
        <v>583</v>
      </c>
      <c r="C524" s="121" t="s">
        <v>968</v>
      </c>
      <c r="D524" s="154">
        <v>39</v>
      </c>
      <c r="E524" s="121">
        <v>38961</v>
      </c>
      <c r="F524" s="121" t="s">
        <v>988</v>
      </c>
    </row>
    <row r="525" spans="1:6">
      <c r="A525" s="4">
        <v>41588</v>
      </c>
      <c r="B525" s="121" t="s">
        <v>577</v>
      </c>
      <c r="C525" s="121" t="s">
        <v>968</v>
      </c>
      <c r="D525" s="154">
        <v>39</v>
      </c>
      <c r="E525" s="121">
        <v>38961</v>
      </c>
      <c r="F525" s="121" t="s">
        <v>979</v>
      </c>
    </row>
    <row r="526" spans="1:6">
      <c r="A526" s="4">
        <v>41588</v>
      </c>
      <c r="B526" s="121" t="s">
        <v>450</v>
      </c>
      <c r="C526" s="121" t="s">
        <v>968</v>
      </c>
      <c r="D526" s="154">
        <v>39</v>
      </c>
      <c r="E526" s="121">
        <v>38961</v>
      </c>
      <c r="F526" s="121" t="s">
        <v>981</v>
      </c>
    </row>
    <row r="527" spans="1:6">
      <c r="A527" s="4">
        <v>41588</v>
      </c>
      <c r="B527" s="121" t="s">
        <v>557</v>
      </c>
      <c r="C527" s="121" t="s">
        <v>974</v>
      </c>
      <c r="D527" s="154">
        <v>39</v>
      </c>
      <c r="E527" s="121">
        <v>134940</v>
      </c>
      <c r="F527" s="121" t="s">
        <v>979</v>
      </c>
    </row>
    <row r="528" spans="1:6">
      <c r="A528" s="4">
        <v>41588</v>
      </c>
      <c r="B528" s="121" t="s">
        <v>581</v>
      </c>
      <c r="C528" s="121" t="s">
        <v>974</v>
      </c>
      <c r="D528" s="154">
        <v>39</v>
      </c>
      <c r="E528" s="121">
        <v>134940</v>
      </c>
      <c r="F528" s="121" t="s">
        <v>981</v>
      </c>
    </row>
    <row r="529" spans="1:6">
      <c r="A529" s="4">
        <v>41588</v>
      </c>
      <c r="B529" s="121" t="s">
        <v>581</v>
      </c>
      <c r="C529" s="121" t="s">
        <v>966</v>
      </c>
      <c r="D529" s="154">
        <v>39</v>
      </c>
      <c r="E529" s="121">
        <v>31161</v>
      </c>
      <c r="F529" s="121" t="s">
        <v>981</v>
      </c>
    </row>
    <row r="530" spans="1:6">
      <c r="A530" s="4">
        <v>41588</v>
      </c>
      <c r="B530" s="121" t="s">
        <v>559</v>
      </c>
      <c r="C530" s="121" t="s">
        <v>966</v>
      </c>
      <c r="D530" s="154">
        <v>39</v>
      </c>
      <c r="E530" s="121">
        <v>31161</v>
      </c>
      <c r="F530" s="121" t="s">
        <v>981</v>
      </c>
    </row>
    <row r="531" spans="1:6">
      <c r="A531" s="4">
        <v>41589</v>
      </c>
      <c r="B531" s="121" t="s">
        <v>583</v>
      </c>
      <c r="C531" s="121" t="s">
        <v>973</v>
      </c>
      <c r="D531" s="154">
        <v>52</v>
      </c>
      <c r="E531" s="121">
        <v>390000</v>
      </c>
      <c r="F531" s="121" t="s">
        <v>979</v>
      </c>
    </row>
    <row r="532" spans="1:6">
      <c r="A532" s="4">
        <v>41591</v>
      </c>
      <c r="B532" s="121" t="s">
        <v>583</v>
      </c>
      <c r="C532" s="121" t="s">
        <v>966</v>
      </c>
      <c r="D532" s="154">
        <v>39</v>
      </c>
      <c r="E532" s="121">
        <v>31161</v>
      </c>
      <c r="F532" s="121" t="s">
        <v>980</v>
      </c>
    </row>
    <row r="533" spans="1:6">
      <c r="A533" s="4">
        <v>41593</v>
      </c>
      <c r="B533" s="121" t="s">
        <v>583</v>
      </c>
      <c r="C533" s="121" t="s">
        <v>973</v>
      </c>
      <c r="D533" s="154">
        <v>26</v>
      </c>
      <c r="E533" s="121">
        <v>195000</v>
      </c>
      <c r="F533" s="121" t="s">
        <v>981</v>
      </c>
    </row>
    <row r="534" spans="1:6">
      <c r="A534" s="4">
        <v>41595</v>
      </c>
      <c r="B534" s="121" t="s">
        <v>583</v>
      </c>
      <c r="C534" s="121" t="s">
        <v>971</v>
      </c>
      <c r="D534" s="154">
        <v>91</v>
      </c>
      <c r="E534" s="121">
        <v>136500</v>
      </c>
      <c r="F534" s="121" t="s">
        <v>982</v>
      </c>
    </row>
    <row r="535" spans="1:6">
      <c r="A535" s="4">
        <v>41597</v>
      </c>
      <c r="B535" s="121" t="s">
        <v>583</v>
      </c>
      <c r="C535" s="121" t="s">
        <v>968</v>
      </c>
      <c r="D535" s="154">
        <v>39</v>
      </c>
      <c r="E535" s="121">
        <v>38961</v>
      </c>
      <c r="F535" s="121" t="s">
        <v>967</v>
      </c>
    </row>
    <row r="536" spans="1:6">
      <c r="A536" s="4">
        <v>41599</v>
      </c>
      <c r="B536" s="121" t="s">
        <v>583</v>
      </c>
      <c r="C536" s="121" t="s">
        <v>968</v>
      </c>
      <c r="D536" s="154">
        <v>65</v>
      </c>
      <c r="E536" s="121">
        <v>64935</v>
      </c>
      <c r="F536" s="121" t="s">
        <v>969</v>
      </c>
    </row>
    <row r="537" spans="1:6">
      <c r="A537" s="4">
        <v>41601</v>
      </c>
      <c r="B537" s="121" t="s">
        <v>583</v>
      </c>
      <c r="C537" s="121" t="s">
        <v>968</v>
      </c>
      <c r="D537" s="154">
        <v>65</v>
      </c>
      <c r="E537" s="121">
        <v>64935</v>
      </c>
      <c r="F537" s="121" t="s">
        <v>970</v>
      </c>
    </row>
    <row r="538" spans="1:6">
      <c r="A538" s="4">
        <v>41604</v>
      </c>
      <c r="B538" s="121" t="s">
        <v>557</v>
      </c>
      <c r="C538" s="121" t="s">
        <v>973</v>
      </c>
      <c r="D538" s="154">
        <v>52</v>
      </c>
      <c r="E538" s="121">
        <v>390000</v>
      </c>
      <c r="F538" s="121" t="s">
        <v>972</v>
      </c>
    </row>
    <row r="539" spans="1:6">
      <c r="A539" s="4">
        <v>41606</v>
      </c>
      <c r="B539" s="121" t="s">
        <v>557</v>
      </c>
      <c r="C539" s="121" t="s">
        <v>968</v>
      </c>
      <c r="D539" s="154">
        <v>26</v>
      </c>
      <c r="E539" s="121">
        <v>25974</v>
      </c>
      <c r="F539" s="121" t="s">
        <v>984</v>
      </c>
    </row>
    <row r="540" spans="1:6">
      <c r="A540" s="4">
        <v>41608</v>
      </c>
      <c r="B540" s="121" t="s">
        <v>557</v>
      </c>
      <c r="C540" s="121" t="s">
        <v>974</v>
      </c>
      <c r="D540" s="154">
        <v>13</v>
      </c>
      <c r="E540" s="121">
        <v>44980</v>
      </c>
      <c r="F540" s="121" t="s">
        <v>985</v>
      </c>
    </row>
    <row r="541" spans="1:6">
      <c r="A541" s="4">
        <v>41610</v>
      </c>
      <c r="B541" s="121" t="s">
        <v>557</v>
      </c>
      <c r="C541" s="121" t="s">
        <v>966</v>
      </c>
      <c r="D541" s="154">
        <v>13</v>
      </c>
      <c r="E541" s="121">
        <v>10387</v>
      </c>
      <c r="F541" s="121" t="s">
        <v>986</v>
      </c>
    </row>
    <row r="542" spans="1:6">
      <c r="A542" s="4">
        <v>41612</v>
      </c>
      <c r="B542" s="121" t="s">
        <v>557</v>
      </c>
      <c r="C542" s="121" t="s">
        <v>966</v>
      </c>
      <c r="D542" s="154">
        <v>52</v>
      </c>
      <c r="E542" s="121">
        <v>41548</v>
      </c>
      <c r="F542" s="121" t="s">
        <v>987</v>
      </c>
    </row>
    <row r="543" spans="1:6">
      <c r="A543" s="4">
        <v>41614</v>
      </c>
      <c r="B543" s="121" t="s">
        <v>557</v>
      </c>
      <c r="C543" s="121" t="s">
        <v>971</v>
      </c>
      <c r="D543" s="154">
        <v>39</v>
      </c>
      <c r="E543" s="121">
        <v>58500</v>
      </c>
      <c r="F543" s="121" t="s">
        <v>979</v>
      </c>
    </row>
    <row r="544" spans="1:6">
      <c r="A544" s="4">
        <v>41615</v>
      </c>
      <c r="B544" s="121" t="s">
        <v>553</v>
      </c>
      <c r="C544" s="121" t="s">
        <v>973</v>
      </c>
      <c r="D544" s="154">
        <v>52</v>
      </c>
      <c r="E544" s="121">
        <v>390000</v>
      </c>
      <c r="F544" s="121" t="s">
        <v>980</v>
      </c>
    </row>
    <row r="545" spans="1:6">
      <c r="A545" s="4">
        <v>41615</v>
      </c>
      <c r="B545" s="121" t="s">
        <v>557</v>
      </c>
      <c r="C545" s="121" t="s">
        <v>971</v>
      </c>
      <c r="D545" s="154">
        <v>52</v>
      </c>
      <c r="E545" s="121">
        <v>78000</v>
      </c>
      <c r="F545" s="121" t="s">
        <v>981</v>
      </c>
    </row>
    <row r="546" spans="1:6">
      <c r="A546" s="4">
        <v>41615</v>
      </c>
      <c r="B546" s="121" t="s">
        <v>354</v>
      </c>
      <c r="C546" s="121" t="s">
        <v>968</v>
      </c>
      <c r="D546" s="154">
        <v>52</v>
      </c>
      <c r="E546" s="121">
        <v>51948</v>
      </c>
      <c r="F546" s="121" t="s">
        <v>982</v>
      </c>
    </row>
    <row r="547" spans="1:6">
      <c r="A547" s="4">
        <v>41615</v>
      </c>
      <c r="B547" s="121" t="s">
        <v>983</v>
      </c>
      <c r="C547" s="121" t="s">
        <v>974</v>
      </c>
      <c r="D547" s="154">
        <v>52</v>
      </c>
      <c r="E547" s="121">
        <v>179920</v>
      </c>
      <c r="F547" s="121" t="s">
        <v>967</v>
      </c>
    </row>
    <row r="548" spans="1:6">
      <c r="A548" s="4">
        <v>41616</v>
      </c>
      <c r="B548" s="121" t="s">
        <v>557</v>
      </c>
      <c r="C548" s="121" t="s">
        <v>966</v>
      </c>
      <c r="D548" s="154">
        <v>26</v>
      </c>
      <c r="E548" s="121">
        <v>20774</v>
      </c>
      <c r="F548" s="121" t="s">
        <v>969</v>
      </c>
    </row>
    <row r="549" spans="1:6">
      <c r="A549" s="4">
        <v>41617</v>
      </c>
      <c r="B549" s="121" t="s">
        <v>553</v>
      </c>
      <c r="C549" s="121" t="s">
        <v>973</v>
      </c>
      <c r="D549" s="154">
        <v>91</v>
      </c>
      <c r="E549" s="121">
        <v>682500</v>
      </c>
      <c r="F549" s="121" t="s">
        <v>970</v>
      </c>
    </row>
    <row r="550" spans="1:6">
      <c r="A550" s="4">
        <v>41617</v>
      </c>
      <c r="B550" s="121" t="s">
        <v>557</v>
      </c>
      <c r="C550" s="121" t="s">
        <v>971</v>
      </c>
      <c r="D550" s="154">
        <v>91</v>
      </c>
      <c r="E550" s="121">
        <v>136500</v>
      </c>
      <c r="F550" s="121" t="s">
        <v>972</v>
      </c>
    </row>
    <row r="551" spans="1:6">
      <c r="A551" s="4">
        <v>41617</v>
      </c>
      <c r="B551" s="121" t="s">
        <v>354</v>
      </c>
      <c r="C551" s="121" t="s">
        <v>968</v>
      </c>
      <c r="D551" s="154">
        <v>91</v>
      </c>
      <c r="E551" s="121">
        <v>90909</v>
      </c>
      <c r="F551" s="121" t="s">
        <v>984</v>
      </c>
    </row>
    <row r="552" spans="1:6">
      <c r="A552" s="4">
        <v>41617</v>
      </c>
      <c r="B552" s="121" t="s">
        <v>983</v>
      </c>
      <c r="C552" s="121" t="s">
        <v>974</v>
      </c>
      <c r="D552" s="154">
        <v>91</v>
      </c>
      <c r="E552" s="121">
        <v>314860</v>
      </c>
      <c r="F552" s="121" t="s">
        <v>985</v>
      </c>
    </row>
    <row r="553" spans="1:6">
      <c r="A553" s="4">
        <v>41618</v>
      </c>
      <c r="B553" s="121" t="s">
        <v>557</v>
      </c>
      <c r="C553" s="121" t="s">
        <v>968</v>
      </c>
      <c r="D553" s="154">
        <v>91</v>
      </c>
      <c r="E553" s="121">
        <v>90909</v>
      </c>
      <c r="F553" s="121" t="s">
        <v>986</v>
      </c>
    </row>
    <row r="554" spans="1:6">
      <c r="A554" s="4">
        <v>41619</v>
      </c>
      <c r="B554" s="121" t="s">
        <v>577</v>
      </c>
      <c r="C554" s="121" t="s">
        <v>973</v>
      </c>
      <c r="D554" s="154">
        <v>13</v>
      </c>
      <c r="E554" s="121">
        <v>97500</v>
      </c>
      <c r="F554" s="121" t="s">
        <v>987</v>
      </c>
    </row>
    <row r="555" spans="1:6">
      <c r="A555" s="4">
        <v>41619</v>
      </c>
      <c r="B555" s="121" t="s">
        <v>557</v>
      </c>
      <c r="C555" s="121" t="s">
        <v>971</v>
      </c>
      <c r="D555" s="154">
        <v>13</v>
      </c>
      <c r="E555" s="121">
        <v>19500</v>
      </c>
      <c r="F555" s="121" t="s">
        <v>979</v>
      </c>
    </row>
    <row r="556" spans="1:6">
      <c r="A556" s="4">
        <v>41619</v>
      </c>
      <c r="B556" s="121" t="s">
        <v>450</v>
      </c>
      <c r="C556" s="121" t="s">
        <v>968</v>
      </c>
      <c r="D556" s="154">
        <v>13</v>
      </c>
      <c r="E556" s="121">
        <v>12987</v>
      </c>
      <c r="F556" s="121" t="s">
        <v>980</v>
      </c>
    </row>
    <row r="557" spans="1:6">
      <c r="A557" s="4">
        <v>41619</v>
      </c>
      <c r="B557" s="121" t="s">
        <v>581</v>
      </c>
      <c r="C557" s="121" t="s">
        <v>974</v>
      </c>
      <c r="D557" s="154">
        <v>13</v>
      </c>
      <c r="E557" s="121">
        <v>44980</v>
      </c>
      <c r="F557" s="121" t="s">
        <v>981</v>
      </c>
    </row>
    <row r="558" spans="1:6">
      <c r="A558" s="4">
        <v>41620</v>
      </c>
      <c r="B558" s="121" t="s">
        <v>577</v>
      </c>
      <c r="C558" s="121" t="s">
        <v>973</v>
      </c>
      <c r="D558" s="154">
        <v>39</v>
      </c>
      <c r="E558" s="121">
        <v>292500</v>
      </c>
      <c r="F558" s="121" t="s">
        <v>982</v>
      </c>
    </row>
    <row r="559" spans="1:6">
      <c r="A559" s="4">
        <v>41620</v>
      </c>
      <c r="B559" s="121" t="s">
        <v>553</v>
      </c>
      <c r="C559" s="121" t="s">
        <v>971</v>
      </c>
      <c r="D559" s="154">
        <v>39</v>
      </c>
      <c r="E559" s="121">
        <v>58500</v>
      </c>
      <c r="F559" s="121" t="s">
        <v>967</v>
      </c>
    </row>
    <row r="560" spans="1:6">
      <c r="A560" s="4">
        <v>41620</v>
      </c>
      <c r="B560" s="121" t="s">
        <v>559</v>
      </c>
      <c r="C560" s="121" t="s">
        <v>968</v>
      </c>
      <c r="D560" s="154">
        <v>39</v>
      </c>
      <c r="E560" s="121">
        <v>38961</v>
      </c>
      <c r="F560" s="121" t="s">
        <v>979</v>
      </c>
    </row>
    <row r="561" spans="1:6">
      <c r="A561" s="4">
        <v>41620</v>
      </c>
      <c r="B561" s="121" t="s">
        <v>557</v>
      </c>
      <c r="C561" s="121" t="s">
        <v>974</v>
      </c>
      <c r="D561" s="154">
        <v>39</v>
      </c>
      <c r="E561" s="121">
        <v>134940</v>
      </c>
      <c r="F561" s="121" t="s">
        <v>980</v>
      </c>
    </row>
    <row r="562" spans="1:6">
      <c r="A562" s="4">
        <v>41620</v>
      </c>
      <c r="B562" s="121" t="s">
        <v>351</v>
      </c>
      <c r="C562" s="121" t="s">
        <v>974</v>
      </c>
      <c r="D562" s="154">
        <v>39</v>
      </c>
      <c r="E562" s="121">
        <v>134940</v>
      </c>
      <c r="F562" s="121" t="s">
        <v>981</v>
      </c>
    </row>
    <row r="563" spans="1:6">
      <c r="A563" s="4">
        <v>41622</v>
      </c>
      <c r="B563" s="121" t="s">
        <v>557</v>
      </c>
      <c r="C563" s="121" t="s">
        <v>974</v>
      </c>
      <c r="D563" s="154">
        <v>65</v>
      </c>
      <c r="E563" s="121">
        <v>224900</v>
      </c>
      <c r="F563" s="121" t="s">
        <v>982</v>
      </c>
    </row>
    <row r="564" spans="1:6">
      <c r="A564" s="4">
        <v>41624</v>
      </c>
      <c r="B564" s="121" t="s">
        <v>557</v>
      </c>
      <c r="C564" s="121" t="s">
        <v>974</v>
      </c>
      <c r="D564" s="154">
        <v>65</v>
      </c>
      <c r="E564" s="121">
        <v>224900</v>
      </c>
      <c r="F564" s="121" t="s">
        <v>967</v>
      </c>
    </row>
    <row r="565" spans="1:6">
      <c r="A565" s="4">
        <v>41626</v>
      </c>
      <c r="B565" s="121" t="s">
        <v>557</v>
      </c>
      <c r="C565" s="121" t="s">
        <v>968</v>
      </c>
      <c r="D565" s="154">
        <v>65</v>
      </c>
      <c r="E565" s="121">
        <v>64935</v>
      </c>
      <c r="F565" s="121" t="s">
        <v>967</v>
      </c>
    </row>
    <row r="566" spans="1:6">
      <c r="A566" s="4">
        <v>41628</v>
      </c>
      <c r="B566" s="121" t="s">
        <v>557</v>
      </c>
      <c r="C566" s="121" t="s">
        <v>974</v>
      </c>
      <c r="D566" s="154">
        <v>52</v>
      </c>
      <c r="E566" s="121">
        <v>179920</v>
      </c>
      <c r="F566" s="121" t="s">
        <v>969</v>
      </c>
    </row>
    <row r="567" spans="1:6">
      <c r="A567" s="4">
        <v>41630</v>
      </c>
      <c r="B567" s="121" t="s">
        <v>557</v>
      </c>
      <c r="C567" s="121" t="s">
        <v>968</v>
      </c>
      <c r="D567" s="154">
        <v>26</v>
      </c>
      <c r="E567" s="121">
        <v>25974</v>
      </c>
      <c r="F567" s="121" t="s">
        <v>970</v>
      </c>
    </row>
    <row r="568" spans="1:6">
      <c r="A568" s="4">
        <v>41632</v>
      </c>
      <c r="B568" s="121" t="s">
        <v>557</v>
      </c>
      <c r="C568" s="121" t="s">
        <v>974</v>
      </c>
      <c r="D568" s="154">
        <v>65</v>
      </c>
      <c r="E568" s="121">
        <v>224900</v>
      </c>
      <c r="F568" s="121" t="s">
        <v>972</v>
      </c>
    </row>
    <row r="569" spans="1:6">
      <c r="A569" s="4">
        <v>41634</v>
      </c>
      <c r="B569" s="121" t="s">
        <v>557</v>
      </c>
      <c r="C569" s="121" t="s">
        <v>973</v>
      </c>
      <c r="D569" s="154">
        <v>13</v>
      </c>
      <c r="E569" s="121">
        <v>97500</v>
      </c>
      <c r="F569" s="121" t="s">
        <v>984</v>
      </c>
    </row>
    <row r="570" spans="1:6">
      <c r="A570" s="4">
        <v>41635</v>
      </c>
      <c r="B570" s="121" t="s">
        <v>559</v>
      </c>
      <c r="C570" s="121" t="s">
        <v>971</v>
      </c>
      <c r="D570" s="154">
        <v>26</v>
      </c>
      <c r="E570" s="121">
        <v>39000</v>
      </c>
      <c r="F570" s="121" t="s">
        <v>985</v>
      </c>
    </row>
    <row r="571" spans="1:6">
      <c r="A571" s="4">
        <v>41635</v>
      </c>
      <c r="B571" s="121" t="s">
        <v>983</v>
      </c>
      <c r="C571" s="121" t="s">
        <v>968</v>
      </c>
      <c r="D571" s="154">
        <v>26</v>
      </c>
      <c r="E571" s="121">
        <v>25974</v>
      </c>
      <c r="F571" s="121" t="s">
        <v>986</v>
      </c>
    </row>
    <row r="572" spans="1:6">
      <c r="A572" s="4">
        <v>41635</v>
      </c>
      <c r="B572" s="121" t="s">
        <v>581</v>
      </c>
      <c r="C572" s="121" t="s">
        <v>974</v>
      </c>
      <c r="D572" s="154">
        <v>26</v>
      </c>
      <c r="E572" s="121">
        <v>89960</v>
      </c>
      <c r="F572" s="121" t="s">
        <v>987</v>
      </c>
    </row>
    <row r="573" spans="1:6">
      <c r="A573" s="4">
        <v>41635</v>
      </c>
      <c r="B573" s="121" t="s">
        <v>557</v>
      </c>
      <c r="C573" s="121" t="s">
        <v>966</v>
      </c>
      <c r="D573" s="154">
        <v>26</v>
      </c>
      <c r="E573" s="121">
        <v>20774</v>
      </c>
      <c r="F573" s="121" t="s">
        <v>985</v>
      </c>
    </row>
    <row r="574" spans="1:6">
      <c r="A574" s="4">
        <v>41636</v>
      </c>
      <c r="B574" s="121" t="s">
        <v>557</v>
      </c>
      <c r="C574" s="121" t="s">
        <v>971</v>
      </c>
      <c r="D574" s="154">
        <v>26</v>
      </c>
      <c r="E574" s="121">
        <v>39000</v>
      </c>
      <c r="F574" s="121" t="s">
        <v>992</v>
      </c>
    </row>
    <row r="575" spans="1:6">
      <c r="A575" s="4">
        <v>41638</v>
      </c>
      <c r="B575" s="121" t="s">
        <v>557</v>
      </c>
      <c r="C575" s="121" t="s">
        <v>973</v>
      </c>
      <c r="D575" s="154">
        <v>13</v>
      </c>
      <c r="E575" s="121">
        <v>97500</v>
      </c>
      <c r="F575" s="121" t="s">
        <v>993</v>
      </c>
    </row>
    <row r="576" spans="1:6">
      <c r="A576" s="4">
        <v>41640</v>
      </c>
      <c r="B576" s="121" t="s">
        <v>557</v>
      </c>
      <c r="C576" s="121" t="s">
        <v>974</v>
      </c>
      <c r="D576" s="154">
        <v>65</v>
      </c>
      <c r="E576" s="121">
        <v>224900</v>
      </c>
      <c r="F576" s="121" t="s">
        <v>994</v>
      </c>
    </row>
    <row r="577" spans="1:6">
      <c r="A577" s="4">
        <v>41642</v>
      </c>
      <c r="B577" s="121" t="s">
        <v>557</v>
      </c>
      <c r="C577" s="121" t="s">
        <v>971</v>
      </c>
      <c r="D577" s="154">
        <v>117</v>
      </c>
      <c r="E577" s="121">
        <v>175500</v>
      </c>
      <c r="F577" s="121" t="s">
        <v>995</v>
      </c>
    </row>
    <row r="578" spans="1:6">
      <c r="A578" s="4">
        <v>41644</v>
      </c>
      <c r="B578" s="121" t="s">
        <v>557</v>
      </c>
      <c r="C578" s="121" t="s">
        <v>966</v>
      </c>
      <c r="D578" s="154">
        <v>130</v>
      </c>
      <c r="E578" s="121">
        <v>103870</v>
      </c>
      <c r="F578" s="121" t="s">
        <v>992</v>
      </c>
    </row>
    <row r="579" spans="1:6">
      <c r="A579" s="4">
        <v>41646</v>
      </c>
      <c r="B579" s="121" t="s">
        <v>351</v>
      </c>
      <c r="C579" s="121" t="s">
        <v>973</v>
      </c>
      <c r="D579" s="154">
        <v>13</v>
      </c>
      <c r="E579" s="121">
        <v>97500</v>
      </c>
      <c r="F579" s="121" t="s">
        <v>993</v>
      </c>
    </row>
    <row r="580" spans="1:6">
      <c r="A580" s="4">
        <v>41646</v>
      </c>
      <c r="B580" s="121" t="s">
        <v>553</v>
      </c>
      <c r="C580" s="121" t="s">
        <v>968</v>
      </c>
      <c r="D580" s="154">
        <v>13</v>
      </c>
      <c r="E580" s="121">
        <v>12987</v>
      </c>
      <c r="F580" s="121" t="s">
        <v>994</v>
      </c>
    </row>
    <row r="581" spans="1:6">
      <c r="A581" s="4">
        <v>41646</v>
      </c>
      <c r="B581" s="121" t="s">
        <v>559</v>
      </c>
      <c r="C581" s="121" t="s">
        <v>974</v>
      </c>
      <c r="D581" s="154">
        <v>13</v>
      </c>
      <c r="E581" s="121">
        <v>44980</v>
      </c>
      <c r="F581" s="121" t="s">
        <v>995</v>
      </c>
    </row>
    <row r="582" spans="1:6">
      <c r="A582" s="4">
        <v>41646</v>
      </c>
      <c r="B582" s="121" t="s">
        <v>557</v>
      </c>
      <c r="C582" s="121" t="s">
        <v>973</v>
      </c>
      <c r="D582" s="154">
        <v>26</v>
      </c>
      <c r="E582" s="121">
        <v>195000</v>
      </c>
      <c r="F582" s="121" t="s">
        <v>993</v>
      </c>
    </row>
    <row r="583" spans="1:6">
      <c r="A583" s="4">
        <v>41646</v>
      </c>
      <c r="B583" s="121" t="s">
        <v>577</v>
      </c>
      <c r="C583" s="121" t="s">
        <v>966</v>
      </c>
      <c r="D583" s="154">
        <v>13</v>
      </c>
      <c r="E583" s="121">
        <v>10387</v>
      </c>
      <c r="F583" s="121" t="s">
        <v>994</v>
      </c>
    </row>
    <row r="584" spans="1:6">
      <c r="A584" s="4">
        <v>41648</v>
      </c>
      <c r="B584" s="121" t="s">
        <v>557</v>
      </c>
      <c r="C584" s="121" t="s">
        <v>966</v>
      </c>
      <c r="D584" s="154">
        <v>26</v>
      </c>
      <c r="E584" s="121">
        <v>20774</v>
      </c>
      <c r="F584" s="121" t="s">
        <v>993</v>
      </c>
    </row>
    <row r="585" spans="1:6">
      <c r="A585" s="4">
        <v>41650</v>
      </c>
      <c r="B585" s="121" t="s">
        <v>557</v>
      </c>
      <c r="C585" s="121" t="s">
        <v>971</v>
      </c>
      <c r="D585" s="154">
        <v>52</v>
      </c>
      <c r="E585" s="121">
        <v>78000</v>
      </c>
      <c r="F585" s="121" t="s">
        <v>994</v>
      </c>
    </row>
    <row r="586" spans="1:6">
      <c r="A586" s="4">
        <v>41652</v>
      </c>
      <c r="B586" s="121" t="s">
        <v>557</v>
      </c>
      <c r="C586" s="121" t="s">
        <v>974</v>
      </c>
      <c r="D586" s="154">
        <v>195</v>
      </c>
      <c r="E586" s="121">
        <v>674700</v>
      </c>
      <c r="F586" s="121" t="s">
        <v>992</v>
      </c>
    </row>
    <row r="587" spans="1:6">
      <c r="A587" s="4">
        <v>41654</v>
      </c>
      <c r="B587" s="121" t="s">
        <v>559</v>
      </c>
      <c r="C587" s="121" t="s">
        <v>974</v>
      </c>
      <c r="D587" s="154">
        <v>65</v>
      </c>
      <c r="E587" s="121">
        <v>224900</v>
      </c>
      <c r="F587" s="121" t="s">
        <v>993</v>
      </c>
    </row>
    <row r="588" spans="1:6">
      <c r="A588" s="4">
        <v>41656</v>
      </c>
      <c r="B588" s="121" t="s">
        <v>559</v>
      </c>
      <c r="C588" s="121" t="s">
        <v>973</v>
      </c>
      <c r="D588" s="154">
        <v>52</v>
      </c>
      <c r="E588" s="121">
        <v>390000</v>
      </c>
      <c r="F588" s="121" t="s">
        <v>994</v>
      </c>
    </row>
    <row r="589" spans="1:6">
      <c r="A589" s="4">
        <v>41658</v>
      </c>
      <c r="B589" s="121" t="s">
        <v>559</v>
      </c>
      <c r="C589" s="121" t="s">
        <v>974</v>
      </c>
      <c r="D589" s="154">
        <v>26</v>
      </c>
      <c r="E589" s="121">
        <v>89960</v>
      </c>
      <c r="F589" s="121" t="s">
        <v>995</v>
      </c>
    </row>
    <row r="590" spans="1:6">
      <c r="A590" s="4">
        <v>41660</v>
      </c>
      <c r="B590" s="121" t="s">
        <v>559</v>
      </c>
      <c r="C590" s="121" t="s">
        <v>973</v>
      </c>
      <c r="D590" s="154">
        <v>65</v>
      </c>
      <c r="E590" s="121">
        <v>487500</v>
      </c>
      <c r="F590" s="121" t="s">
        <v>992</v>
      </c>
    </row>
    <row r="591" spans="1:6">
      <c r="A591" s="4">
        <v>41662</v>
      </c>
      <c r="B591" s="121" t="s">
        <v>559</v>
      </c>
      <c r="C591" s="121" t="s">
        <v>966</v>
      </c>
      <c r="D591" s="154">
        <v>13</v>
      </c>
      <c r="E591" s="121">
        <v>10387</v>
      </c>
      <c r="F591" s="121" t="s">
        <v>993</v>
      </c>
    </row>
    <row r="592" spans="1:6">
      <c r="A592" s="4">
        <v>41664</v>
      </c>
      <c r="B592" s="121" t="s">
        <v>351</v>
      </c>
      <c r="C592" s="121" t="s">
        <v>971</v>
      </c>
      <c r="D592" s="154">
        <v>26</v>
      </c>
      <c r="E592" s="121">
        <v>39000</v>
      </c>
      <c r="F592" s="121" t="s">
        <v>994</v>
      </c>
    </row>
    <row r="593" spans="1:6">
      <c r="A593" s="4">
        <v>41666</v>
      </c>
      <c r="B593" s="121" t="s">
        <v>351</v>
      </c>
      <c r="C593" s="121" t="s">
        <v>974</v>
      </c>
      <c r="D593" s="154">
        <v>13</v>
      </c>
      <c r="E593" s="121">
        <v>44980</v>
      </c>
      <c r="F593" s="121" t="s">
        <v>995</v>
      </c>
    </row>
    <row r="594" spans="1:6">
      <c r="A594" s="4">
        <v>41668</v>
      </c>
      <c r="B594" s="121" t="s">
        <v>351</v>
      </c>
      <c r="C594" s="121" t="s">
        <v>973</v>
      </c>
      <c r="D594" s="154">
        <v>39</v>
      </c>
      <c r="E594" s="121">
        <v>292500</v>
      </c>
      <c r="F594" s="121" t="s">
        <v>993</v>
      </c>
    </row>
    <row r="595" spans="1:6">
      <c r="A595" s="4">
        <v>41670</v>
      </c>
      <c r="B595" s="121" t="s">
        <v>351</v>
      </c>
      <c r="C595" s="121" t="s">
        <v>974</v>
      </c>
      <c r="D595" s="154">
        <v>26</v>
      </c>
      <c r="E595" s="121">
        <v>89960</v>
      </c>
      <c r="F595" s="121" t="s">
        <v>994</v>
      </c>
    </row>
    <row r="596" spans="1:6">
      <c r="A596" s="4">
        <v>41671</v>
      </c>
      <c r="B596" s="121" t="s">
        <v>450</v>
      </c>
      <c r="C596" s="121" t="s">
        <v>971</v>
      </c>
      <c r="D596" s="154">
        <v>13</v>
      </c>
      <c r="E596" s="121">
        <v>19500</v>
      </c>
      <c r="F596" s="121" t="s">
        <v>993</v>
      </c>
    </row>
    <row r="597" spans="1:6">
      <c r="A597" s="4">
        <v>41671</v>
      </c>
      <c r="B597" s="121" t="s">
        <v>553</v>
      </c>
      <c r="C597" s="121" t="s">
        <v>968</v>
      </c>
      <c r="D597" s="154">
        <v>13</v>
      </c>
      <c r="E597" s="121">
        <v>12987</v>
      </c>
      <c r="F597" s="121" t="s">
        <v>994</v>
      </c>
    </row>
    <row r="598" spans="1:6">
      <c r="A598" s="4">
        <v>41671</v>
      </c>
      <c r="B598" s="121" t="s">
        <v>583</v>
      </c>
      <c r="C598" s="121" t="s">
        <v>974</v>
      </c>
      <c r="D598" s="154">
        <v>13</v>
      </c>
      <c r="E598" s="121">
        <v>44980</v>
      </c>
      <c r="F598" s="121" t="s">
        <v>967</v>
      </c>
    </row>
    <row r="599" spans="1:6">
      <c r="A599" s="4">
        <v>41671</v>
      </c>
      <c r="B599" s="121" t="s">
        <v>351</v>
      </c>
      <c r="C599" s="121" t="s">
        <v>966</v>
      </c>
      <c r="D599" s="154">
        <v>13</v>
      </c>
      <c r="E599" s="121">
        <v>10387</v>
      </c>
      <c r="F599" s="121" t="s">
        <v>969</v>
      </c>
    </row>
    <row r="600" spans="1:6">
      <c r="A600" s="4">
        <v>41671</v>
      </c>
      <c r="B600" s="121" t="s">
        <v>450</v>
      </c>
      <c r="C600" s="121" t="s">
        <v>971</v>
      </c>
      <c r="D600" s="154">
        <v>26</v>
      </c>
      <c r="E600" s="121">
        <v>39000</v>
      </c>
      <c r="F600" s="121" t="s">
        <v>970</v>
      </c>
    </row>
    <row r="601" spans="1:6">
      <c r="A601" s="4">
        <v>41671</v>
      </c>
      <c r="B601" s="121" t="s">
        <v>553</v>
      </c>
      <c r="C601" s="121" t="s">
        <v>968</v>
      </c>
      <c r="D601" s="154">
        <v>26</v>
      </c>
      <c r="E601" s="121">
        <v>25974</v>
      </c>
      <c r="F601" s="121" t="s">
        <v>972</v>
      </c>
    </row>
    <row r="602" spans="1:6">
      <c r="A602" s="4">
        <v>41671</v>
      </c>
      <c r="B602" s="121" t="s">
        <v>583</v>
      </c>
      <c r="C602" s="121" t="s">
        <v>973</v>
      </c>
      <c r="D602" s="154">
        <v>39</v>
      </c>
      <c r="E602" s="121">
        <v>292500</v>
      </c>
      <c r="F602" s="121" t="s">
        <v>992</v>
      </c>
    </row>
    <row r="603" spans="1:6">
      <c r="A603" s="4">
        <v>41671</v>
      </c>
      <c r="B603" s="121" t="s">
        <v>583</v>
      </c>
      <c r="C603" s="121" t="s">
        <v>974</v>
      </c>
      <c r="D603" s="154">
        <v>26</v>
      </c>
      <c r="E603" s="121">
        <v>89960</v>
      </c>
      <c r="F603" s="121" t="s">
        <v>993</v>
      </c>
    </row>
    <row r="604" spans="1:6">
      <c r="A604" s="4">
        <v>41671</v>
      </c>
      <c r="B604" s="121" t="s">
        <v>553</v>
      </c>
      <c r="C604" s="121" t="s">
        <v>968</v>
      </c>
      <c r="D604" s="154">
        <v>39</v>
      </c>
      <c r="E604" s="121">
        <v>38961</v>
      </c>
      <c r="F604" s="121" t="s">
        <v>994</v>
      </c>
    </row>
    <row r="605" spans="1:6">
      <c r="A605" s="4">
        <v>41671</v>
      </c>
      <c r="B605" s="121" t="s">
        <v>351</v>
      </c>
      <c r="C605" s="121" t="s">
        <v>966</v>
      </c>
      <c r="D605" s="154">
        <v>26</v>
      </c>
      <c r="E605" s="121">
        <v>20774</v>
      </c>
      <c r="F605" s="121" t="s">
        <v>995</v>
      </c>
    </row>
    <row r="606" spans="1:6">
      <c r="A606" s="4">
        <v>41671</v>
      </c>
      <c r="B606" s="121" t="s">
        <v>450</v>
      </c>
      <c r="C606" s="121" t="s">
        <v>973</v>
      </c>
      <c r="D606" s="154">
        <v>65</v>
      </c>
      <c r="E606" s="121">
        <v>487500</v>
      </c>
      <c r="F606" s="121" t="s">
        <v>967</v>
      </c>
    </row>
    <row r="607" spans="1:6">
      <c r="A607" s="4">
        <v>41671</v>
      </c>
      <c r="B607" s="121" t="s">
        <v>351</v>
      </c>
      <c r="C607" s="121" t="s">
        <v>974</v>
      </c>
      <c r="D607" s="154">
        <v>39</v>
      </c>
      <c r="E607" s="121">
        <v>134940</v>
      </c>
      <c r="F607" s="121" t="s">
        <v>969</v>
      </c>
    </row>
    <row r="608" spans="1:6">
      <c r="A608" s="4">
        <v>41671</v>
      </c>
      <c r="B608" s="121" t="s">
        <v>577</v>
      </c>
      <c r="C608" s="121" t="s">
        <v>971</v>
      </c>
      <c r="D608" s="154">
        <v>65</v>
      </c>
      <c r="E608" s="121">
        <v>97500</v>
      </c>
      <c r="F608" s="121" t="s">
        <v>970</v>
      </c>
    </row>
    <row r="609" spans="1:6">
      <c r="A609" s="4">
        <v>41671</v>
      </c>
      <c r="B609" s="121" t="s">
        <v>354</v>
      </c>
      <c r="C609" s="121" t="s">
        <v>973</v>
      </c>
      <c r="D609" s="154">
        <v>78</v>
      </c>
      <c r="E609" s="121">
        <v>585000</v>
      </c>
      <c r="F609" s="121" t="s">
        <v>972</v>
      </c>
    </row>
    <row r="610" spans="1:6">
      <c r="A610" s="4">
        <v>41671</v>
      </c>
      <c r="B610" s="121" t="s">
        <v>450</v>
      </c>
      <c r="C610" s="121" t="s">
        <v>966</v>
      </c>
      <c r="D610" s="154">
        <v>39</v>
      </c>
      <c r="E610" s="121">
        <v>31161</v>
      </c>
      <c r="F610" s="121" t="s">
        <v>992</v>
      </c>
    </row>
    <row r="611" spans="1:6">
      <c r="A611" s="4">
        <v>41671</v>
      </c>
      <c r="B611" s="121" t="s">
        <v>553</v>
      </c>
      <c r="C611" s="121" t="s">
        <v>971</v>
      </c>
      <c r="D611" s="154">
        <v>78</v>
      </c>
      <c r="E611" s="121">
        <v>117000</v>
      </c>
      <c r="F611" s="121" t="s">
        <v>993</v>
      </c>
    </row>
    <row r="612" spans="1:6">
      <c r="A612" s="4">
        <v>41671</v>
      </c>
      <c r="B612" s="121" t="s">
        <v>583</v>
      </c>
      <c r="C612" s="121" t="s">
        <v>973</v>
      </c>
      <c r="D612" s="154">
        <v>91</v>
      </c>
      <c r="E612" s="121">
        <v>682500</v>
      </c>
      <c r="F612" s="121" t="s">
        <v>994</v>
      </c>
    </row>
    <row r="613" spans="1:6">
      <c r="A613" s="4">
        <v>41671</v>
      </c>
      <c r="B613" s="121" t="s">
        <v>557</v>
      </c>
      <c r="C613" s="121" t="s">
        <v>974</v>
      </c>
      <c r="D613" s="154">
        <v>65</v>
      </c>
      <c r="E613" s="121">
        <v>224900</v>
      </c>
      <c r="F613" s="121" t="s">
        <v>995</v>
      </c>
    </row>
    <row r="614" spans="1:6">
      <c r="A614" s="4">
        <v>41671</v>
      </c>
      <c r="B614" s="121" t="s">
        <v>581</v>
      </c>
      <c r="C614" s="121" t="s">
        <v>968</v>
      </c>
      <c r="D614" s="154">
        <v>91</v>
      </c>
      <c r="E614" s="121">
        <v>90909</v>
      </c>
      <c r="F614" s="121" t="s">
        <v>967</v>
      </c>
    </row>
    <row r="615" spans="1:6">
      <c r="A615" s="4">
        <v>41671</v>
      </c>
      <c r="B615" s="121" t="s">
        <v>557</v>
      </c>
      <c r="C615" s="121" t="s">
        <v>974</v>
      </c>
      <c r="D615" s="154">
        <v>78</v>
      </c>
      <c r="E615" s="121">
        <v>269880</v>
      </c>
      <c r="F615" s="121" t="s">
        <v>969</v>
      </c>
    </row>
    <row r="616" spans="1:6">
      <c r="A616" s="4">
        <v>41671</v>
      </c>
      <c r="B616" s="121" t="s">
        <v>581</v>
      </c>
      <c r="C616" s="121" t="s">
        <v>966</v>
      </c>
      <c r="D616" s="154">
        <v>65</v>
      </c>
      <c r="E616" s="121">
        <v>51935</v>
      </c>
      <c r="F616" s="121" t="s">
        <v>967</v>
      </c>
    </row>
    <row r="617" spans="1:6">
      <c r="A617" s="4">
        <v>41671</v>
      </c>
      <c r="B617" s="121" t="s">
        <v>354</v>
      </c>
      <c r="C617" s="121" t="s">
        <v>974</v>
      </c>
      <c r="D617" s="154">
        <v>91</v>
      </c>
      <c r="E617" s="121">
        <v>314860</v>
      </c>
      <c r="F617" s="121" t="s">
        <v>969</v>
      </c>
    </row>
    <row r="618" spans="1:6">
      <c r="A618" s="4">
        <v>41671</v>
      </c>
      <c r="B618" s="121" t="s">
        <v>983</v>
      </c>
      <c r="C618" s="121" t="s">
        <v>966</v>
      </c>
      <c r="D618" s="154">
        <v>78</v>
      </c>
      <c r="E618" s="121">
        <v>62322</v>
      </c>
      <c r="F618" s="121" t="s">
        <v>967</v>
      </c>
    </row>
    <row r="619" spans="1:6">
      <c r="A619" s="4">
        <v>41671</v>
      </c>
      <c r="B619" s="121" t="s">
        <v>557</v>
      </c>
      <c r="C619" s="121" t="s">
        <v>966</v>
      </c>
      <c r="D619" s="154">
        <v>91</v>
      </c>
      <c r="E619" s="121">
        <v>72709</v>
      </c>
      <c r="F619" s="121" t="s">
        <v>969</v>
      </c>
    </row>
    <row r="620" spans="1:6">
      <c r="A620" s="4">
        <v>41672</v>
      </c>
      <c r="B620" s="121" t="s">
        <v>577</v>
      </c>
      <c r="C620" s="121" t="s">
        <v>973</v>
      </c>
      <c r="D620" s="154">
        <v>26</v>
      </c>
      <c r="E620" s="121">
        <v>195000</v>
      </c>
      <c r="F620" s="121" t="s">
        <v>970</v>
      </c>
    </row>
    <row r="621" spans="1:6">
      <c r="A621" s="4">
        <v>41672</v>
      </c>
      <c r="B621" s="121" t="s">
        <v>351</v>
      </c>
      <c r="C621" s="121" t="s">
        <v>968</v>
      </c>
      <c r="D621" s="154">
        <v>26</v>
      </c>
      <c r="E621" s="121">
        <v>25974</v>
      </c>
      <c r="F621" s="121" t="s">
        <v>972</v>
      </c>
    </row>
    <row r="622" spans="1:6">
      <c r="A622" s="4">
        <v>41672</v>
      </c>
      <c r="B622" s="121" t="s">
        <v>553</v>
      </c>
      <c r="C622" s="121" t="s">
        <v>974</v>
      </c>
      <c r="D622" s="154">
        <v>26</v>
      </c>
      <c r="E622" s="121">
        <v>89960</v>
      </c>
      <c r="F622" s="121" t="s">
        <v>993</v>
      </c>
    </row>
    <row r="623" spans="1:6">
      <c r="A623" s="4">
        <v>41672</v>
      </c>
      <c r="B623" s="121" t="s">
        <v>559</v>
      </c>
      <c r="C623" s="121" t="s">
        <v>966</v>
      </c>
      <c r="D623" s="154">
        <v>26</v>
      </c>
      <c r="E623" s="121">
        <v>20774</v>
      </c>
      <c r="F623" s="121" t="s">
        <v>994</v>
      </c>
    </row>
    <row r="624" spans="1:6">
      <c r="A624" s="4">
        <v>41672</v>
      </c>
      <c r="B624" s="121" t="s">
        <v>351</v>
      </c>
      <c r="C624" s="121" t="s">
        <v>973</v>
      </c>
      <c r="D624" s="154">
        <v>104</v>
      </c>
      <c r="E624" s="121">
        <v>780000</v>
      </c>
      <c r="F624" s="121" t="s">
        <v>993</v>
      </c>
    </row>
    <row r="625" spans="1:6">
      <c r="A625" s="4">
        <v>41673</v>
      </c>
      <c r="B625" s="121" t="s">
        <v>557</v>
      </c>
      <c r="C625" s="121" t="s">
        <v>973</v>
      </c>
      <c r="D625" s="154">
        <v>13</v>
      </c>
      <c r="E625" s="121">
        <v>97500</v>
      </c>
      <c r="F625" s="121" t="s">
        <v>994</v>
      </c>
    </row>
    <row r="626" spans="1:6">
      <c r="A626" s="4">
        <v>41673</v>
      </c>
      <c r="B626" s="121" t="s">
        <v>983</v>
      </c>
      <c r="C626" s="121" t="s">
        <v>971</v>
      </c>
      <c r="D626" s="154">
        <v>13</v>
      </c>
      <c r="E626" s="121">
        <v>19500</v>
      </c>
      <c r="F626" s="121" t="s">
        <v>979</v>
      </c>
    </row>
    <row r="627" spans="1:6">
      <c r="A627" s="4">
        <v>41673</v>
      </c>
      <c r="B627" s="121" t="s">
        <v>581</v>
      </c>
      <c r="C627" s="121" t="s">
        <v>968</v>
      </c>
      <c r="D627" s="154">
        <v>13</v>
      </c>
      <c r="E627" s="121">
        <v>12987</v>
      </c>
      <c r="F627" s="121" t="s">
        <v>980</v>
      </c>
    </row>
    <row r="628" spans="1:6">
      <c r="A628" s="4">
        <v>41673</v>
      </c>
      <c r="B628" s="121" t="s">
        <v>559</v>
      </c>
      <c r="C628" s="121" t="s">
        <v>966</v>
      </c>
      <c r="D628" s="154">
        <v>13</v>
      </c>
      <c r="E628" s="121">
        <v>10387</v>
      </c>
      <c r="F628" s="121" t="s">
        <v>981</v>
      </c>
    </row>
    <row r="629" spans="1:6">
      <c r="A629" s="4">
        <v>41674</v>
      </c>
      <c r="B629" s="121" t="s">
        <v>351</v>
      </c>
      <c r="C629" s="121" t="s">
        <v>968</v>
      </c>
      <c r="D629" s="154">
        <v>91</v>
      </c>
      <c r="E629" s="121">
        <v>90909</v>
      </c>
      <c r="F629" s="121" t="s">
        <v>982</v>
      </c>
    </row>
    <row r="630" spans="1:6">
      <c r="A630" s="4">
        <v>41675</v>
      </c>
      <c r="B630" s="121" t="s">
        <v>557</v>
      </c>
      <c r="C630" s="121" t="s">
        <v>973</v>
      </c>
      <c r="D630" s="154">
        <v>65</v>
      </c>
      <c r="E630" s="121">
        <v>487500</v>
      </c>
      <c r="F630" s="121" t="s">
        <v>988</v>
      </c>
    </row>
    <row r="631" spans="1:6">
      <c r="A631" s="4">
        <v>41675</v>
      </c>
      <c r="B631" s="121" t="s">
        <v>983</v>
      </c>
      <c r="C631" s="121" t="s">
        <v>971</v>
      </c>
      <c r="D631" s="154">
        <v>65</v>
      </c>
      <c r="E631" s="121">
        <v>97500</v>
      </c>
      <c r="F631" s="121" t="s">
        <v>989</v>
      </c>
    </row>
    <row r="632" spans="1:6">
      <c r="A632" s="4">
        <v>41675</v>
      </c>
      <c r="B632" s="121" t="s">
        <v>581</v>
      </c>
      <c r="C632" s="121" t="s">
        <v>968</v>
      </c>
      <c r="D632" s="154">
        <v>65</v>
      </c>
      <c r="E632" s="121">
        <v>64935</v>
      </c>
      <c r="F632" s="121" t="s">
        <v>990</v>
      </c>
    </row>
    <row r="633" spans="1:6">
      <c r="A633" s="4">
        <v>41675</v>
      </c>
      <c r="B633" s="121" t="s">
        <v>559</v>
      </c>
      <c r="C633" s="121" t="s">
        <v>966</v>
      </c>
      <c r="D633" s="154">
        <v>65</v>
      </c>
      <c r="E633" s="121">
        <v>51935</v>
      </c>
      <c r="F633" s="121" t="s">
        <v>991</v>
      </c>
    </row>
    <row r="634" spans="1:6">
      <c r="A634" s="4">
        <v>41676</v>
      </c>
      <c r="B634" s="121" t="s">
        <v>450</v>
      </c>
      <c r="C634" s="121" t="s">
        <v>968</v>
      </c>
      <c r="D634" s="154">
        <v>26</v>
      </c>
      <c r="E634" s="121">
        <v>25974</v>
      </c>
      <c r="F634" s="121" t="s">
        <v>979</v>
      </c>
    </row>
    <row r="635" spans="1:6">
      <c r="A635" s="4">
        <v>41678</v>
      </c>
      <c r="B635" s="121" t="s">
        <v>450</v>
      </c>
      <c r="C635" s="121" t="s">
        <v>973</v>
      </c>
      <c r="D635" s="154">
        <v>52</v>
      </c>
      <c r="E635" s="121">
        <v>390000</v>
      </c>
      <c r="F635" s="121" t="s">
        <v>980</v>
      </c>
    </row>
    <row r="636" spans="1:6">
      <c r="A636" s="4">
        <v>41680</v>
      </c>
      <c r="B636" s="121" t="s">
        <v>450</v>
      </c>
      <c r="C636" s="121" t="s">
        <v>971</v>
      </c>
      <c r="D636" s="154">
        <v>39</v>
      </c>
      <c r="E636" s="121">
        <v>58500</v>
      </c>
      <c r="F636" s="121" t="s">
        <v>981</v>
      </c>
    </row>
    <row r="637" spans="1:6">
      <c r="A637" s="4">
        <v>41682</v>
      </c>
      <c r="B637" s="121" t="s">
        <v>450</v>
      </c>
      <c r="C637" s="121" t="s">
        <v>973</v>
      </c>
      <c r="D637" s="154">
        <v>13</v>
      </c>
      <c r="E637" s="121">
        <v>97500</v>
      </c>
      <c r="F637" s="121" t="s">
        <v>982</v>
      </c>
    </row>
    <row r="638" spans="1:6">
      <c r="A638" s="4">
        <v>41684</v>
      </c>
      <c r="B638" s="121" t="s">
        <v>450</v>
      </c>
      <c r="C638" s="121" t="s">
        <v>973</v>
      </c>
      <c r="D638" s="154">
        <v>130</v>
      </c>
      <c r="E638" s="121">
        <v>975000</v>
      </c>
      <c r="F638" s="121" t="s">
        <v>988</v>
      </c>
    </row>
    <row r="639" spans="1:6">
      <c r="A639" s="4">
        <v>41686</v>
      </c>
      <c r="B639" s="121" t="s">
        <v>450</v>
      </c>
      <c r="C639" s="121" t="s">
        <v>966</v>
      </c>
      <c r="D639" s="154">
        <v>39</v>
      </c>
      <c r="E639" s="121">
        <v>31161</v>
      </c>
      <c r="F639" s="121" t="s">
        <v>989</v>
      </c>
    </row>
    <row r="640" spans="1:6">
      <c r="A640" s="4">
        <v>41688</v>
      </c>
      <c r="B640" s="121" t="s">
        <v>450</v>
      </c>
      <c r="C640" s="121" t="s">
        <v>974</v>
      </c>
      <c r="D640" s="154">
        <v>26</v>
      </c>
      <c r="E640" s="121">
        <v>89960</v>
      </c>
      <c r="F640" s="121" t="s">
        <v>990</v>
      </c>
    </row>
    <row r="641" spans="1:6">
      <c r="A641" s="4">
        <v>41690</v>
      </c>
      <c r="B641" s="121" t="s">
        <v>450</v>
      </c>
      <c r="C641" s="121" t="s">
        <v>973</v>
      </c>
      <c r="D641" s="154">
        <v>13</v>
      </c>
      <c r="E641" s="121">
        <v>97500</v>
      </c>
      <c r="F641" s="121" t="s">
        <v>991</v>
      </c>
    </row>
    <row r="642" spans="1:6">
      <c r="A642" s="4">
        <v>41692</v>
      </c>
      <c r="B642" s="121" t="s">
        <v>450</v>
      </c>
      <c r="C642" s="121" t="s">
        <v>971</v>
      </c>
      <c r="D642" s="154">
        <v>39</v>
      </c>
      <c r="E642" s="121">
        <v>58500</v>
      </c>
      <c r="F642" s="121" t="s">
        <v>980</v>
      </c>
    </row>
    <row r="643" spans="1:6">
      <c r="A643" s="4">
        <v>41694</v>
      </c>
      <c r="B643" s="121" t="s">
        <v>450</v>
      </c>
      <c r="C643" s="121" t="s">
        <v>973</v>
      </c>
      <c r="D643" s="154">
        <v>26</v>
      </c>
      <c r="E643" s="121">
        <v>195000</v>
      </c>
      <c r="F643" s="121" t="s">
        <v>981</v>
      </c>
    </row>
    <row r="644" spans="1:6">
      <c r="A644" s="4">
        <v>41696</v>
      </c>
      <c r="B644" s="121" t="s">
        <v>450</v>
      </c>
      <c r="C644" s="121" t="s">
        <v>966</v>
      </c>
      <c r="D644" s="154">
        <v>104</v>
      </c>
      <c r="E644" s="121">
        <v>83096</v>
      </c>
      <c r="F644" s="121" t="s">
        <v>982</v>
      </c>
    </row>
    <row r="645" spans="1:6">
      <c r="A645" s="4">
        <v>41698</v>
      </c>
      <c r="B645" s="121" t="s">
        <v>450</v>
      </c>
      <c r="C645" s="121" t="s">
        <v>974</v>
      </c>
      <c r="D645" s="154">
        <v>91</v>
      </c>
      <c r="E645" s="121">
        <v>314860</v>
      </c>
      <c r="F645" s="121" t="s">
        <v>980</v>
      </c>
    </row>
    <row r="646" spans="1:6">
      <c r="A646" s="4">
        <v>41700</v>
      </c>
      <c r="B646" s="121" t="s">
        <v>553</v>
      </c>
      <c r="C646" s="121" t="s">
        <v>973</v>
      </c>
      <c r="D646" s="154">
        <v>26</v>
      </c>
      <c r="E646" s="121">
        <v>195000</v>
      </c>
      <c r="F646" s="121" t="s">
        <v>981</v>
      </c>
    </row>
    <row r="647" spans="1:6">
      <c r="A647" s="4">
        <v>41702</v>
      </c>
      <c r="B647" s="121" t="s">
        <v>553</v>
      </c>
      <c r="C647" s="121" t="s">
        <v>966</v>
      </c>
      <c r="D647" s="154">
        <v>52</v>
      </c>
      <c r="E647" s="121">
        <v>41548</v>
      </c>
      <c r="F647" s="121" t="s">
        <v>982</v>
      </c>
    </row>
    <row r="648" spans="1:6">
      <c r="A648" s="4">
        <v>41704</v>
      </c>
      <c r="B648" s="121" t="s">
        <v>553</v>
      </c>
      <c r="C648" s="121" t="s">
        <v>968</v>
      </c>
      <c r="D648" s="154">
        <v>39</v>
      </c>
      <c r="E648" s="121">
        <v>38961</v>
      </c>
      <c r="F648" s="121" t="s">
        <v>989</v>
      </c>
    </row>
    <row r="649" spans="1:6">
      <c r="A649" s="4">
        <v>41706</v>
      </c>
      <c r="B649" s="121" t="s">
        <v>553</v>
      </c>
      <c r="C649" s="121" t="s">
        <v>966</v>
      </c>
      <c r="D649" s="154">
        <v>13</v>
      </c>
      <c r="E649" s="121">
        <v>10387</v>
      </c>
      <c r="F649" s="121" t="s">
        <v>975</v>
      </c>
    </row>
    <row r="650" spans="1:6">
      <c r="A650" s="4">
        <v>41708</v>
      </c>
      <c r="B650" s="121" t="s">
        <v>553</v>
      </c>
      <c r="C650" s="121" t="s">
        <v>966</v>
      </c>
      <c r="D650" s="154">
        <v>130</v>
      </c>
      <c r="E650" s="121">
        <v>103870</v>
      </c>
      <c r="F650" s="121" t="s">
        <v>976</v>
      </c>
    </row>
    <row r="651" spans="1:6">
      <c r="A651" s="4">
        <v>41710</v>
      </c>
      <c r="B651" s="121" t="s">
        <v>553</v>
      </c>
      <c r="C651" s="121" t="s">
        <v>968</v>
      </c>
      <c r="D651" s="154">
        <v>39</v>
      </c>
      <c r="E651" s="121">
        <v>38961</v>
      </c>
      <c r="F651" s="121" t="s">
        <v>977</v>
      </c>
    </row>
    <row r="652" spans="1:6">
      <c r="A652" s="4">
        <v>41712</v>
      </c>
      <c r="B652" s="121" t="s">
        <v>553</v>
      </c>
      <c r="C652" s="121" t="s">
        <v>966</v>
      </c>
      <c r="D652" s="154">
        <v>26</v>
      </c>
      <c r="E652" s="121">
        <v>20774</v>
      </c>
      <c r="F652" s="121" t="s">
        <v>978</v>
      </c>
    </row>
    <row r="653" spans="1:6">
      <c r="A653" s="4">
        <v>41714</v>
      </c>
      <c r="B653" s="121" t="s">
        <v>553</v>
      </c>
      <c r="C653" s="121" t="s">
        <v>966</v>
      </c>
      <c r="D653" s="154">
        <v>13</v>
      </c>
      <c r="E653" s="121">
        <v>10387</v>
      </c>
      <c r="F653" s="121" t="s">
        <v>975</v>
      </c>
    </row>
    <row r="654" spans="1:6">
      <c r="A654" s="4">
        <v>41716</v>
      </c>
      <c r="B654" s="121" t="s">
        <v>557</v>
      </c>
      <c r="C654" s="121" t="s">
        <v>968</v>
      </c>
      <c r="D654" s="154">
        <v>26</v>
      </c>
      <c r="E654" s="121">
        <v>25974</v>
      </c>
      <c r="F654" s="121" t="s">
        <v>976</v>
      </c>
    </row>
    <row r="655" spans="1:6">
      <c r="A655" s="4">
        <v>41718</v>
      </c>
      <c r="B655" s="121" t="s">
        <v>557</v>
      </c>
      <c r="C655" s="121" t="s">
        <v>974</v>
      </c>
      <c r="D655" s="154">
        <v>91</v>
      </c>
      <c r="E655" s="121">
        <v>314860</v>
      </c>
      <c r="F655" s="121" t="s">
        <v>977</v>
      </c>
    </row>
    <row r="656" spans="1:6">
      <c r="A656" s="4">
        <v>41720</v>
      </c>
      <c r="B656" s="121" t="s">
        <v>557</v>
      </c>
      <c r="C656" s="121" t="s">
        <v>974</v>
      </c>
      <c r="D656" s="154">
        <v>39</v>
      </c>
      <c r="E656" s="121">
        <v>134940</v>
      </c>
      <c r="F656" s="121" t="s">
        <v>978</v>
      </c>
    </row>
    <row r="657" spans="1:6">
      <c r="A657" s="4">
        <v>41722</v>
      </c>
      <c r="B657" s="121" t="s">
        <v>557</v>
      </c>
      <c r="C657" s="121" t="s">
        <v>973</v>
      </c>
      <c r="D657" s="154">
        <v>65</v>
      </c>
      <c r="E657" s="121">
        <v>487500</v>
      </c>
      <c r="F657" s="121" t="s">
        <v>976</v>
      </c>
    </row>
    <row r="658" spans="1:6">
      <c r="A658" s="4">
        <v>41724</v>
      </c>
      <c r="B658" s="121" t="s">
        <v>557</v>
      </c>
      <c r="C658" s="121" t="s">
        <v>973</v>
      </c>
      <c r="D658" s="154">
        <v>65</v>
      </c>
      <c r="E658" s="121">
        <v>487500</v>
      </c>
      <c r="F658" s="121" t="s">
        <v>977</v>
      </c>
    </row>
    <row r="659" spans="1:6">
      <c r="A659" s="4">
        <v>41726</v>
      </c>
      <c r="B659" s="121" t="s">
        <v>557</v>
      </c>
      <c r="C659" s="121" t="s">
        <v>973</v>
      </c>
      <c r="D659" s="154">
        <v>65</v>
      </c>
      <c r="E659" s="121">
        <v>487500</v>
      </c>
      <c r="F659" s="121" t="s">
        <v>976</v>
      </c>
    </row>
    <row r="660" spans="1:6">
      <c r="A660" s="4">
        <v>41728</v>
      </c>
      <c r="B660" s="121" t="s">
        <v>557</v>
      </c>
      <c r="C660" s="121" t="s">
        <v>966</v>
      </c>
      <c r="D660" s="154">
        <v>52</v>
      </c>
      <c r="E660" s="121">
        <v>41548</v>
      </c>
      <c r="F660" s="121" t="s">
        <v>977</v>
      </c>
    </row>
    <row r="661" spans="1:6">
      <c r="A661" s="4">
        <v>41730</v>
      </c>
      <c r="B661" s="121" t="s">
        <v>557</v>
      </c>
      <c r="C661" s="121" t="s">
        <v>973</v>
      </c>
      <c r="D661" s="154">
        <v>26</v>
      </c>
      <c r="E661" s="121">
        <v>195000</v>
      </c>
      <c r="F661" s="121" t="s">
        <v>976</v>
      </c>
    </row>
    <row r="662" spans="1:6">
      <c r="A662" s="4">
        <v>41732</v>
      </c>
      <c r="B662" s="121" t="s">
        <v>557</v>
      </c>
      <c r="C662" s="121" t="s">
        <v>966</v>
      </c>
      <c r="D662" s="154">
        <v>65</v>
      </c>
      <c r="E662" s="121">
        <v>51935</v>
      </c>
      <c r="F662" s="121" t="s">
        <v>977</v>
      </c>
    </row>
    <row r="663" spans="1:6">
      <c r="A663" s="4">
        <v>41734</v>
      </c>
      <c r="B663" s="121" t="s">
        <v>557</v>
      </c>
      <c r="C663" s="121" t="s">
        <v>971</v>
      </c>
      <c r="D663" s="154">
        <v>13</v>
      </c>
      <c r="E663" s="121">
        <v>19500</v>
      </c>
      <c r="F663" s="121" t="s">
        <v>979</v>
      </c>
    </row>
    <row r="664" spans="1:6">
      <c r="A664" s="4">
        <v>41736</v>
      </c>
      <c r="B664" s="121" t="s">
        <v>557</v>
      </c>
      <c r="C664" s="121" t="s">
        <v>974</v>
      </c>
      <c r="D664" s="154">
        <v>26</v>
      </c>
      <c r="E664" s="121">
        <v>89960</v>
      </c>
      <c r="F664" s="121" t="s">
        <v>980</v>
      </c>
    </row>
    <row r="665" spans="1:6">
      <c r="A665" s="4">
        <v>41738</v>
      </c>
      <c r="B665" s="121" t="s">
        <v>557</v>
      </c>
      <c r="C665" s="121" t="s">
        <v>966</v>
      </c>
      <c r="D665" s="154">
        <v>13</v>
      </c>
      <c r="E665" s="121">
        <v>10387</v>
      </c>
      <c r="F665" s="121" t="s">
        <v>981</v>
      </c>
    </row>
    <row r="666" spans="1:6">
      <c r="A666" s="4">
        <v>41740</v>
      </c>
      <c r="B666" s="121" t="s">
        <v>557</v>
      </c>
      <c r="C666" s="121" t="s">
        <v>973</v>
      </c>
      <c r="D666" s="154">
        <v>65</v>
      </c>
      <c r="E666" s="121">
        <v>487500</v>
      </c>
      <c r="F666" s="121" t="s">
        <v>982</v>
      </c>
    </row>
    <row r="667" spans="1:6">
      <c r="A667" s="4">
        <v>41742</v>
      </c>
      <c r="B667" s="121" t="s">
        <v>557</v>
      </c>
      <c r="C667" s="121" t="s">
        <v>968</v>
      </c>
      <c r="D667" s="154">
        <v>117</v>
      </c>
      <c r="E667" s="121">
        <v>116883</v>
      </c>
      <c r="F667" s="121" t="s">
        <v>992</v>
      </c>
    </row>
    <row r="668" spans="1:6">
      <c r="A668" s="4">
        <v>41744</v>
      </c>
      <c r="B668" s="121" t="s">
        <v>557</v>
      </c>
      <c r="C668" s="121" t="s">
        <v>971</v>
      </c>
      <c r="D668" s="154">
        <v>130</v>
      </c>
      <c r="E668" s="121">
        <v>195000</v>
      </c>
      <c r="F668" s="121" t="s">
        <v>993</v>
      </c>
    </row>
    <row r="669" spans="1:6">
      <c r="A669" s="4">
        <v>41746</v>
      </c>
      <c r="B669" s="121" t="s">
        <v>557</v>
      </c>
      <c r="C669" s="121" t="s">
        <v>966</v>
      </c>
      <c r="D669" s="154">
        <v>26</v>
      </c>
      <c r="E669" s="121">
        <v>20774</v>
      </c>
      <c r="F669" s="121" t="s">
        <v>994</v>
      </c>
    </row>
    <row r="670" spans="1:6">
      <c r="A670" s="4">
        <v>41748</v>
      </c>
      <c r="B670" s="121" t="s">
        <v>557</v>
      </c>
      <c r="C670" s="121" t="s">
        <v>971</v>
      </c>
      <c r="D670" s="154">
        <v>26</v>
      </c>
      <c r="E670" s="121">
        <v>39000</v>
      </c>
      <c r="F670" s="121" t="s">
        <v>995</v>
      </c>
    </row>
    <row r="671" spans="1:6">
      <c r="A671" s="4">
        <v>41750</v>
      </c>
      <c r="B671" s="121" t="s">
        <v>557</v>
      </c>
      <c r="C671" s="121" t="s">
        <v>968</v>
      </c>
      <c r="D671" s="154">
        <v>52</v>
      </c>
      <c r="E671" s="121">
        <v>51948</v>
      </c>
      <c r="F671" s="121" t="s">
        <v>979</v>
      </c>
    </row>
    <row r="672" spans="1:6">
      <c r="A672" s="4">
        <v>41752</v>
      </c>
      <c r="B672" s="121" t="s">
        <v>557</v>
      </c>
      <c r="C672" s="121" t="s">
        <v>973</v>
      </c>
      <c r="D672" s="154">
        <v>195</v>
      </c>
      <c r="E672" s="121">
        <v>1462500</v>
      </c>
      <c r="F672" s="121" t="s">
        <v>980</v>
      </c>
    </row>
    <row r="673" spans="1:6">
      <c r="A673" s="4">
        <v>41754</v>
      </c>
      <c r="B673" s="121" t="s">
        <v>559</v>
      </c>
      <c r="C673" s="121" t="s">
        <v>966</v>
      </c>
      <c r="D673" s="154">
        <v>65</v>
      </c>
      <c r="E673" s="121">
        <v>51935</v>
      </c>
      <c r="F673" s="121" t="s">
        <v>981</v>
      </c>
    </row>
    <row r="674" spans="1:6">
      <c r="A674" s="4">
        <v>41756</v>
      </c>
      <c r="B674" s="121" t="s">
        <v>559</v>
      </c>
      <c r="C674" s="121" t="s">
        <v>971</v>
      </c>
      <c r="D674" s="154">
        <v>52</v>
      </c>
      <c r="E674" s="121">
        <v>78000</v>
      </c>
      <c r="F674" s="121" t="s">
        <v>982</v>
      </c>
    </row>
    <row r="675" spans="1:6">
      <c r="A675" s="4">
        <v>41758</v>
      </c>
      <c r="B675" s="121" t="s">
        <v>559</v>
      </c>
      <c r="C675" s="121" t="s">
        <v>966</v>
      </c>
      <c r="D675" s="154">
        <v>26</v>
      </c>
      <c r="E675" s="121">
        <v>20774</v>
      </c>
      <c r="F675" s="121" t="s">
        <v>992</v>
      </c>
    </row>
    <row r="676" spans="1:6">
      <c r="A676" s="4">
        <v>41760</v>
      </c>
      <c r="B676" s="121" t="s">
        <v>559</v>
      </c>
      <c r="C676" s="121" t="s">
        <v>971</v>
      </c>
      <c r="D676" s="154">
        <v>65</v>
      </c>
      <c r="E676" s="121">
        <v>97500</v>
      </c>
      <c r="F676" s="121" t="s">
        <v>993</v>
      </c>
    </row>
    <row r="677" spans="1:6">
      <c r="A677" s="4">
        <v>41762</v>
      </c>
      <c r="B677" s="121" t="s">
        <v>559</v>
      </c>
      <c r="C677" s="121" t="s">
        <v>968</v>
      </c>
      <c r="D677" s="154">
        <v>13</v>
      </c>
      <c r="E677" s="121">
        <v>12987</v>
      </c>
      <c r="F677" s="121" t="s">
        <v>994</v>
      </c>
    </row>
    <row r="678" spans="1:6">
      <c r="A678" s="4">
        <v>41764</v>
      </c>
      <c r="B678" s="121" t="s">
        <v>559</v>
      </c>
      <c r="C678" s="121" t="s">
        <v>973</v>
      </c>
      <c r="D678" s="154">
        <v>26</v>
      </c>
      <c r="E678" s="121">
        <v>195000</v>
      </c>
      <c r="F678" s="121" t="s">
        <v>995</v>
      </c>
    </row>
    <row r="679" spans="1:6">
      <c r="A679" s="4">
        <v>41766</v>
      </c>
      <c r="B679" s="121" t="s">
        <v>559</v>
      </c>
      <c r="C679" s="121" t="s">
        <v>971</v>
      </c>
      <c r="D679" s="154">
        <v>13</v>
      </c>
      <c r="E679" s="121">
        <v>19500</v>
      </c>
      <c r="F679" s="121" t="s">
        <v>979</v>
      </c>
    </row>
    <row r="680" spans="1:6">
      <c r="A680" s="4">
        <v>41768</v>
      </c>
      <c r="B680" s="121" t="s">
        <v>559</v>
      </c>
      <c r="C680" s="121" t="s">
        <v>966</v>
      </c>
      <c r="D680" s="154">
        <v>65</v>
      </c>
      <c r="E680" s="121">
        <v>51935</v>
      </c>
      <c r="F680" s="121" t="s">
        <v>980</v>
      </c>
    </row>
    <row r="681" spans="1:6">
      <c r="A681" s="4">
        <v>41770</v>
      </c>
      <c r="B681" s="121" t="s">
        <v>559</v>
      </c>
      <c r="C681" s="121" t="s">
        <v>974</v>
      </c>
      <c r="D681" s="154">
        <v>117</v>
      </c>
      <c r="E681" s="121">
        <v>404820</v>
      </c>
      <c r="F681" s="121" t="s">
        <v>981</v>
      </c>
    </row>
    <row r="682" spans="1:6">
      <c r="A682" s="4">
        <v>41772</v>
      </c>
      <c r="B682" s="121" t="s">
        <v>559</v>
      </c>
      <c r="C682" s="121" t="s">
        <v>968</v>
      </c>
      <c r="D682" s="154">
        <v>130</v>
      </c>
      <c r="E682" s="121">
        <v>129870</v>
      </c>
      <c r="F682" s="121" t="s">
        <v>982</v>
      </c>
    </row>
    <row r="683" spans="1:6">
      <c r="A683" s="4">
        <v>41774</v>
      </c>
      <c r="B683" s="121" t="s">
        <v>559</v>
      </c>
      <c r="C683" s="121" t="s">
        <v>971</v>
      </c>
      <c r="D683" s="154">
        <v>26</v>
      </c>
      <c r="E683" s="121">
        <v>39000</v>
      </c>
      <c r="F683" s="121" t="s">
        <v>979</v>
      </c>
    </row>
    <row r="684" spans="1:6">
      <c r="A684" s="4">
        <v>41776</v>
      </c>
      <c r="B684" s="121" t="s">
        <v>559</v>
      </c>
      <c r="C684" s="121" t="s">
        <v>968</v>
      </c>
      <c r="D684" s="154">
        <v>26</v>
      </c>
      <c r="E684" s="121">
        <v>25974</v>
      </c>
      <c r="F684" s="121" t="s">
        <v>980</v>
      </c>
    </row>
    <row r="685" spans="1:6">
      <c r="A685" s="4">
        <v>41778</v>
      </c>
      <c r="B685" s="121" t="s">
        <v>559</v>
      </c>
      <c r="C685" s="121" t="s">
        <v>974</v>
      </c>
      <c r="D685" s="154">
        <v>52</v>
      </c>
      <c r="E685" s="121">
        <v>179920</v>
      </c>
      <c r="F685" s="121" t="s">
        <v>981</v>
      </c>
    </row>
    <row r="686" spans="1:6">
      <c r="A686" s="4">
        <v>41780</v>
      </c>
      <c r="B686" s="121" t="s">
        <v>559</v>
      </c>
      <c r="C686" s="121" t="s">
        <v>966</v>
      </c>
      <c r="D686" s="154">
        <v>195</v>
      </c>
      <c r="E686" s="121">
        <v>155805</v>
      </c>
      <c r="F686" s="121" t="s">
        <v>982</v>
      </c>
    </row>
    <row r="687" spans="1:6">
      <c r="A687" s="4">
        <v>41782</v>
      </c>
      <c r="B687" s="121" t="s">
        <v>983</v>
      </c>
      <c r="C687" s="121" t="s">
        <v>971</v>
      </c>
      <c r="D687" s="154">
        <v>65</v>
      </c>
      <c r="E687" s="121">
        <v>97500</v>
      </c>
      <c r="F687" s="121" t="s">
        <v>982</v>
      </c>
    </row>
    <row r="688" spans="1:6">
      <c r="A688" s="4">
        <v>41784</v>
      </c>
      <c r="B688" s="121" t="s">
        <v>983</v>
      </c>
      <c r="C688" s="121" t="s">
        <v>968</v>
      </c>
      <c r="D688" s="154">
        <v>52</v>
      </c>
      <c r="E688" s="121">
        <v>51948</v>
      </c>
      <c r="F688" s="121" t="s">
        <v>993</v>
      </c>
    </row>
    <row r="689" spans="1:6">
      <c r="A689" s="4">
        <v>41786</v>
      </c>
      <c r="B689" s="121" t="s">
        <v>983</v>
      </c>
      <c r="C689" s="121" t="s">
        <v>971</v>
      </c>
      <c r="D689" s="154">
        <v>26</v>
      </c>
      <c r="E689" s="121">
        <v>39000</v>
      </c>
      <c r="F689" s="121" t="s">
        <v>994</v>
      </c>
    </row>
    <row r="690" spans="1:6">
      <c r="A690" s="4">
        <v>41788</v>
      </c>
      <c r="B690" s="121" t="s">
        <v>983</v>
      </c>
      <c r="C690" s="121" t="s">
        <v>968</v>
      </c>
      <c r="D690" s="154">
        <v>65</v>
      </c>
      <c r="E690" s="121">
        <v>64935</v>
      </c>
      <c r="F690" s="121" t="s">
        <v>993</v>
      </c>
    </row>
    <row r="691" spans="1:6">
      <c r="A691" s="4">
        <v>41788</v>
      </c>
      <c r="B691" s="121" t="s">
        <v>983</v>
      </c>
      <c r="C691" s="121" t="s">
        <v>973</v>
      </c>
      <c r="D691" s="154">
        <v>117</v>
      </c>
      <c r="E691" s="121">
        <v>877500</v>
      </c>
      <c r="F691" s="121" t="s">
        <v>994</v>
      </c>
    </row>
    <row r="692" spans="1:6">
      <c r="A692" s="4">
        <v>41788</v>
      </c>
      <c r="B692" s="121" t="s">
        <v>557</v>
      </c>
      <c r="C692" s="121" t="s">
        <v>968</v>
      </c>
      <c r="D692" s="154">
        <v>117</v>
      </c>
      <c r="E692" s="121">
        <v>116883</v>
      </c>
      <c r="F692" s="121" t="s">
        <v>967</v>
      </c>
    </row>
    <row r="693" spans="1:6">
      <c r="A693" s="4">
        <v>41788</v>
      </c>
      <c r="B693" s="121" t="s">
        <v>559</v>
      </c>
      <c r="C693" s="121" t="s">
        <v>974</v>
      </c>
      <c r="D693" s="154">
        <v>117</v>
      </c>
      <c r="E693" s="121">
        <v>404820</v>
      </c>
      <c r="F693" s="121" t="s">
        <v>969</v>
      </c>
    </row>
    <row r="694" spans="1:6">
      <c r="A694" s="4">
        <v>41788</v>
      </c>
      <c r="B694" s="121" t="s">
        <v>581</v>
      </c>
      <c r="C694" s="121" t="s">
        <v>966</v>
      </c>
      <c r="D694" s="154">
        <v>117</v>
      </c>
      <c r="E694" s="121">
        <v>93483</v>
      </c>
      <c r="F694" s="121" t="s">
        <v>970</v>
      </c>
    </row>
    <row r="695" spans="1:6">
      <c r="A695" s="4">
        <v>41790</v>
      </c>
      <c r="B695" s="121" t="s">
        <v>983</v>
      </c>
      <c r="C695" s="121" t="s">
        <v>974</v>
      </c>
      <c r="D695" s="154">
        <v>13</v>
      </c>
      <c r="E695" s="121">
        <v>44980</v>
      </c>
      <c r="F695" s="121" t="s">
        <v>972</v>
      </c>
    </row>
    <row r="696" spans="1:6">
      <c r="A696" s="4">
        <v>41792</v>
      </c>
      <c r="B696" s="121" t="s">
        <v>983</v>
      </c>
      <c r="C696" s="121" t="s">
        <v>966</v>
      </c>
      <c r="D696" s="154">
        <v>26</v>
      </c>
      <c r="E696" s="121">
        <v>20774</v>
      </c>
      <c r="F696" s="121" t="s">
        <v>992</v>
      </c>
    </row>
    <row r="697" spans="1:6">
      <c r="A697" s="4">
        <v>41794</v>
      </c>
      <c r="B697" s="121" t="s">
        <v>983</v>
      </c>
      <c r="C697" s="121" t="s">
        <v>968</v>
      </c>
      <c r="D697" s="154">
        <v>13</v>
      </c>
      <c r="E697" s="121">
        <v>12987</v>
      </c>
      <c r="F697" s="121" t="s">
        <v>993</v>
      </c>
    </row>
    <row r="698" spans="1:6">
      <c r="A698" s="4">
        <v>41796</v>
      </c>
      <c r="B698" s="121" t="s">
        <v>983</v>
      </c>
      <c r="C698" s="121" t="s">
        <v>971</v>
      </c>
      <c r="D698" s="154">
        <v>65</v>
      </c>
      <c r="E698" s="121">
        <v>97500</v>
      </c>
      <c r="F698" s="121" t="s">
        <v>994</v>
      </c>
    </row>
    <row r="699" spans="1:6">
      <c r="A699" s="4">
        <v>41798</v>
      </c>
      <c r="B699" s="121" t="s">
        <v>983</v>
      </c>
      <c r="C699" s="121" t="s">
        <v>973</v>
      </c>
      <c r="D699" s="154">
        <v>117</v>
      </c>
      <c r="E699" s="121">
        <v>877500</v>
      </c>
      <c r="F699" s="121" t="s">
        <v>995</v>
      </c>
    </row>
    <row r="700" spans="1:6">
      <c r="A700" s="4">
        <v>41800</v>
      </c>
      <c r="B700" s="121" t="s">
        <v>983</v>
      </c>
      <c r="C700" s="121" t="s">
        <v>974</v>
      </c>
      <c r="D700" s="154">
        <v>130</v>
      </c>
      <c r="E700" s="121">
        <v>449800</v>
      </c>
      <c r="F700" s="121" t="s">
        <v>967</v>
      </c>
    </row>
    <row r="701" spans="1:6">
      <c r="A701" s="4">
        <v>41801</v>
      </c>
      <c r="B701" s="121" t="s">
        <v>351</v>
      </c>
      <c r="C701" s="121" t="s">
        <v>973</v>
      </c>
      <c r="D701" s="154">
        <v>39</v>
      </c>
      <c r="E701" s="121">
        <v>292500</v>
      </c>
      <c r="F701" s="121" t="s">
        <v>969</v>
      </c>
    </row>
    <row r="702" spans="1:6">
      <c r="A702" s="4">
        <v>41801</v>
      </c>
      <c r="B702" s="121" t="s">
        <v>559</v>
      </c>
      <c r="C702" s="121" t="s">
        <v>973</v>
      </c>
      <c r="D702" s="154">
        <v>52</v>
      </c>
      <c r="E702" s="121">
        <v>390000</v>
      </c>
      <c r="F702" s="121" t="s">
        <v>970</v>
      </c>
    </row>
    <row r="703" spans="1:6">
      <c r="A703" s="4">
        <v>41801</v>
      </c>
      <c r="B703" s="121" t="s">
        <v>553</v>
      </c>
      <c r="C703" s="121" t="s">
        <v>968</v>
      </c>
      <c r="D703" s="154">
        <v>39</v>
      </c>
      <c r="E703" s="121">
        <v>38961</v>
      </c>
      <c r="F703" s="121" t="s">
        <v>972</v>
      </c>
    </row>
    <row r="704" spans="1:6">
      <c r="A704" s="4">
        <v>41801</v>
      </c>
      <c r="B704" s="121" t="s">
        <v>577</v>
      </c>
      <c r="C704" s="121" t="s">
        <v>971</v>
      </c>
      <c r="D704" s="154">
        <v>52</v>
      </c>
      <c r="E704" s="121">
        <v>78000</v>
      </c>
      <c r="F704" s="121" t="s">
        <v>992</v>
      </c>
    </row>
    <row r="705" spans="1:6">
      <c r="A705" s="4">
        <v>41801</v>
      </c>
      <c r="B705" s="121" t="s">
        <v>559</v>
      </c>
      <c r="C705" s="121" t="s">
        <v>974</v>
      </c>
      <c r="D705" s="154">
        <v>39</v>
      </c>
      <c r="E705" s="121">
        <v>134940</v>
      </c>
      <c r="F705" s="121" t="s">
        <v>993</v>
      </c>
    </row>
    <row r="706" spans="1:6">
      <c r="A706" s="4">
        <v>41801</v>
      </c>
      <c r="B706" s="121" t="s">
        <v>577</v>
      </c>
      <c r="C706" s="121" t="s">
        <v>966</v>
      </c>
      <c r="D706" s="154">
        <v>39</v>
      </c>
      <c r="E706" s="121">
        <v>31161</v>
      </c>
      <c r="F706" s="121" t="s">
        <v>994</v>
      </c>
    </row>
    <row r="707" spans="1:6">
      <c r="A707" s="4">
        <v>41801</v>
      </c>
      <c r="B707" s="121" t="s">
        <v>553</v>
      </c>
      <c r="C707" s="121" t="s">
        <v>974</v>
      </c>
      <c r="D707" s="154">
        <v>52</v>
      </c>
      <c r="E707" s="121">
        <v>179920</v>
      </c>
      <c r="F707" s="121" t="s">
        <v>995</v>
      </c>
    </row>
    <row r="708" spans="1:6">
      <c r="A708" s="4">
        <v>41801</v>
      </c>
      <c r="B708" s="121" t="s">
        <v>351</v>
      </c>
      <c r="C708" s="121" t="s">
        <v>966</v>
      </c>
      <c r="D708" s="154">
        <v>52</v>
      </c>
      <c r="E708" s="121">
        <v>41548</v>
      </c>
      <c r="F708" s="121" t="s">
        <v>967</v>
      </c>
    </row>
    <row r="709" spans="1:6">
      <c r="A709" s="4">
        <v>41802</v>
      </c>
      <c r="B709" s="121" t="s">
        <v>983</v>
      </c>
      <c r="C709" s="121" t="s">
        <v>968</v>
      </c>
      <c r="D709" s="154">
        <v>26</v>
      </c>
      <c r="E709" s="121">
        <v>25974</v>
      </c>
      <c r="F709" s="121" t="s">
        <v>969</v>
      </c>
    </row>
    <row r="710" spans="1:6">
      <c r="A710" s="4">
        <v>41804</v>
      </c>
      <c r="B710" s="121" t="s">
        <v>983</v>
      </c>
      <c r="C710" s="121" t="s">
        <v>974</v>
      </c>
      <c r="D710" s="154">
        <v>26</v>
      </c>
      <c r="E710" s="121">
        <v>89960</v>
      </c>
      <c r="F710" s="121" t="s">
        <v>967</v>
      </c>
    </row>
    <row r="711" spans="1:6">
      <c r="A711" s="4">
        <v>41806</v>
      </c>
      <c r="B711" s="121" t="s">
        <v>983</v>
      </c>
      <c r="C711" s="121" t="s">
        <v>973</v>
      </c>
      <c r="D711" s="154">
        <v>52</v>
      </c>
      <c r="E711" s="121">
        <v>390000</v>
      </c>
      <c r="F711" s="121" t="s">
        <v>969</v>
      </c>
    </row>
    <row r="712" spans="1:6">
      <c r="A712" s="4">
        <v>41808</v>
      </c>
      <c r="B712" s="121" t="s">
        <v>553</v>
      </c>
      <c r="C712" s="121" t="s">
        <v>973</v>
      </c>
      <c r="D712" s="154">
        <v>65</v>
      </c>
      <c r="E712" s="121">
        <v>487500</v>
      </c>
      <c r="F712" s="121" t="s">
        <v>967</v>
      </c>
    </row>
    <row r="713" spans="1:6">
      <c r="A713" s="4">
        <v>41808</v>
      </c>
      <c r="B713" s="121" t="s">
        <v>351</v>
      </c>
      <c r="C713" s="121" t="s">
        <v>971</v>
      </c>
      <c r="D713" s="154">
        <v>65</v>
      </c>
      <c r="E713" s="121">
        <v>97500</v>
      </c>
      <c r="F713" s="121" t="s">
        <v>969</v>
      </c>
    </row>
    <row r="714" spans="1:6">
      <c r="A714" s="4">
        <v>41808</v>
      </c>
      <c r="B714" s="121" t="s">
        <v>577</v>
      </c>
      <c r="C714" s="121" t="s">
        <v>968</v>
      </c>
      <c r="D714" s="154">
        <v>65</v>
      </c>
      <c r="E714" s="121">
        <v>64935</v>
      </c>
      <c r="F714" s="121" t="s">
        <v>970</v>
      </c>
    </row>
    <row r="715" spans="1:6">
      <c r="A715" s="4">
        <v>41808</v>
      </c>
      <c r="B715" s="121" t="s">
        <v>559</v>
      </c>
      <c r="C715" s="121" t="s">
        <v>966</v>
      </c>
      <c r="D715" s="154">
        <v>65</v>
      </c>
      <c r="E715" s="121">
        <v>51935</v>
      </c>
      <c r="F715" s="121" t="s">
        <v>972</v>
      </c>
    </row>
    <row r="716" spans="1:6">
      <c r="A716" s="4">
        <v>41808</v>
      </c>
      <c r="B716" s="121" t="s">
        <v>983</v>
      </c>
      <c r="C716" s="121" t="s">
        <v>971</v>
      </c>
      <c r="D716" s="154">
        <v>195</v>
      </c>
      <c r="E716" s="121">
        <v>292500</v>
      </c>
      <c r="F716" s="121" t="s">
        <v>992</v>
      </c>
    </row>
    <row r="717" spans="1:6">
      <c r="A717" s="4">
        <v>41810</v>
      </c>
      <c r="B717" s="121" t="s">
        <v>581</v>
      </c>
      <c r="C717" s="121" t="s">
        <v>968</v>
      </c>
      <c r="D717" s="154">
        <v>65</v>
      </c>
      <c r="E717" s="121">
        <v>64935</v>
      </c>
      <c r="F717" s="121" t="s">
        <v>993</v>
      </c>
    </row>
    <row r="718" spans="1:6">
      <c r="A718" s="4">
        <v>41812</v>
      </c>
      <c r="B718" s="121" t="s">
        <v>581</v>
      </c>
      <c r="C718" s="121" t="s">
        <v>974</v>
      </c>
      <c r="D718" s="154">
        <v>52</v>
      </c>
      <c r="E718" s="121">
        <v>179920</v>
      </c>
      <c r="F718" s="121" t="s">
        <v>994</v>
      </c>
    </row>
    <row r="719" spans="1:6">
      <c r="A719" s="4">
        <v>41814</v>
      </c>
      <c r="B719" s="121" t="s">
        <v>581</v>
      </c>
      <c r="C719" s="121" t="s">
        <v>968</v>
      </c>
      <c r="D719" s="154">
        <v>26</v>
      </c>
      <c r="E719" s="121">
        <v>25974</v>
      </c>
      <c r="F719" s="121" t="s">
        <v>992</v>
      </c>
    </row>
    <row r="720" spans="1:6">
      <c r="A720" s="4">
        <v>41816</v>
      </c>
      <c r="B720" s="121" t="s">
        <v>581</v>
      </c>
      <c r="C720" s="121" t="s">
        <v>974</v>
      </c>
      <c r="D720" s="154">
        <v>65</v>
      </c>
      <c r="E720" s="121">
        <v>224900</v>
      </c>
      <c r="F720" s="121" t="s">
        <v>993</v>
      </c>
    </row>
    <row r="721" spans="1:6">
      <c r="A721" s="4">
        <v>41818</v>
      </c>
      <c r="B721" s="121" t="s">
        <v>581</v>
      </c>
      <c r="C721" s="121" t="s">
        <v>973</v>
      </c>
      <c r="D721" s="154">
        <v>13</v>
      </c>
      <c r="E721" s="121">
        <v>97500</v>
      </c>
      <c r="F721" s="121" t="s">
        <v>994</v>
      </c>
    </row>
    <row r="722" spans="1:6">
      <c r="A722" s="4">
        <v>41820</v>
      </c>
      <c r="B722" s="121" t="s">
        <v>581</v>
      </c>
      <c r="C722" s="121" t="s">
        <v>971</v>
      </c>
      <c r="D722" s="154">
        <v>26</v>
      </c>
      <c r="E722" s="121">
        <v>39000</v>
      </c>
      <c r="F722" s="121" t="s">
        <v>988</v>
      </c>
    </row>
    <row r="723" spans="1:6">
      <c r="A723" s="4">
        <v>41822</v>
      </c>
      <c r="B723" s="121" t="s">
        <v>581</v>
      </c>
      <c r="C723" s="121" t="s">
        <v>974</v>
      </c>
      <c r="D723" s="154">
        <v>13</v>
      </c>
      <c r="E723" s="121">
        <v>44980</v>
      </c>
      <c r="F723" s="121" t="s">
        <v>989</v>
      </c>
    </row>
    <row r="724" spans="1:6">
      <c r="A724" s="4">
        <v>41824</v>
      </c>
      <c r="B724" s="121" t="s">
        <v>581</v>
      </c>
      <c r="C724" s="121" t="s">
        <v>968</v>
      </c>
      <c r="D724" s="154">
        <v>65</v>
      </c>
      <c r="E724" s="121">
        <v>64935</v>
      </c>
      <c r="F724" s="121" t="s">
        <v>990</v>
      </c>
    </row>
    <row r="725" spans="1:6">
      <c r="A725" s="4">
        <v>41826</v>
      </c>
      <c r="B725" s="121" t="s">
        <v>581</v>
      </c>
      <c r="C725" s="121" t="s">
        <v>966</v>
      </c>
      <c r="D725" s="154">
        <v>117</v>
      </c>
      <c r="E725" s="121">
        <v>93483</v>
      </c>
      <c r="F725" s="121" t="s">
        <v>991</v>
      </c>
    </row>
    <row r="726" spans="1:6">
      <c r="A726" s="4">
        <v>41828</v>
      </c>
      <c r="B726" s="121" t="s">
        <v>581</v>
      </c>
      <c r="C726" s="121" t="s">
        <v>973</v>
      </c>
      <c r="D726" s="154">
        <v>130</v>
      </c>
      <c r="E726" s="121">
        <v>975000</v>
      </c>
      <c r="F726" s="121" t="s">
        <v>988</v>
      </c>
    </row>
    <row r="727" spans="1:6">
      <c r="A727" s="4">
        <v>41830</v>
      </c>
      <c r="B727" s="121" t="s">
        <v>581</v>
      </c>
      <c r="C727" s="121" t="s">
        <v>974</v>
      </c>
      <c r="D727" s="154">
        <v>26</v>
      </c>
      <c r="E727" s="121">
        <v>89960</v>
      </c>
      <c r="F727" s="121" t="s">
        <v>989</v>
      </c>
    </row>
    <row r="728" spans="1:6">
      <c r="A728" s="4">
        <v>41832</v>
      </c>
      <c r="B728" s="121" t="s">
        <v>581</v>
      </c>
      <c r="C728" s="121" t="s">
        <v>973</v>
      </c>
      <c r="D728" s="154">
        <v>26</v>
      </c>
      <c r="E728" s="121">
        <v>195000</v>
      </c>
      <c r="F728" s="121" t="s">
        <v>990</v>
      </c>
    </row>
    <row r="729" spans="1:6">
      <c r="A729" s="4">
        <v>41834</v>
      </c>
      <c r="B729" s="121" t="s">
        <v>581</v>
      </c>
      <c r="C729" s="121" t="s">
        <v>966</v>
      </c>
      <c r="D729" s="154">
        <v>52</v>
      </c>
      <c r="E729" s="121">
        <v>41548</v>
      </c>
      <c r="F729" s="121" t="s">
        <v>991</v>
      </c>
    </row>
    <row r="730" spans="1:6">
      <c r="A730" s="4">
        <v>41836</v>
      </c>
      <c r="B730" s="121" t="s">
        <v>581</v>
      </c>
      <c r="C730" s="121" t="s">
        <v>968</v>
      </c>
      <c r="D730" s="154">
        <v>195</v>
      </c>
      <c r="E730" s="121">
        <v>194805</v>
      </c>
      <c r="F730" s="121" t="s">
        <v>988</v>
      </c>
    </row>
    <row r="731" spans="1:6">
      <c r="A731" s="4">
        <v>41838</v>
      </c>
      <c r="B731" s="121" t="s">
        <v>557</v>
      </c>
      <c r="C731" s="121" t="s">
        <v>971</v>
      </c>
      <c r="D731" s="154">
        <v>26</v>
      </c>
      <c r="E731" s="121">
        <v>39000</v>
      </c>
      <c r="F731" s="121" t="s">
        <v>967</v>
      </c>
    </row>
    <row r="732" spans="1:6">
      <c r="A732" s="4">
        <v>41840</v>
      </c>
      <c r="B732" s="121" t="s">
        <v>557</v>
      </c>
      <c r="C732" s="121" t="s">
        <v>966</v>
      </c>
      <c r="D732" s="154">
        <v>78</v>
      </c>
      <c r="E732" s="121">
        <v>62322</v>
      </c>
      <c r="F732" s="121" t="s">
        <v>969</v>
      </c>
    </row>
    <row r="733" spans="1:6">
      <c r="A733" s="4">
        <v>41842</v>
      </c>
      <c r="B733" s="121" t="s">
        <v>557</v>
      </c>
      <c r="C733" s="121" t="s">
        <v>974</v>
      </c>
      <c r="D733" s="154">
        <v>78</v>
      </c>
      <c r="E733" s="121">
        <v>269880</v>
      </c>
      <c r="F733" s="121" t="s">
        <v>970</v>
      </c>
    </row>
    <row r="734" spans="1:6">
      <c r="A734" s="4">
        <v>41844</v>
      </c>
      <c r="B734" s="121" t="s">
        <v>557</v>
      </c>
      <c r="C734" s="121" t="s">
        <v>971</v>
      </c>
      <c r="D734" s="154">
        <v>52</v>
      </c>
      <c r="E734" s="121">
        <v>78000</v>
      </c>
      <c r="F734" s="121" t="s">
        <v>972</v>
      </c>
    </row>
    <row r="735" spans="1:6">
      <c r="A735" s="4">
        <v>41846</v>
      </c>
      <c r="B735" s="121" t="s">
        <v>557</v>
      </c>
      <c r="C735" s="121" t="s">
        <v>973</v>
      </c>
      <c r="D735" s="154">
        <v>91</v>
      </c>
      <c r="E735" s="121">
        <v>682500</v>
      </c>
      <c r="F735" s="121" t="s">
        <v>967</v>
      </c>
    </row>
    <row r="736" spans="1:6">
      <c r="A736" s="4">
        <v>41848</v>
      </c>
      <c r="B736" s="121" t="s">
        <v>557</v>
      </c>
      <c r="C736" s="121" t="s">
        <v>971</v>
      </c>
      <c r="D736" s="154">
        <v>78</v>
      </c>
      <c r="E736" s="121">
        <v>117000</v>
      </c>
      <c r="F736" s="121" t="s">
        <v>969</v>
      </c>
    </row>
    <row r="737" spans="1:6">
      <c r="A737" s="4">
        <v>41850</v>
      </c>
      <c r="B737" s="121" t="s">
        <v>557</v>
      </c>
      <c r="C737" s="121" t="s">
        <v>974</v>
      </c>
      <c r="D737" s="154">
        <v>26</v>
      </c>
      <c r="E737" s="121">
        <v>89960</v>
      </c>
      <c r="F737" s="121" t="s">
        <v>970</v>
      </c>
    </row>
    <row r="738" spans="1:6">
      <c r="A738" s="4">
        <v>41852</v>
      </c>
      <c r="B738" s="121" t="s">
        <v>557</v>
      </c>
      <c r="C738" s="121" t="s">
        <v>974</v>
      </c>
      <c r="D738" s="154">
        <v>130</v>
      </c>
      <c r="E738" s="121">
        <v>449800</v>
      </c>
      <c r="F738" s="121" t="s">
        <v>972</v>
      </c>
    </row>
    <row r="739" spans="1:6">
      <c r="A739" s="4">
        <v>41854</v>
      </c>
      <c r="B739" s="121" t="s">
        <v>557</v>
      </c>
      <c r="C739" s="121" t="s">
        <v>973</v>
      </c>
      <c r="D739" s="154">
        <v>13</v>
      </c>
      <c r="E739" s="121">
        <v>97500</v>
      </c>
      <c r="F739" s="121" t="s">
        <v>967</v>
      </c>
    </row>
    <row r="740" spans="1:6">
      <c r="A740" s="4">
        <v>41856</v>
      </c>
      <c r="B740" s="121" t="s">
        <v>557</v>
      </c>
      <c r="C740" s="121" t="s">
        <v>966</v>
      </c>
      <c r="D740" s="154">
        <v>26</v>
      </c>
      <c r="E740" s="121">
        <v>20774</v>
      </c>
      <c r="F740" s="121" t="s">
        <v>969</v>
      </c>
    </row>
    <row r="741" spans="1:6">
      <c r="A741" s="4">
        <v>41858</v>
      </c>
      <c r="B741" s="121" t="s">
        <v>354</v>
      </c>
      <c r="C741" s="121" t="s">
        <v>973</v>
      </c>
      <c r="D741" s="154">
        <v>26</v>
      </c>
      <c r="E741" s="121">
        <v>195000</v>
      </c>
      <c r="F741" s="121" t="s">
        <v>967</v>
      </c>
    </row>
    <row r="742" spans="1:6">
      <c r="A742" s="4">
        <v>41858</v>
      </c>
      <c r="B742" s="121" t="s">
        <v>557</v>
      </c>
      <c r="C742" s="121" t="s">
        <v>973</v>
      </c>
      <c r="D742" s="154">
        <v>26</v>
      </c>
      <c r="E742" s="121">
        <v>195000</v>
      </c>
      <c r="F742" s="121" t="s">
        <v>969</v>
      </c>
    </row>
    <row r="743" spans="1:6">
      <c r="A743" s="4">
        <v>41858</v>
      </c>
      <c r="B743" s="121" t="s">
        <v>983</v>
      </c>
      <c r="C743" s="121" t="s">
        <v>971</v>
      </c>
      <c r="D743" s="154">
        <v>26</v>
      </c>
      <c r="E743" s="121">
        <v>39000</v>
      </c>
      <c r="F743" s="121" t="s">
        <v>967</v>
      </c>
    </row>
    <row r="744" spans="1:6">
      <c r="A744" s="4">
        <v>41858</v>
      </c>
      <c r="B744" s="121" t="s">
        <v>557</v>
      </c>
      <c r="C744" s="121" t="s">
        <v>968</v>
      </c>
      <c r="D744" s="154">
        <v>26</v>
      </c>
      <c r="E744" s="121">
        <v>25974</v>
      </c>
      <c r="F744" s="121" t="s">
        <v>969</v>
      </c>
    </row>
    <row r="745" spans="1:6">
      <c r="A745" s="4">
        <v>41858</v>
      </c>
      <c r="B745" s="121" t="s">
        <v>553</v>
      </c>
      <c r="C745" s="121" t="s">
        <v>974</v>
      </c>
      <c r="D745" s="154">
        <v>26</v>
      </c>
      <c r="E745" s="121">
        <v>89960</v>
      </c>
      <c r="F745" s="121" t="s">
        <v>970</v>
      </c>
    </row>
    <row r="746" spans="1:6">
      <c r="A746" s="4">
        <v>41860</v>
      </c>
      <c r="B746" s="121" t="s">
        <v>557</v>
      </c>
      <c r="C746" s="121" t="s">
        <v>971</v>
      </c>
      <c r="D746" s="154">
        <v>130</v>
      </c>
      <c r="E746" s="121">
        <v>195000</v>
      </c>
      <c r="F746" s="121" t="s">
        <v>972</v>
      </c>
    </row>
    <row r="747" spans="1:6">
      <c r="A747" s="4">
        <v>41862</v>
      </c>
      <c r="B747" s="121" t="s">
        <v>557</v>
      </c>
      <c r="C747" s="121" t="s">
        <v>973</v>
      </c>
      <c r="D747" s="154">
        <v>39</v>
      </c>
      <c r="E747" s="121">
        <v>292500</v>
      </c>
      <c r="F747" s="121" t="s">
        <v>967</v>
      </c>
    </row>
    <row r="748" spans="1:6">
      <c r="A748" s="4">
        <v>41864</v>
      </c>
      <c r="B748" s="121" t="s">
        <v>354</v>
      </c>
      <c r="C748" s="121" t="s">
        <v>968</v>
      </c>
      <c r="D748" s="154">
        <v>26</v>
      </c>
      <c r="E748" s="121">
        <v>25974</v>
      </c>
      <c r="F748" s="121" t="s">
        <v>969</v>
      </c>
    </row>
    <row r="749" spans="1:6">
      <c r="A749" s="4">
        <v>41866</v>
      </c>
      <c r="B749" s="121" t="s">
        <v>354</v>
      </c>
      <c r="C749" s="121" t="s">
        <v>971</v>
      </c>
      <c r="D749" s="154">
        <v>78</v>
      </c>
      <c r="E749" s="121">
        <v>117000</v>
      </c>
      <c r="F749" s="121" t="s">
        <v>970</v>
      </c>
    </row>
    <row r="750" spans="1:6">
      <c r="A750" s="4">
        <v>41868</v>
      </c>
      <c r="B750" s="121" t="s">
        <v>354</v>
      </c>
      <c r="C750" s="121" t="s">
        <v>973</v>
      </c>
      <c r="D750" s="154">
        <v>78</v>
      </c>
      <c r="E750" s="121">
        <v>585000</v>
      </c>
      <c r="F750" s="121" t="s">
        <v>972</v>
      </c>
    </row>
    <row r="751" spans="1:6">
      <c r="A751" s="4">
        <v>41870</v>
      </c>
      <c r="B751" s="121" t="s">
        <v>354</v>
      </c>
      <c r="C751" s="121" t="s">
        <v>968</v>
      </c>
      <c r="D751" s="154">
        <v>52</v>
      </c>
      <c r="E751" s="121">
        <v>51948</v>
      </c>
      <c r="F751" s="121" t="s">
        <v>967</v>
      </c>
    </row>
    <row r="752" spans="1:6">
      <c r="A752" s="4">
        <v>41872</v>
      </c>
      <c r="B752" s="121" t="s">
        <v>354</v>
      </c>
      <c r="C752" s="121" t="s">
        <v>966</v>
      </c>
      <c r="D752" s="154">
        <v>91</v>
      </c>
      <c r="E752" s="121">
        <v>72709</v>
      </c>
      <c r="F752" s="121" t="s">
        <v>969</v>
      </c>
    </row>
    <row r="753" spans="1:6">
      <c r="A753" s="4">
        <v>41874</v>
      </c>
      <c r="B753" s="121" t="s">
        <v>354</v>
      </c>
      <c r="C753" s="121" t="s">
        <v>968</v>
      </c>
      <c r="D753" s="154">
        <v>78</v>
      </c>
      <c r="E753" s="121">
        <v>77922</v>
      </c>
      <c r="F753" s="121" t="s">
        <v>970</v>
      </c>
    </row>
    <row r="754" spans="1:6">
      <c r="A754" s="4">
        <v>41876</v>
      </c>
      <c r="B754" s="121" t="s">
        <v>354</v>
      </c>
      <c r="C754" s="121" t="s">
        <v>966</v>
      </c>
      <c r="D754" s="154">
        <v>26</v>
      </c>
      <c r="E754" s="121">
        <v>20774</v>
      </c>
      <c r="F754" s="121" t="s">
        <v>972</v>
      </c>
    </row>
    <row r="755" spans="1:6">
      <c r="A755" s="4">
        <v>41878</v>
      </c>
      <c r="B755" s="121" t="s">
        <v>354</v>
      </c>
      <c r="C755" s="121" t="s">
        <v>973</v>
      </c>
      <c r="D755" s="154">
        <v>130</v>
      </c>
      <c r="E755" s="121">
        <v>975000</v>
      </c>
      <c r="F755" s="121" t="s">
        <v>967</v>
      </c>
    </row>
    <row r="756" spans="1:6">
      <c r="A756" s="4">
        <v>41880</v>
      </c>
      <c r="B756" s="121" t="s">
        <v>354</v>
      </c>
      <c r="C756" s="121" t="s">
        <v>966</v>
      </c>
      <c r="D756" s="154">
        <v>13</v>
      </c>
      <c r="E756" s="121">
        <v>10387</v>
      </c>
      <c r="F756" s="121" t="s">
        <v>967</v>
      </c>
    </row>
    <row r="757" spans="1:6">
      <c r="A757" s="4">
        <v>41882</v>
      </c>
      <c r="B757" s="121" t="s">
        <v>354</v>
      </c>
      <c r="C757" s="121" t="s">
        <v>971</v>
      </c>
      <c r="D757" s="154">
        <v>26</v>
      </c>
      <c r="E757" s="121">
        <v>39000</v>
      </c>
      <c r="F757" s="121" t="s">
        <v>967</v>
      </c>
    </row>
    <row r="758" spans="1:6">
      <c r="A758" s="4">
        <v>41884</v>
      </c>
      <c r="B758" s="121" t="s">
        <v>354</v>
      </c>
      <c r="C758" s="121" t="s">
        <v>971</v>
      </c>
      <c r="D758" s="154">
        <v>26</v>
      </c>
      <c r="E758" s="121">
        <v>39000</v>
      </c>
      <c r="F758" s="121" t="s">
        <v>969</v>
      </c>
    </row>
    <row r="759" spans="1:6">
      <c r="A759" s="4">
        <v>41886</v>
      </c>
      <c r="B759" s="121" t="s">
        <v>354</v>
      </c>
      <c r="C759" s="121" t="s">
        <v>968</v>
      </c>
      <c r="D759" s="154">
        <v>130</v>
      </c>
      <c r="E759" s="121">
        <v>129870</v>
      </c>
      <c r="F759" s="121" t="s">
        <v>970</v>
      </c>
    </row>
    <row r="760" spans="1:6">
      <c r="A760" s="4">
        <v>41888</v>
      </c>
      <c r="B760" s="121" t="s">
        <v>354</v>
      </c>
      <c r="C760" s="121" t="s">
        <v>966</v>
      </c>
      <c r="D760" s="154">
        <v>39</v>
      </c>
      <c r="E760" s="121">
        <v>31161</v>
      </c>
      <c r="F760" s="121" t="s">
        <v>972</v>
      </c>
    </row>
    <row r="761" spans="1:6">
      <c r="A761" s="4">
        <v>41890</v>
      </c>
      <c r="B761" s="121" t="s">
        <v>983</v>
      </c>
      <c r="C761" s="121" t="s">
        <v>974</v>
      </c>
      <c r="D761" s="154">
        <v>26</v>
      </c>
      <c r="E761" s="121">
        <v>89960</v>
      </c>
      <c r="F761" s="121" t="s">
        <v>979</v>
      </c>
    </row>
    <row r="762" spans="1:6">
      <c r="A762" s="4">
        <v>41892</v>
      </c>
      <c r="B762" s="121" t="s">
        <v>983</v>
      </c>
      <c r="C762" s="121" t="s">
        <v>968</v>
      </c>
      <c r="D762" s="154">
        <v>78</v>
      </c>
      <c r="E762" s="121">
        <v>77922</v>
      </c>
      <c r="F762" s="121" t="s">
        <v>980</v>
      </c>
    </row>
    <row r="763" spans="1:6">
      <c r="A763" s="4">
        <v>41894</v>
      </c>
      <c r="B763" s="121" t="s">
        <v>983</v>
      </c>
      <c r="C763" s="121" t="s">
        <v>966</v>
      </c>
      <c r="D763" s="154">
        <v>78</v>
      </c>
      <c r="E763" s="121">
        <v>62322</v>
      </c>
      <c r="F763" s="121" t="s">
        <v>981</v>
      </c>
    </row>
    <row r="764" spans="1:6">
      <c r="A764" s="4">
        <v>41896</v>
      </c>
      <c r="B764" s="121" t="s">
        <v>983</v>
      </c>
      <c r="C764" s="121" t="s">
        <v>974</v>
      </c>
      <c r="D764" s="154">
        <v>52</v>
      </c>
      <c r="E764" s="121">
        <v>179920</v>
      </c>
      <c r="F764" s="121" t="s">
        <v>982</v>
      </c>
    </row>
    <row r="765" spans="1:6">
      <c r="A765" s="4">
        <v>41898</v>
      </c>
      <c r="B765" s="121" t="s">
        <v>983</v>
      </c>
      <c r="C765" s="121" t="s">
        <v>971</v>
      </c>
      <c r="D765" s="154">
        <v>91</v>
      </c>
      <c r="E765" s="121">
        <v>136500</v>
      </c>
      <c r="F765" s="121" t="s">
        <v>979</v>
      </c>
    </row>
    <row r="766" spans="1:6">
      <c r="A766" s="4">
        <v>41900</v>
      </c>
      <c r="B766" s="121" t="s">
        <v>983</v>
      </c>
      <c r="C766" s="121" t="s">
        <v>974</v>
      </c>
      <c r="D766" s="154">
        <v>78</v>
      </c>
      <c r="E766" s="121">
        <v>269880</v>
      </c>
      <c r="F766" s="121" t="s">
        <v>980</v>
      </c>
    </row>
    <row r="767" spans="1:6">
      <c r="A767" s="4">
        <v>41902</v>
      </c>
      <c r="B767" s="121" t="s">
        <v>983</v>
      </c>
      <c r="C767" s="121" t="s">
        <v>968</v>
      </c>
      <c r="D767" s="154">
        <v>26</v>
      </c>
      <c r="E767" s="121">
        <v>25974</v>
      </c>
      <c r="F767" s="121" t="s">
        <v>981</v>
      </c>
    </row>
    <row r="768" spans="1:6">
      <c r="A768" s="4">
        <v>41902</v>
      </c>
      <c r="B768" s="121" t="s">
        <v>581</v>
      </c>
      <c r="C768" s="121" t="s">
        <v>973</v>
      </c>
      <c r="D768" s="154">
        <v>130</v>
      </c>
      <c r="E768" s="121">
        <v>975000</v>
      </c>
      <c r="F768" s="121" t="s">
        <v>982</v>
      </c>
    </row>
    <row r="769" spans="1:6">
      <c r="A769" s="4">
        <v>41902</v>
      </c>
      <c r="B769" s="121" t="s">
        <v>557</v>
      </c>
      <c r="C769" s="121" t="s">
        <v>971</v>
      </c>
      <c r="D769" s="154">
        <v>130</v>
      </c>
      <c r="E769" s="121">
        <v>195000</v>
      </c>
      <c r="F769" s="121" t="s">
        <v>979</v>
      </c>
    </row>
    <row r="770" spans="1:6">
      <c r="A770" s="4">
        <v>41902</v>
      </c>
      <c r="B770" s="121" t="s">
        <v>559</v>
      </c>
      <c r="C770" s="121" t="s">
        <v>968</v>
      </c>
      <c r="D770" s="154">
        <v>130</v>
      </c>
      <c r="E770" s="121">
        <v>129870</v>
      </c>
      <c r="F770" s="121" t="s">
        <v>980</v>
      </c>
    </row>
    <row r="771" spans="1:6">
      <c r="A771" s="4">
        <v>41902</v>
      </c>
      <c r="B771" s="121" t="s">
        <v>983</v>
      </c>
      <c r="C771" s="121" t="s">
        <v>974</v>
      </c>
      <c r="D771" s="154">
        <v>130</v>
      </c>
      <c r="E771" s="121">
        <v>449800</v>
      </c>
      <c r="F771" s="121" t="s">
        <v>981</v>
      </c>
    </row>
    <row r="772" spans="1:6">
      <c r="A772" s="4">
        <v>41904</v>
      </c>
      <c r="B772" s="121" t="s">
        <v>983</v>
      </c>
      <c r="C772" s="121" t="s">
        <v>966</v>
      </c>
      <c r="D772" s="154">
        <v>130</v>
      </c>
      <c r="E772" s="121">
        <v>103870</v>
      </c>
      <c r="F772" s="121" t="s">
        <v>982</v>
      </c>
    </row>
    <row r="773" spans="1:6">
      <c r="A773" s="4">
        <v>41906</v>
      </c>
      <c r="B773" s="121" t="s">
        <v>983</v>
      </c>
      <c r="C773" s="121" t="s">
        <v>971</v>
      </c>
      <c r="D773" s="154">
        <v>13</v>
      </c>
      <c r="E773" s="121">
        <v>19500</v>
      </c>
      <c r="F773" s="121" t="s">
        <v>979</v>
      </c>
    </row>
    <row r="774" spans="1:6">
      <c r="A774" s="4">
        <v>41907</v>
      </c>
      <c r="B774" s="121" t="s">
        <v>983</v>
      </c>
      <c r="C774" s="121" t="s">
        <v>973</v>
      </c>
      <c r="D774" s="154">
        <v>26</v>
      </c>
      <c r="E774" s="121">
        <v>195000</v>
      </c>
      <c r="F774" s="121" t="s">
        <v>980</v>
      </c>
    </row>
    <row r="775" spans="1:6">
      <c r="A775" s="4">
        <v>41907</v>
      </c>
      <c r="B775" s="121" t="s">
        <v>557</v>
      </c>
      <c r="C775" s="121" t="s">
        <v>968</v>
      </c>
      <c r="D775" s="154">
        <v>26</v>
      </c>
      <c r="E775" s="121">
        <v>25974</v>
      </c>
      <c r="F775" s="121" t="s">
        <v>981</v>
      </c>
    </row>
    <row r="776" spans="1:6">
      <c r="A776" s="4">
        <v>41907</v>
      </c>
      <c r="B776" s="121" t="s">
        <v>559</v>
      </c>
      <c r="C776" s="121" t="s">
        <v>974</v>
      </c>
      <c r="D776" s="154">
        <v>26</v>
      </c>
      <c r="E776" s="121">
        <v>89960</v>
      </c>
      <c r="F776" s="121" t="s">
        <v>982</v>
      </c>
    </row>
    <row r="777" spans="1:6">
      <c r="A777" s="4">
        <v>41907</v>
      </c>
      <c r="B777" s="121" t="s">
        <v>581</v>
      </c>
      <c r="C777" s="121" t="s">
        <v>966</v>
      </c>
      <c r="D777" s="154">
        <v>26</v>
      </c>
      <c r="E777" s="121">
        <v>20774</v>
      </c>
      <c r="F777" s="121" t="s">
        <v>982</v>
      </c>
    </row>
    <row r="778" spans="1:6">
      <c r="A778" s="4">
        <v>41908</v>
      </c>
      <c r="B778" s="121" t="s">
        <v>983</v>
      </c>
      <c r="C778" s="121" t="s">
        <v>968</v>
      </c>
      <c r="D778" s="154">
        <v>26</v>
      </c>
      <c r="E778" s="121">
        <v>25974</v>
      </c>
      <c r="F778" s="121" t="s">
        <v>992</v>
      </c>
    </row>
    <row r="779" spans="1:6">
      <c r="A779" s="4">
        <v>41908</v>
      </c>
      <c r="B779" s="121" t="s">
        <v>354</v>
      </c>
      <c r="C779" s="121" t="s">
        <v>971</v>
      </c>
      <c r="D779" s="154">
        <v>130</v>
      </c>
      <c r="E779" s="121">
        <v>195000</v>
      </c>
      <c r="F779" s="121" t="s">
        <v>993</v>
      </c>
    </row>
    <row r="780" spans="1:6">
      <c r="A780" s="4">
        <v>41908</v>
      </c>
      <c r="B780" s="121" t="s">
        <v>983</v>
      </c>
      <c r="C780" s="121" t="s">
        <v>968</v>
      </c>
      <c r="D780" s="154">
        <v>130</v>
      </c>
      <c r="E780" s="121">
        <v>129870</v>
      </c>
      <c r="F780" s="121" t="s">
        <v>994</v>
      </c>
    </row>
    <row r="781" spans="1:6">
      <c r="A781" s="4">
        <v>41908</v>
      </c>
      <c r="B781" s="121" t="s">
        <v>553</v>
      </c>
      <c r="C781" s="121" t="s">
        <v>974</v>
      </c>
      <c r="D781" s="154">
        <v>130</v>
      </c>
      <c r="E781" s="121">
        <v>449800</v>
      </c>
      <c r="F781" s="121" t="s">
        <v>995</v>
      </c>
    </row>
    <row r="782" spans="1:6">
      <c r="A782" s="4">
        <v>41908</v>
      </c>
      <c r="B782" s="121" t="s">
        <v>557</v>
      </c>
      <c r="C782" s="121" t="s">
        <v>966</v>
      </c>
      <c r="D782" s="154">
        <v>130</v>
      </c>
      <c r="E782" s="121">
        <v>103870</v>
      </c>
      <c r="F782" s="121" t="s">
        <v>992</v>
      </c>
    </row>
    <row r="783" spans="1:6">
      <c r="A783" s="4">
        <v>41909</v>
      </c>
      <c r="B783" s="121" t="s">
        <v>354</v>
      </c>
      <c r="C783" s="121" t="s">
        <v>973</v>
      </c>
      <c r="D783" s="154">
        <v>13</v>
      </c>
      <c r="E783" s="121">
        <v>97500</v>
      </c>
      <c r="F783" s="121" t="s">
        <v>993</v>
      </c>
    </row>
    <row r="784" spans="1:6">
      <c r="A784" s="4">
        <v>41909</v>
      </c>
      <c r="B784" s="121" t="s">
        <v>553</v>
      </c>
      <c r="C784" s="121" t="s">
        <v>971</v>
      </c>
      <c r="D784" s="154">
        <v>13</v>
      </c>
      <c r="E784" s="121">
        <v>19500</v>
      </c>
      <c r="F784" s="121" t="s">
        <v>994</v>
      </c>
    </row>
    <row r="785" spans="1:6">
      <c r="A785" s="4">
        <v>41909</v>
      </c>
      <c r="B785" s="121" t="s">
        <v>557</v>
      </c>
      <c r="C785" s="121" t="s">
        <v>974</v>
      </c>
      <c r="D785" s="154">
        <v>13</v>
      </c>
      <c r="E785" s="121">
        <v>44980</v>
      </c>
      <c r="F785" s="121" t="s">
        <v>995</v>
      </c>
    </row>
    <row r="786" spans="1:6">
      <c r="A786" s="4">
        <v>41909</v>
      </c>
      <c r="B786" s="121" t="s">
        <v>983</v>
      </c>
      <c r="C786" s="121" t="s">
        <v>966</v>
      </c>
      <c r="D786" s="154">
        <v>13</v>
      </c>
      <c r="E786" s="121">
        <v>10387</v>
      </c>
      <c r="F786" s="121" t="s">
        <v>993</v>
      </c>
    </row>
    <row r="787" spans="1:6">
      <c r="A787" s="4">
        <v>41910</v>
      </c>
      <c r="B787" s="121" t="s">
        <v>983</v>
      </c>
      <c r="C787" s="121" t="s">
        <v>974</v>
      </c>
      <c r="D787" s="154">
        <v>26</v>
      </c>
      <c r="E787" s="121">
        <v>89960</v>
      </c>
      <c r="F787" s="121" t="s">
        <v>994</v>
      </c>
    </row>
    <row r="788" spans="1:6">
      <c r="A788" s="4">
        <v>41912</v>
      </c>
      <c r="B788" s="121" t="s">
        <v>983</v>
      </c>
      <c r="C788" s="121" t="s">
        <v>974</v>
      </c>
      <c r="D788" s="154">
        <v>130</v>
      </c>
      <c r="E788" s="121">
        <v>449800</v>
      </c>
      <c r="F788" s="121" t="s">
        <v>993</v>
      </c>
    </row>
    <row r="789" spans="1:6">
      <c r="A789" s="4">
        <v>41914</v>
      </c>
      <c r="B789" s="121" t="s">
        <v>983</v>
      </c>
      <c r="C789" s="121" t="s">
        <v>971</v>
      </c>
      <c r="D789" s="154">
        <v>39</v>
      </c>
      <c r="E789" s="121">
        <v>58500</v>
      </c>
      <c r="F789" s="121" t="s">
        <v>994</v>
      </c>
    </row>
    <row r="790" spans="1:6">
      <c r="A790" s="4">
        <v>41916</v>
      </c>
      <c r="B790" s="121" t="s">
        <v>553</v>
      </c>
      <c r="C790" s="121" t="s">
        <v>973</v>
      </c>
      <c r="D790" s="154">
        <v>26</v>
      </c>
      <c r="E790" s="121">
        <v>195000</v>
      </c>
      <c r="F790" s="121" t="s">
        <v>984</v>
      </c>
    </row>
    <row r="791" spans="1:6">
      <c r="A791" s="4">
        <v>41918</v>
      </c>
      <c r="B791" s="121" t="s">
        <v>553</v>
      </c>
      <c r="C791" s="121" t="s">
        <v>974</v>
      </c>
      <c r="D791" s="154">
        <v>78</v>
      </c>
      <c r="E791" s="121">
        <v>269880</v>
      </c>
      <c r="F791" s="121" t="s">
        <v>985</v>
      </c>
    </row>
    <row r="792" spans="1:6">
      <c r="A792" s="4">
        <v>41920</v>
      </c>
      <c r="B792" s="121" t="s">
        <v>553</v>
      </c>
      <c r="C792" s="121" t="s">
        <v>971</v>
      </c>
      <c r="D792" s="154">
        <v>78</v>
      </c>
      <c r="E792" s="121">
        <v>117000</v>
      </c>
      <c r="F792" s="121" t="s">
        <v>986</v>
      </c>
    </row>
    <row r="793" spans="1:6">
      <c r="A793" s="4">
        <v>41922</v>
      </c>
      <c r="B793" s="121" t="s">
        <v>553</v>
      </c>
      <c r="C793" s="121" t="s">
        <v>973</v>
      </c>
      <c r="D793" s="154">
        <v>52</v>
      </c>
      <c r="E793" s="121">
        <v>390000</v>
      </c>
      <c r="F793" s="121" t="s">
        <v>987</v>
      </c>
    </row>
    <row r="794" spans="1:6">
      <c r="A794" s="4">
        <v>41924</v>
      </c>
      <c r="B794" s="121" t="s">
        <v>553</v>
      </c>
      <c r="C794" s="121" t="s">
        <v>968</v>
      </c>
      <c r="D794" s="154">
        <v>91</v>
      </c>
      <c r="E794" s="121">
        <v>90909</v>
      </c>
      <c r="F794" s="121" t="s">
        <v>984</v>
      </c>
    </row>
    <row r="795" spans="1:6">
      <c r="A795" s="4">
        <v>41926</v>
      </c>
      <c r="B795" s="121" t="s">
        <v>553</v>
      </c>
      <c r="C795" s="121" t="s">
        <v>973</v>
      </c>
      <c r="D795" s="154">
        <v>78</v>
      </c>
      <c r="E795" s="121">
        <v>585000</v>
      </c>
      <c r="F795" s="121" t="s">
        <v>985</v>
      </c>
    </row>
    <row r="796" spans="1:6">
      <c r="A796" s="4">
        <v>41928</v>
      </c>
      <c r="B796" s="121" t="s">
        <v>553</v>
      </c>
      <c r="C796" s="121" t="s">
        <v>973</v>
      </c>
      <c r="D796" s="154">
        <v>26</v>
      </c>
      <c r="E796" s="121">
        <v>195000</v>
      </c>
      <c r="F796" s="121" t="s">
        <v>986</v>
      </c>
    </row>
    <row r="797" spans="1:6">
      <c r="A797" s="4">
        <v>41930</v>
      </c>
      <c r="B797" s="121" t="s">
        <v>553</v>
      </c>
      <c r="C797" s="121" t="s">
        <v>971</v>
      </c>
      <c r="D797" s="154">
        <v>130</v>
      </c>
      <c r="E797" s="121">
        <v>195000</v>
      </c>
      <c r="F797" s="121" t="s">
        <v>987</v>
      </c>
    </row>
    <row r="798" spans="1:6">
      <c r="A798" s="4">
        <v>41932</v>
      </c>
      <c r="B798" s="121" t="s">
        <v>553</v>
      </c>
      <c r="C798" s="121" t="s">
        <v>968</v>
      </c>
      <c r="D798" s="154">
        <v>13</v>
      </c>
      <c r="E798" s="121">
        <v>12987</v>
      </c>
      <c r="F798" s="121" t="s">
        <v>984</v>
      </c>
    </row>
    <row r="799" spans="1:6">
      <c r="A799" s="4">
        <v>41934</v>
      </c>
      <c r="B799" s="121" t="s">
        <v>553</v>
      </c>
      <c r="C799" s="121" t="s">
        <v>974</v>
      </c>
      <c r="D799" s="154">
        <v>26</v>
      </c>
      <c r="E799" s="121">
        <v>89960</v>
      </c>
      <c r="F799" s="121" t="s">
        <v>985</v>
      </c>
    </row>
    <row r="800" spans="1:6">
      <c r="A800" s="4">
        <v>41936</v>
      </c>
      <c r="B800" s="121" t="s">
        <v>557</v>
      </c>
      <c r="C800" s="121" t="s">
        <v>968</v>
      </c>
      <c r="D800" s="154">
        <v>130</v>
      </c>
      <c r="E800" s="121">
        <v>129870</v>
      </c>
      <c r="F800" s="121" t="s">
        <v>986</v>
      </c>
    </row>
    <row r="801" spans="1:6">
      <c r="A801" s="4">
        <v>41938</v>
      </c>
      <c r="B801" s="121" t="s">
        <v>557</v>
      </c>
      <c r="C801" s="121" t="s">
        <v>974</v>
      </c>
      <c r="D801" s="154">
        <v>13</v>
      </c>
      <c r="E801" s="121">
        <v>44980</v>
      </c>
      <c r="F801" s="121" t="s">
        <v>987</v>
      </c>
    </row>
    <row r="802" spans="1:6">
      <c r="A802" s="4">
        <v>41940</v>
      </c>
      <c r="B802" s="121" t="s">
        <v>557</v>
      </c>
      <c r="C802" s="121" t="s">
        <v>973</v>
      </c>
      <c r="D802" s="154">
        <v>26</v>
      </c>
      <c r="E802" s="121">
        <v>195000</v>
      </c>
      <c r="F802" s="121" t="s">
        <v>985</v>
      </c>
    </row>
    <row r="803" spans="1:6">
      <c r="A803" s="4">
        <v>41942</v>
      </c>
      <c r="B803" s="121" t="s">
        <v>557</v>
      </c>
      <c r="C803" s="121" t="s">
        <v>966</v>
      </c>
      <c r="D803" s="154">
        <v>26</v>
      </c>
      <c r="E803" s="121">
        <v>20774</v>
      </c>
      <c r="F803" s="121" t="s">
        <v>984</v>
      </c>
    </row>
    <row r="804" spans="1:6">
      <c r="A804" s="4">
        <v>41944</v>
      </c>
      <c r="B804" s="121" t="s">
        <v>557</v>
      </c>
      <c r="C804" s="121" t="s">
        <v>973</v>
      </c>
      <c r="D804" s="154">
        <v>130</v>
      </c>
      <c r="E804" s="121">
        <v>975000</v>
      </c>
      <c r="F804" s="121" t="s">
        <v>985</v>
      </c>
    </row>
    <row r="805" spans="1:6">
      <c r="A805" s="4">
        <v>41946</v>
      </c>
      <c r="B805" s="121" t="s">
        <v>557</v>
      </c>
      <c r="C805" s="121" t="s">
        <v>968</v>
      </c>
      <c r="D805" s="154">
        <v>39</v>
      </c>
      <c r="E805" s="121">
        <v>38961</v>
      </c>
      <c r="F805" s="121" t="s">
        <v>986</v>
      </c>
    </row>
    <row r="806" spans="1:6">
      <c r="A806" s="4">
        <v>41947</v>
      </c>
      <c r="B806" s="121" t="s">
        <v>557</v>
      </c>
      <c r="C806" s="121" t="s">
        <v>973</v>
      </c>
      <c r="D806" s="154">
        <v>26</v>
      </c>
      <c r="E806" s="121">
        <v>195000</v>
      </c>
      <c r="F806" s="121" t="s">
        <v>987</v>
      </c>
    </row>
    <row r="807" spans="1:6">
      <c r="A807" s="4">
        <v>41947</v>
      </c>
      <c r="B807" s="121" t="s">
        <v>983</v>
      </c>
      <c r="C807" s="121" t="s">
        <v>971</v>
      </c>
      <c r="D807" s="154">
        <v>26</v>
      </c>
      <c r="E807" s="121">
        <v>39000</v>
      </c>
      <c r="F807" s="121" t="s">
        <v>984</v>
      </c>
    </row>
    <row r="808" spans="1:6">
      <c r="A808" s="4">
        <v>41947</v>
      </c>
      <c r="B808" s="121" t="s">
        <v>581</v>
      </c>
      <c r="C808" s="121" t="s">
        <v>968</v>
      </c>
      <c r="D808" s="154">
        <v>26</v>
      </c>
      <c r="E808" s="121">
        <v>25974</v>
      </c>
      <c r="F808" s="121" t="s">
        <v>985</v>
      </c>
    </row>
    <row r="809" spans="1:6">
      <c r="A809" s="4">
        <v>41947</v>
      </c>
      <c r="B809" s="121" t="s">
        <v>559</v>
      </c>
      <c r="C809" s="121" t="s">
        <v>966</v>
      </c>
      <c r="D809" s="154">
        <v>26</v>
      </c>
      <c r="E809" s="121">
        <v>20774</v>
      </c>
      <c r="F809" s="121" t="s">
        <v>986</v>
      </c>
    </row>
    <row r="810" spans="1:6">
      <c r="A810" s="4">
        <v>41948</v>
      </c>
      <c r="B810" s="121" t="s">
        <v>354</v>
      </c>
      <c r="C810" s="121" t="s">
        <v>966</v>
      </c>
      <c r="D810" s="154">
        <v>26</v>
      </c>
      <c r="E810" s="121">
        <v>20774</v>
      </c>
      <c r="F810" s="121" t="s">
        <v>987</v>
      </c>
    </row>
    <row r="811" spans="1:6">
      <c r="A811" s="4">
        <v>41950</v>
      </c>
      <c r="B811" s="121" t="s">
        <v>354</v>
      </c>
      <c r="C811" s="121" t="s">
        <v>973</v>
      </c>
      <c r="D811" s="154">
        <v>78</v>
      </c>
      <c r="E811" s="121">
        <v>585000</v>
      </c>
      <c r="F811" s="121" t="s">
        <v>984</v>
      </c>
    </row>
    <row r="812" spans="1:6">
      <c r="A812" s="4">
        <v>41952</v>
      </c>
      <c r="B812" s="121" t="s">
        <v>354</v>
      </c>
      <c r="C812" s="121" t="s">
        <v>968</v>
      </c>
      <c r="D812" s="154">
        <v>78</v>
      </c>
      <c r="E812" s="121">
        <v>77922</v>
      </c>
      <c r="F812" s="121" t="s">
        <v>985</v>
      </c>
    </row>
    <row r="813" spans="1:6">
      <c r="A813" s="4">
        <v>41954</v>
      </c>
      <c r="B813" s="121" t="s">
        <v>354</v>
      </c>
      <c r="C813" s="121" t="s">
        <v>966</v>
      </c>
      <c r="D813" s="154">
        <v>52</v>
      </c>
      <c r="E813" s="121">
        <v>41548</v>
      </c>
      <c r="F813" s="121" t="s">
        <v>986</v>
      </c>
    </row>
    <row r="814" spans="1:6">
      <c r="A814" s="4">
        <v>41956</v>
      </c>
      <c r="B814" s="121" t="s">
        <v>354</v>
      </c>
      <c r="C814" s="121" t="s">
        <v>974</v>
      </c>
      <c r="D814" s="154">
        <v>91</v>
      </c>
      <c r="E814" s="121">
        <v>314860</v>
      </c>
      <c r="F814" s="121" t="s">
        <v>987</v>
      </c>
    </row>
    <row r="815" spans="1:6">
      <c r="A815" s="4">
        <v>41958</v>
      </c>
      <c r="B815" s="121" t="s">
        <v>354</v>
      </c>
      <c r="C815" s="121" t="s">
        <v>966</v>
      </c>
      <c r="D815" s="154">
        <v>78</v>
      </c>
      <c r="E815" s="121">
        <v>62322</v>
      </c>
      <c r="F815" s="121" t="s">
        <v>985</v>
      </c>
    </row>
    <row r="816" spans="1:6">
      <c r="A816" s="4">
        <v>41960</v>
      </c>
      <c r="B816" s="121" t="s">
        <v>557</v>
      </c>
      <c r="C816" s="121" t="s">
        <v>973</v>
      </c>
      <c r="D816" s="154">
        <v>156</v>
      </c>
      <c r="E816" s="121">
        <v>1170000</v>
      </c>
      <c r="F816" s="121" t="s">
        <v>984</v>
      </c>
    </row>
    <row r="817" spans="1:6">
      <c r="A817" s="4">
        <v>41962</v>
      </c>
      <c r="B817" s="121" t="s">
        <v>557</v>
      </c>
      <c r="C817" s="121" t="s">
        <v>974</v>
      </c>
      <c r="D817" s="154">
        <v>65</v>
      </c>
      <c r="E817" s="121">
        <v>224900</v>
      </c>
      <c r="F817" s="121" t="s">
        <v>985</v>
      </c>
    </row>
    <row r="818" spans="1:6">
      <c r="A818" s="4">
        <v>41964</v>
      </c>
      <c r="B818" s="121" t="s">
        <v>557</v>
      </c>
      <c r="C818" s="121" t="s">
        <v>968</v>
      </c>
      <c r="D818" s="154">
        <v>39</v>
      </c>
      <c r="E818" s="121">
        <v>38961</v>
      </c>
      <c r="F818" s="121" t="s">
        <v>986</v>
      </c>
    </row>
    <row r="819" spans="1:6">
      <c r="A819" s="4">
        <v>41966</v>
      </c>
      <c r="B819" s="121" t="s">
        <v>557</v>
      </c>
      <c r="C819" s="121" t="s">
        <v>973</v>
      </c>
      <c r="D819" s="154">
        <v>260</v>
      </c>
      <c r="E819" s="121">
        <v>1950000</v>
      </c>
      <c r="F819" s="121" t="s">
        <v>987</v>
      </c>
    </row>
    <row r="820" spans="1:6">
      <c r="A820" s="4">
        <v>41968</v>
      </c>
      <c r="B820" s="121" t="s">
        <v>450</v>
      </c>
      <c r="C820" s="121" t="s">
        <v>973</v>
      </c>
      <c r="D820" s="154">
        <v>182</v>
      </c>
      <c r="E820" s="121">
        <v>1365000</v>
      </c>
      <c r="F820" s="121" t="s">
        <v>984</v>
      </c>
    </row>
    <row r="821" spans="1:6">
      <c r="A821" s="4">
        <v>41970</v>
      </c>
      <c r="B821" s="121" t="s">
        <v>450</v>
      </c>
      <c r="C821" s="121" t="s">
        <v>973</v>
      </c>
      <c r="D821" s="154">
        <v>26</v>
      </c>
      <c r="E821" s="121">
        <v>195000</v>
      </c>
      <c r="F821" s="121" t="s">
        <v>985</v>
      </c>
    </row>
    <row r="822" spans="1:6">
      <c r="A822" s="4">
        <v>41972</v>
      </c>
      <c r="B822" s="121" t="s">
        <v>450</v>
      </c>
      <c r="C822" s="121" t="s">
        <v>971</v>
      </c>
      <c r="D822" s="154">
        <v>52</v>
      </c>
      <c r="E822" s="121">
        <v>78000</v>
      </c>
      <c r="F822" s="121" t="s">
        <v>986</v>
      </c>
    </row>
    <row r="823" spans="1:6">
      <c r="A823" s="4">
        <v>41974</v>
      </c>
      <c r="B823" s="121" t="s">
        <v>450</v>
      </c>
      <c r="C823" s="121" t="s">
        <v>974</v>
      </c>
      <c r="D823" s="154">
        <v>208</v>
      </c>
      <c r="E823" s="121">
        <v>719680</v>
      </c>
      <c r="F823" s="121" t="s">
        <v>987</v>
      </c>
    </row>
    <row r="824" spans="1:6">
      <c r="A824" s="4">
        <v>41976</v>
      </c>
      <c r="B824" s="121" t="s">
        <v>450</v>
      </c>
      <c r="C824" s="121" t="s">
        <v>966</v>
      </c>
      <c r="D824" s="154">
        <v>65</v>
      </c>
      <c r="E824" s="121">
        <v>51935</v>
      </c>
      <c r="F824" s="121" t="s">
        <v>984</v>
      </c>
    </row>
    <row r="825" spans="1:6">
      <c r="A825" s="4">
        <v>41978</v>
      </c>
      <c r="B825" s="121" t="s">
        <v>450</v>
      </c>
      <c r="C825" s="121" t="s">
        <v>968</v>
      </c>
      <c r="D825" s="154">
        <v>104</v>
      </c>
      <c r="E825" s="121">
        <v>103896</v>
      </c>
      <c r="F825" s="121" t="s">
        <v>985</v>
      </c>
    </row>
    <row r="826" spans="1:6">
      <c r="A826" s="4">
        <v>41980</v>
      </c>
      <c r="B826" s="121" t="s">
        <v>450</v>
      </c>
      <c r="C826" s="121" t="s">
        <v>973</v>
      </c>
      <c r="D826" s="154">
        <v>52</v>
      </c>
      <c r="E826" s="121">
        <v>390000</v>
      </c>
      <c r="F826" s="121" t="s">
        <v>986</v>
      </c>
    </row>
    <row r="827" spans="1:6">
      <c r="A827" s="4">
        <v>41980</v>
      </c>
      <c r="B827" s="121" t="s">
        <v>557</v>
      </c>
      <c r="C827" s="121" t="s">
        <v>974</v>
      </c>
      <c r="D827" s="154">
        <v>39</v>
      </c>
      <c r="E827" s="121">
        <v>134940</v>
      </c>
      <c r="F827" s="121" t="s">
        <v>987</v>
      </c>
    </row>
    <row r="828" spans="1:6">
      <c r="A828" s="4">
        <v>41980</v>
      </c>
      <c r="B828" s="121" t="s">
        <v>581</v>
      </c>
      <c r="C828" s="121" t="s">
        <v>966</v>
      </c>
      <c r="D828" s="154">
        <v>39</v>
      </c>
      <c r="E828" s="121">
        <v>31161</v>
      </c>
      <c r="F828" s="121" t="s">
        <v>985</v>
      </c>
    </row>
    <row r="829" spans="1:6">
      <c r="A829" s="4">
        <v>41980</v>
      </c>
      <c r="B829" s="121" t="s">
        <v>450</v>
      </c>
      <c r="C829" s="121" t="s">
        <v>973</v>
      </c>
      <c r="D829" s="154">
        <v>169</v>
      </c>
      <c r="E829" s="121">
        <v>1267500</v>
      </c>
      <c r="F829" s="121" t="s">
        <v>984</v>
      </c>
    </row>
    <row r="830" spans="1:6">
      <c r="A830" s="4">
        <v>41980</v>
      </c>
      <c r="B830" s="121" t="s">
        <v>577</v>
      </c>
      <c r="C830" s="121" t="s">
        <v>971</v>
      </c>
      <c r="D830" s="154">
        <v>156</v>
      </c>
      <c r="E830" s="121">
        <v>234000</v>
      </c>
      <c r="F830" s="121" t="s">
        <v>985</v>
      </c>
    </row>
    <row r="831" spans="1:6">
      <c r="A831" s="4">
        <v>41981</v>
      </c>
      <c r="B831" s="121" t="s">
        <v>351</v>
      </c>
      <c r="C831" s="121" t="s">
        <v>966</v>
      </c>
      <c r="D831" s="154">
        <v>130</v>
      </c>
      <c r="E831" s="121">
        <v>103870</v>
      </c>
      <c r="F831" s="121" t="s">
        <v>986</v>
      </c>
    </row>
    <row r="832" spans="1:6">
      <c r="A832" s="4">
        <v>41982</v>
      </c>
      <c r="B832" s="121" t="s">
        <v>450</v>
      </c>
      <c r="C832" s="121" t="s">
        <v>974</v>
      </c>
      <c r="D832" s="154">
        <v>39</v>
      </c>
      <c r="E832" s="121">
        <v>134940</v>
      </c>
      <c r="F832" s="121" t="s">
        <v>987</v>
      </c>
    </row>
    <row r="833" spans="1:6">
      <c r="A833" s="4">
        <v>41984</v>
      </c>
      <c r="B833" s="121" t="s">
        <v>450</v>
      </c>
      <c r="C833" s="121" t="s">
        <v>966</v>
      </c>
      <c r="D833" s="154">
        <v>78</v>
      </c>
      <c r="E833" s="121">
        <v>62322</v>
      </c>
      <c r="F833" s="121" t="s">
        <v>984</v>
      </c>
    </row>
    <row r="834" spans="1:6">
      <c r="A834" s="4">
        <v>41986</v>
      </c>
      <c r="B834" s="121" t="s">
        <v>450</v>
      </c>
      <c r="C834" s="121" t="s">
        <v>973</v>
      </c>
      <c r="D834" s="154">
        <v>65</v>
      </c>
      <c r="E834" s="121">
        <v>487500</v>
      </c>
      <c r="F834" s="121" t="s">
        <v>985</v>
      </c>
    </row>
    <row r="835" spans="1:6">
      <c r="A835" s="4">
        <v>41988</v>
      </c>
      <c r="B835" s="121" t="s">
        <v>450</v>
      </c>
      <c r="C835" s="121" t="s">
        <v>974</v>
      </c>
      <c r="D835" s="154">
        <v>156</v>
      </c>
      <c r="E835" s="121">
        <v>539760</v>
      </c>
      <c r="F835" s="121" t="s">
        <v>986</v>
      </c>
    </row>
    <row r="836" spans="1:6">
      <c r="A836" s="4">
        <v>41989</v>
      </c>
      <c r="B836" s="121" t="s">
        <v>354</v>
      </c>
      <c r="C836" s="121" t="s">
        <v>973</v>
      </c>
      <c r="D836" s="154">
        <v>26</v>
      </c>
      <c r="E836" s="121">
        <v>195000</v>
      </c>
      <c r="F836" s="121" t="s">
        <v>987</v>
      </c>
    </row>
    <row r="837" spans="1:6">
      <c r="A837" s="4">
        <v>41989</v>
      </c>
      <c r="B837" s="121" t="s">
        <v>983</v>
      </c>
      <c r="C837" s="121" t="s">
        <v>966</v>
      </c>
      <c r="D837" s="154">
        <v>26</v>
      </c>
      <c r="E837" s="121">
        <v>20774</v>
      </c>
      <c r="F837" s="121" t="s">
        <v>984</v>
      </c>
    </row>
    <row r="838" spans="1:6">
      <c r="A838" s="4">
        <v>41989</v>
      </c>
      <c r="B838" s="121" t="s">
        <v>553</v>
      </c>
      <c r="C838" s="121" t="s">
        <v>971</v>
      </c>
      <c r="D838" s="154">
        <v>143</v>
      </c>
      <c r="E838" s="121">
        <v>214500</v>
      </c>
      <c r="F838" s="121" t="s">
        <v>985</v>
      </c>
    </row>
    <row r="839" spans="1:6">
      <c r="A839" s="4">
        <v>41989</v>
      </c>
      <c r="B839" s="121" t="s">
        <v>557</v>
      </c>
      <c r="C839" s="121" t="s">
        <v>974</v>
      </c>
      <c r="D839" s="154">
        <v>104</v>
      </c>
      <c r="E839" s="121">
        <v>359840</v>
      </c>
      <c r="F839" s="121" t="s">
        <v>986</v>
      </c>
    </row>
    <row r="840" spans="1:6">
      <c r="A840" s="4">
        <v>41990</v>
      </c>
      <c r="B840" s="121" t="s">
        <v>450</v>
      </c>
      <c r="C840" s="121" t="s">
        <v>966</v>
      </c>
      <c r="D840" s="154">
        <v>260</v>
      </c>
      <c r="E840" s="121">
        <v>207740</v>
      </c>
      <c r="F840" s="121" t="s">
        <v>987</v>
      </c>
    </row>
    <row r="841" spans="1:6">
      <c r="A841" s="4">
        <v>41992</v>
      </c>
      <c r="B841" s="121" t="s">
        <v>581</v>
      </c>
      <c r="C841" s="121" t="s">
        <v>966</v>
      </c>
      <c r="D841" s="154">
        <v>221</v>
      </c>
      <c r="E841" s="121">
        <v>176579</v>
      </c>
      <c r="F841" s="121" t="s">
        <v>985</v>
      </c>
    </row>
    <row r="842" spans="1:6">
      <c r="A842" s="4">
        <v>41994</v>
      </c>
      <c r="B842" s="121" t="s">
        <v>581</v>
      </c>
      <c r="C842" s="121" t="s">
        <v>966</v>
      </c>
      <c r="D842" s="154">
        <v>26</v>
      </c>
      <c r="E842" s="121">
        <v>20774</v>
      </c>
      <c r="F842" s="121" t="s">
        <v>975</v>
      </c>
    </row>
    <row r="843" spans="1:6">
      <c r="A843" s="4">
        <v>41996</v>
      </c>
      <c r="B843" s="121" t="s">
        <v>581</v>
      </c>
      <c r="C843" s="121" t="s">
        <v>968</v>
      </c>
      <c r="D843" s="154">
        <v>52</v>
      </c>
      <c r="E843" s="121">
        <v>51948</v>
      </c>
      <c r="F843" s="121" t="s">
        <v>976</v>
      </c>
    </row>
    <row r="844" spans="1:6">
      <c r="A844" s="4">
        <v>41998</v>
      </c>
      <c r="B844" s="121" t="s">
        <v>581</v>
      </c>
      <c r="C844" s="121" t="s">
        <v>973</v>
      </c>
      <c r="D844" s="154">
        <v>208</v>
      </c>
      <c r="E844" s="121">
        <v>1560000</v>
      </c>
      <c r="F844" s="121" t="s">
        <v>977</v>
      </c>
    </row>
    <row r="845" spans="1:6">
      <c r="A845" s="4">
        <v>42000</v>
      </c>
      <c r="B845" s="121" t="s">
        <v>581</v>
      </c>
      <c r="C845" s="121" t="s">
        <v>971</v>
      </c>
      <c r="D845" s="154">
        <v>65</v>
      </c>
      <c r="E845" s="121">
        <v>97500</v>
      </c>
      <c r="F845" s="121" t="s">
        <v>978</v>
      </c>
    </row>
    <row r="846" spans="1:6">
      <c r="A846" s="4">
        <v>42002</v>
      </c>
      <c r="B846" s="121" t="s">
        <v>581</v>
      </c>
      <c r="C846" s="121" t="s">
        <v>974</v>
      </c>
      <c r="D846" s="154">
        <v>104</v>
      </c>
      <c r="E846" s="121">
        <v>359840</v>
      </c>
      <c r="F846" s="121" t="s">
        <v>975</v>
      </c>
    </row>
    <row r="847" spans="1:6">
      <c r="A847" s="4">
        <v>42004</v>
      </c>
      <c r="B847" s="121" t="s">
        <v>581</v>
      </c>
      <c r="C847" s="121" t="s">
        <v>966</v>
      </c>
      <c r="D847" s="154">
        <v>52</v>
      </c>
      <c r="E847" s="121">
        <v>41548</v>
      </c>
      <c r="F847" s="121" t="s">
        <v>976</v>
      </c>
    </row>
    <row r="848" spans="1:6">
      <c r="A848" s="4">
        <v>42006</v>
      </c>
      <c r="B848" s="121" t="s">
        <v>581</v>
      </c>
      <c r="C848" s="121" t="s">
        <v>973</v>
      </c>
      <c r="D848" s="154">
        <v>39</v>
      </c>
      <c r="E848" s="121">
        <v>292500</v>
      </c>
      <c r="F848" s="121" t="s">
        <v>977</v>
      </c>
    </row>
    <row r="849" spans="1:6">
      <c r="A849" s="4">
        <v>42008</v>
      </c>
      <c r="B849" s="121" t="s">
        <v>581</v>
      </c>
      <c r="C849" s="121" t="s">
        <v>971</v>
      </c>
      <c r="D849" s="154">
        <v>182</v>
      </c>
      <c r="E849" s="121">
        <v>273000</v>
      </c>
      <c r="F849" s="121" t="s">
        <v>978</v>
      </c>
    </row>
    <row r="850" spans="1:6">
      <c r="A850" s="4">
        <v>42010</v>
      </c>
      <c r="B850" s="121" t="s">
        <v>354</v>
      </c>
      <c r="C850" s="121" t="s">
        <v>971</v>
      </c>
      <c r="D850" s="154">
        <v>39</v>
      </c>
      <c r="E850" s="121">
        <v>58500</v>
      </c>
      <c r="F850" s="121" t="s">
        <v>975</v>
      </c>
    </row>
    <row r="851" spans="1:6">
      <c r="A851" s="4">
        <v>42010</v>
      </c>
      <c r="B851" s="121" t="s">
        <v>583</v>
      </c>
      <c r="C851" s="121" t="s">
        <v>968</v>
      </c>
      <c r="D851" s="154">
        <v>39</v>
      </c>
      <c r="E851" s="121">
        <v>38961</v>
      </c>
      <c r="F851" s="121" t="s">
        <v>976</v>
      </c>
    </row>
    <row r="852" spans="1:6">
      <c r="A852" s="4">
        <v>42010</v>
      </c>
      <c r="B852" s="121" t="s">
        <v>581</v>
      </c>
      <c r="C852" s="121" t="s">
        <v>966</v>
      </c>
      <c r="D852" s="154">
        <v>39</v>
      </c>
      <c r="E852" s="121">
        <v>31161</v>
      </c>
      <c r="F852" s="121" t="s">
        <v>975</v>
      </c>
    </row>
    <row r="853" spans="1:6">
      <c r="A853" s="4">
        <v>42010</v>
      </c>
      <c r="B853" s="121" t="s">
        <v>557</v>
      </c>
      <c r="C853" s="121" t="s">
        <v>974</v>
      </c>
      <c r="D853" s="154">
        <v>78</v>
      </c>
      <c r="E853" s="121">
        <v>269880</v>
      </c>
      <c r="F853" s="121" t="s">
        <v>976</v>
      </c>
    </row>
    <row r="854" spans="1:6">
      <c r="A854" s="4">
        <v>42010</v>
      </c>
      <c r="B854" s="121" t="s">
        <v>581</v>
      </c>
      <c r="C854" s="121" t="s">
        <v>966</v>
      </c>
      <c r="D854" s="154">
        <v>130</v>
      </c>
      <c r="E854" s="121">
        <v>103870</v>
      </c>
      <c r="F854" s="121" t="s">
        <v>975</v>
      </c>
    </row>
    <row r="855" spans="1:6">
      <c r="A855" s="4">
        <v>42012</v>
      </c>
      <c r="B855" s="121" t="s">
        <v>557</v>
      </c>
      <c r="C855" s="121" t="s">
        <v>968</v>
      </c>
      <c r="D855" s="154">
        <v>13</v>
      </c>
      <c r="E855" s="121">
        <v>12987</v>
      </c>
      <c r="F855" s="121" t="s">
        <v>976</v>
      </c>
    </row>
    <row r="856" spans="1:6">
      <c r="A856" s="4">
        <v>42014</v>
      </c>
      <c r="B856" s="121" t="s">
        <v>557</v>
      </c>
      <c r="C856" s="121" t="s">
        <v>971</v>
      </c>
      <c r="D856" s="154">
        <v>65</v>
      </c>
      <c r="E856" s="121">
        <v>97500</v>
      </c>
      <c r="F856" s="121" t="s">
        <v>988</v>
      </c>
    </row>
    <row r="857" spans="1:6">
      <c r="A857" s="4">
        <v>42016</v>
      </c>
      <c r="B857" s="121" t="s">
        <v>557</v>
      </c>
      <c r="C857" s="121" t="s">
        <v>973</v>
      </c>
      <c r="D857" s="154">
        <v>39</v>
      </c>
      <c r="E857" s="121">
        <v>292500</v>
      </c>
      <c r="F857" s="121" t="s">
        <v>989</v>
      </c>
    </row>
    <row r="858" spans="1:6">
      <c r="A858" s="4">
        <v>42018</v>
      </c>
      <c r="B858" s="121" t="s">
        <v>557</v>
      </c>
      <c r="C858" s="121" t="s">
        <v>971</v>
      </c>
      <c r="D858" s="154">
        <v>260</v>
      </c>
      <c r="E858" s="121">
        <v>390000</v>
      </c>
      <c r="F858" s="121" t="s">
        <v>990</v>
      </c>
    </row>
    <row r="859" spans="1:6">
      <c r="A859" s="4">
        <v>42020</v>
      </c>
      <c r="B859" s="121" t="s">
        <v>450</v>
      </c>
      <c r="C859" s="121" t="s">
        <v>971</v>
      </c>
      <c r="D859" s="154">
        <v>52</v>
      </c>
      <c r="E859" s="121">
        <v>78000</v>
      </c>
      <c r="F859" s="121" t="s">
        <v>991</v>
      </c>
    </row>
    <row r="860" spans="1:6">
      <c r="A860" s="4">
        <v>42022</v>
      </c>
      <c r="B860" s="121" t="s">
        <v>450</v>
      </c>
      <c r="C860" s="121" t="s">
        <v>971</v>
      </c>
      <c r="D860" s="154">
        <v>26</v>
      </c>
      <c r="E860" s="121">
        <v>39000</v>
      </c>
      <c r="F860" s="121" t="s">
        <v>988</v>
      </c>
    </row>
    <row r="861" spans="1:6">
      <c r="A861" s="4">
        <v>42022</v>
      </c>
      <c r="B861" s="121" t="s">
        <v>583</v>
      </c>
      <c r="C861" s="121" t="s">
        <v>973</v>
      </c>
      <c r="D861" s="154">
        <v>104</v>
      </c>
      <c r="E861" s="121">
        <v>780000</v>
      </c>
      <c r="F861" s="121" t="s">
        <v>989</v>
      </c>
    </row>
    <row r="862" spans="1:6">
      <c r="A862" s="4">
        <v>42022</v>
      </c>
      <c r="B862" s="121" t="s">
        <v>351</v>
      </c>
      <c r="C862" s="121" t="s">
        <v>971</v>
      </c>
      <c r="D862" s="154">
        <v>104</v>
      </c>
      <c r="E862" s="121">
        <v>156000</v>
      </c>
      <c r="F862" s="121" t="s">
        <v>990</v>
      </c>
    </row>
    <row r="863" spans="1:6">
      <c r="A863" s="4">
        <v>42022</v>
      </c>
      <c r="B863" s="121" t="s">
        <v>450</v>
      </c>
      <c r="C863" s="121" t="s">
        <v>968</v>
      </c>
      <c r="D863" s="154">
        <v>104</v>
      </c>
      <c r="E863" s="121">
        <v>103896</v>
      </c>
      <c r="F863" s="121" t="s">
        <v>991</v>
      </c>
    </row>
    <row r="864" spans="1:6">
      <c r="A864" s="4">
        <v>42022</v>
      </c>
      <c r="B864" s="121" t="s">
        <v>553</v>
      </c>
      <c r="C864" s="121" t="s">
        <v>974</v>
      </c>
      <c r="D864" s="154">
        <v>156</v>
      </c>
      <c r="E864" s="121">
        <v>539760</v>
      </c>
      <c r="F864" s="121" t="s">
        <v>989</v>
      </c>
    </row>
    <row r="865" spans="1:6">
      <c r="A865" s="4">
        <v>42024</v>
      </c>
      <c r="B865" s="121" t="s">
        <v>450</v>
      </c>
      <c r="C865" s="121" t="s">
        <v>974</v>
      </c>
      <c r="D865" s="154">
        <v>156</v>
      </c>
      <c r="E865" s="121">
        <v>539760</v>
      </c>
      <c r="F865" s="121" t="s">
        <v>979</v>
      </c>
    </row>
    <row r="866" spans="1:6">
      <c r="A866" s="4">
        <v>42026</v>
      </c>
      <c r="B866" s="121" t="s">
        <v>450</v>
      </c>
      <c r="C866" s="121" t="s">
        <v>966</v>
      </c>
      <c r="D866" s="154">
        <v>78</v>
      </c>
      <c r="E866" s="121">
        <v>62322</v>
      </c>
      <c r="F866" s="121" t="s">
        <v>980</v>
      </c>
    </row>
    <row r="867" spans="1:6">
      <c r="A867" s="4">
        <v>42028</v>
      </c>
      <c r="B867" s="121" t="s">
        <v>450</v>
      </c>
      <c r="C867" s="121" t="s">
        <v>968</v>
      </c>
      <c r="D867" s="154">
        <v>65</v>
      </c>
      <c r="E867" s="121">
        <v>64935</v>
      </c>
      <c r="F867" s="121" t="s">
        <v>981</v>
      </c>
    </row>
    <row r="868" spans="1:6">
      <c r="A868" s="4">
        <v>42030</v>
      </c>
      <c r="B868" s="121" t="s">
        <v>450</v>
      </c>
      <c r="C868" s="121" t="s">
        <v>973</v>
      </c>
      <c r="D868" s="154">
        <v>182</v>
      </c>
      <c r="E868" s="121">
        <v>1365000</v>
      </c>
      <c r="F868" s="121" t="s">
        <v>982</v>
      </c>
    </row>
    <row r="869" spans="1:6">
      <c r="A869" s="4">
        <v>42032</v>
      </c>
      <c r="B869" s="121" t="s">
        <v>450</v>
      </c>
      <c r="C869" s="121" t="s">
        <v>971</v>
      </c>
      <c r="D869" s="154">
        <v>52</v>
      </c>
      <c r="E869" s="121">
        <v>78000</v>
      </c>
      <c r="F869" s="121" t="s">
        <v>979</v>
      </c>
    </row>
    <row r="870" spans="1:6">
      <c r="A870" s="4">
        <v>42034</v>
      </c>
      <c r="B870" s="121" t="s">
        <v>450</v>
      </c>
      <c r="C870" s="121" t="s">
        <v>966</v>
      </c>
      <c r="D870" s="154">
        <v>39</v>
      </c>
      <c r="E870" s="121">
        <v>31161</v>
      </c>
      <c r="F870" s="121" t="s">
        <v>980</v>
      </c>
    </row>
    <row r="871" spans="1:6">
      <c r="A871" s="4">
        <v>42036</v>
      </c>
      <c r="B871" s="121" t="s">
        <v>450</v>
      </c>
      <c r="C871" s="121" t="s">
        <v>974</v>
      </c>
      <c r="D871" s="154">
        <v>143</v>
      </c>
      <c r="E871" s="121">
        <v>494780</v>
      </c>
      <c r="F871" s="121" t="s">
        <v>981</v>
      </c>
    </row>
    <row r="872" spans="1:6">
      <c r="A872" s="4">
        <v>42038</v>
      </c>
      <c r="B872" s="121" t="s">
        <v>450</v>
      </c>
      <c r="C872" s="121" t="s">
        <v>968</v>
      </c>
      <c r="D872" s="154">
        <v>65</v>
      </c>
      <c r="E872" s="121">
        <v>64935</v>
      </c>
      <c r="F872" s="121" t="s">
        <v>982</v>
      </c>
    </row>
    <row r="873" spans="1:6">
      <c r="A873" s="4">
        <v>42040</v>
      </c>
      <c r="B873" s="121" t="s">
        <v>450</v>
      </c>
      <c r="C873" s="121" t="s">
        <v>966</v>
      </c>
      <c r="D873" s="154">
        <v>39</v>
      </c>
      <c r="E873" s="121">
        <v>31161</v>
      </c>
      <c r="F873" s="121" t="s">
        <v>979</v>
      </c>
    </row>
    <row r="874" spans="1:6">
      <c r="A874" s="4">
        <v>42042</v>
      </c>
      <c r="B874" s="121" t="s">
        <v>450</v>
      </c>
      <c r="C874" s="121" t="s">
        <v>968</v>
      </c>
      <c r="D874" s="154">
        <v>260</v>
      </c>
      <c r="E874" s="121">
        <v>259740</v>
      </c>
      <c r="F874" s="121" t="s">
        <v>980</v>
      </c>
    </row>
    <row r="875" spans="1:6">
      <c r="A875" s="4">
        <v>42044</v>
      </c>
      <c r="B875" s="121" t="s">
        <v>581</v>
      </c>
      <c r="C875" s="121" t="s">
        <v>968</v>
      </c>
      <c r="D875" s="154">
        <v>156</v>
      </c>
      <c r="E875" s="121">
        <v>155844</v>
      </c>
      <c r="F875" s="121" t="s">
        <v>981</v>
      </c>
    </row>
    <row r="876" spans="1:6">
      <c r="A876" s="4">
        <v>42046</v>
      </c>
      <c r="B876" s="121" t="s">
        <v>581</v>
      </c>
      <c r="C876" s="121" t="s">
        <v>968</v>
      </c>
      <c r="D876" s="154">
        <v>156</v>
      </c>
      <c r="E876" s="121">
        <v>155844</v>
      </c>
      <c r="F876" s="121" t="s">
        <v>982</v>
      </c>
    </row>
    <row r="877" spans="1:6">
      <c r="A877" s="4">
        <v>42048</v>
      </c>
      <c r="B877" s="121" t="s">
        <v>581</v>
      </c>
      <c r="C877" s="121" t="s">
        <v>973</v>
      </c>
      <c r="D877" s="154">
        <v>52</v>
      </c>
      <c r="E877" s="121">
        <v>390000</v>
      </c>
      <c r="F877" s="121" t="s">
        <v>979</v>
      </c>
    </row>
    <row r="878" spans="1:6">
      <c r="A878" s="4">
        <v>42048</v>
      </c>
      <c r="B878" s="121" t="s">
        <v>354</v>
      </c>
      <c r="C878" s="121" t="s">
        <v>971</v>
      </c>
      <c r="D878" s="154">
        <v>65</v>
      </c>
      <c r="E878" s="121">
        <v>97500</v>
      </c>
      <c r="F878" s="121" t="s">
        <v>980</v>
      </c>
    </row>
    <row r="879" spans="1:6">
      <c r="A879" s="4">
        <v>42048</v>
      </c>
      <c r="B879" s="121" t="s">
        <v>583</v>
      </c>
      <c r="C879" s="121" t="s">
        <v>968</v>
      </c>
      <c r="D879" s="154">
        <v>104</v>
      </c>
      <c r="E879" s="121">
        <v>103896</v>
      </c>
      <c r="F879" s="121" t="s">
        <v>981</v>
      </c>
    </row>
    <row r="880" spans="1:6">
      <c r="A880" s="4">
        <v>42048</v>
      </c>
      <c r="B880" s="121" t="s">
        <v>557</v>
      </c>
      <c r="C880" s="121" t="s">
        <v>974</v>
      </c>
      <c r="D880" s="154">
        <v>117</v>
      </c>
      <c r="E880" s="121">
        <v>404820</v>
      </c>
      <c r="F880" s="121" t="s">
        <v>982</v>
      </c>
    </row>
    <row r="881" spans="1:6">
      <c r="A881" s="4">
        <v>42048</v>
      </c>
      <c r="B881" s="121" t="s">
        <v>581</v>
      </c>
      <c r="C881" s="121" t="s">
        <v>966</v>
      </c>
      <c r="D881" s="154">
        <v>130</v>
      </c>
      <c r="E881" s="121">
        <v>103870</v>
      </c>
      <c r="F881" s="121" t="s">
        <v>982</v>
      </c>
    </row>
    <row r="882" spans="1:6">
      <c r="A882" s="4">
        <v>42050</v>
      </c>
      <c r="B882" s="121" t="s">
        <v>581</v>
      </c>
      <c r="C882" s="121" t="s">
        <v>971</v>
      </c>
      <c r="D882" s="154">
        <v>78</v>
      </c>
      <c r="E882" s="121">
        <v>117000</v>
      </c>
      <c r="F882" s="121" t="s">
        <v>992</v>
      </c>
    </row>
    <row r="883" spans="1:6">
      <c r="A883" s="4">
        <v>42052</v>
      </c>
      <c r="B883" s="121" t="s">
        <v>581</v>
      </c>
      <c r="C883" s="121" t="s">
        <v>974</v>
      </c>
      <c r="D883" s="154">
        <v>260</v>
      </c>
      <c r="E883" s="121">
        <v>899600</v>
      </c>
      <c r="F883" s="121" t="s">
        <v>993</v>
      </c>
    </row>
    <row r="884" spans="1:6">
      <c r="A884" s="4">
        <v>42054</v>
      </c>
      <c r="B884" s="121" t="s">
        <v>581</v>
      </c>
      <c r="C884" s="121" t="s">
        <v>966</v>
      </c>
      <c r="D884" s="154">
        <v>182</v>
      </c>
      <c r="E884" s="121">
        <v>145418</v>
      </c>
      <c r="F884" s="121" t="s">
        <v>994</v>
      </c>
    </row>
    <row r="885" spans="1:6">
      <c r="A885" s="4">
        <v>42056</v>
      </c>
      <c r="B885" s="121" t="s">
        <v>581</v>
      </c>
      <c r="C885" s="121" t="s">
        <v>968</v>
      </c>
      <c r="D885" s="154">
        <v>104</v>
      </c>
      <c r="E885" s="121">
        <v>103896</v>
      </c>
      <c r="F885" s="121" t="s">
        <v>995</v>
      </c>
    </row>
    <row r="886" spans="1:6">
      <c r="A886" s="4">
        <v>42058</v>
      </c>
      <c r="B886" s="121" t="s">
        <v>581</v>
      </c>
      <c r="C886" s="121" t="s">
        <v>971</v>
      </c>
      <c r="D886" s="154">
        <v>39</v>
      </c>
      <c r="E886" s="121">
        <v>58500</v>
      </c>
      <c r="F886" s="121" t="s">
        <v>992</v>
      </c>
    </row>
    <row r="887" spans="1:6">
      <c r="A887" s="4">
        <v>42060</v>
      </c>
      <c r="B887" s="121" t="s">
        <v>553</v>
      </c>
      <c r="C887" s="121" t="s">
        <v>973</v>
      </c>
      <c r="D887" s="154">
        <v>26</v>
      </c>
      <c r="E887" s="121">
        <v>195000</v>
      </c>
      <c r="F887" s="121" t="s">
        <v>993</v>
      </c>
    </row>
    <row r="888" spans="1:6">
      <c r="A888" s="4">
        <v>42060</v>
      </c>
      <c r="B888" s="121" t="s">
        <v>354</v>
      </c>
      <c r="C888" s="121" t="s">
        <v>966</v>
      </c>
      <c r="D888" s="154">
        <v>26</v>
      </c>
      <c r="E888" s="121">
        <v>20774</v>
      </c>
      <c r="F888" s="121" t="s">
        <v>994</v>
      </c>
    </row>
    <row r="889" spans="1:6">
      <c r="A889" s="4">
        <v>42060</v>
      </c>
      <c r="B889" s="121" t="s">
        <v>581</v>
      </c>
      <c r="C889" s="121" t="s">
        <v>973</v>
      </c>
      <c r="D889" s="154">
        <v>130</v>
      </c>
      <c r="E889" s="121">
        <v>975000</v>
      </c>
      <c r="F889" s="121" t="s">
        <v>995</v>
      </c>
    </row>
    <row r="890" spans="1:6">
      <c r="A890" s="4">
        <v>42060</v>
      </c>
      <c r="B890" s="121" t="s">
        <v>983</v>
      </c>
      <c r="C890" s="121" t="s">
        <v>968</v>
      </c>
      <c r="D890" s="154">
        <v>130</v>
      </c>
      <c r="E890" s="121">
        <v>129870</v>
      </c>
      <c r="F890" s="121" t="s">
        <v>993</v>
      </c>
    </row>
    <row r="891" spans="1:6">
      <c r="A891" s="4">
        <v>42060</v>
      </c>
      <c r="B891" s="121" t="s">
        <v>557</v>
      </c>
      <c r="C891" s="121" t="s">
        <v>974</v>
      </c>
      <c r="D891" s="154">
        <v>156</v>
      </c>
      <c r="E891" s="121">
        <v>539760</v>
      </c>
      <c r="F891" s="121" t="s">
        <v>994</v>
      </c>
    </row>
    <row r="892" spans="1:6">
      <c r="A892" s="4">
        <v>42062</v>
      </c>
      <c r="B892" s="121" t="s">
        <v>581</v>
      </c>
      <c r="C892" s="121" t="s">
        <v>974</v>
      </c>
      <c r="D892" s="154">
        <v>195</v>
      </c>
      <c r="E892" s="121">
        <v>674700</v>
      </c>
      <c r="F892" s="121" t="s">
        <v>993</v>
      </c>
    </row>
    <row r="893" spans="1:6">
      <c r="A893" s="4">
        <v>42063</v>
      </c>
      <c r="B893" s="121" t="s">
        <v>351</v>
      </c>
      <c r="C893" s="121" t="s">
        <v>973</v>
      </c>
      <c r="D893" s="154">
        <v>39</v>
      </c>
      <c r="E893" s="121">
        <v>292500</v>
      </c>
      <c r="F893" s="121" t="s">
        <v>994</v>
      </c>
    </row>
    <row r="894" spans="1:6">
      <c r="A894" s="4">
        <v>42065</v>
      </c>
      <c r="B894" s="121" t="s">
        <v>351</v>
      </c>
      <c r="C894" s="121" t="s">
        <v>966</v>
      </c>
      <c r="D894" s="154">
        <v>156</v>
      </c>
      <c r="E894" s="121">
        <v>124644</v>
      </c>
      <c r="F894" s="121" t="s">
        <v>975</v>
      </c>
    </row>
    <row r="895" spans="1:6">
      <c r="A895" s="4">
        <v>42067</v>
      </c>
      <c r="B895" s="121" t="s">
        <v>351</v>
      </c>
      <c r="C895" s="121" t="s">
        <v>971</v>
      </c>
      <c r="D895" s="154">
        <v>104</v>
      </c>
      <c r="E895" s="121">
        <v>156000</v>
      </c>
      <c r="F895" s="121" t="s">
        <v>976</v>
      </c>
    </row>
    <row r="896" spans="1:6">
      <c r="A896" s="4">
        <v>42069</v>
      </c>
      <c r="B896" s="121" t="s">
        <v>351</v>
      </c>
      <c r="C896" s="121" t="s">
        <v>966</v>
      </c>
      <c r="D896" s="154">
        <v>234</v>
      </c>
      <c r="E896" s="121">
        <v>186966</v>
      </c>
      <c r="F896" s="121" t="s">
        <v>977</v>
      </c>
    </row>
    <row r="897" spans="1:6">
      <c r="A897" s="4">
        <v>42071</v>
      </c>
      <c r="B897" s="121" t="s">
        <v>351</v>
      </c>
      <c r="C897" s="121" t="s">
        <v>966</v>
      </c>
      <c r="D897" s="154">
        <v>143</v>
      </c>
      <c r="E897" s="121">
        <v>114257</v>
      </c>
      <c r="F897" s="121" t="s">
        <v>978</v>
      </c>
    </row>
    <row r="898" spans="1:6">
      <c r="A898" s="4">
        <v>42073</v>
      </c>
      <c r="B898" s="121" t="s">
        <v>351</v>
      </c>
      <c r="C898" s="121" t="s">
        <v>971</v>
      </c>
      <c r="D898" s="154">
        <v>234</v>
      </c>
      <c r="E898" s="121">
        <v>351000</v>
      </c>
      <c r="F898" s="121" t="s">
        <v>975</v>
      </c>
    </row>
    <row r="899" spans="1:6">
      <c r="A899" s="4">
        <v>42075</v>
      </c>
      <c r="B899" s="121" t="s">
        <v>351</v>
      </c>
      <c r="C899" s="121" t="s">
        <v>973</v>
      </c>
      <c r="D899" s="154">
        <v>91</v>
      </c>
      <c r="E899" s="121">
        <v>682500</v>
      </c>
      <c r="F899" s="121" t="s">
        <v>976</v>
      </c>
    </row>
    <row r="900" spans="1:6">
      <c r="A900" s="4">
        <v>42077</v>
      </c>
      <c r="B900" s="121" t="s">
        <v>450</v>
      </c>
      <c r="C900" s="121" t="s">
        <v>971</v>
      </c>
      <c r="D900" s="154">
        <v>78</v>
      </c>
      <c r="E900" s="121">
        <v>117000</v>
      </c>
      <c r="F900" s="121" t="s">
        <v>977</v>
      </c>
    </row>
    <row r="901" spans="1:6">
      <c r="A901" s="4">
        <v>42078</v>
      </c>
      <c r="B901" s="121" t="s">
        <v>983</v>
      </c>
      <c r="C901" s="121" t="s">
        <v>973</v>
      </c>
      <c r="D901" s="154">
        <v>130</v>
      </c>
      <c r="E901" s="121">
        <v>975000</v>
      </c>
      <c r="F901" s="121" t="s">
        <v>978</v>
      </c>
    </row>
    <row r="902" spans="1:6">
      <c r="A902" s="4">
        <v>42078</v>
      </c>
      <c r="B902" s="121" t="s">
        <v>557</v>
      </c>
      <c r="C902" s="121" t="s">
        <v>968</v>
      </c>
      <c r="D902" s="154">
        <v>130</v>
      </c>
      <c r="E902" s="121">
        <v>129870</v>
      </c>
      <c r="F902" s="121" t="s">
        <v>975</v>
      </c>
    </row>
    <row r="903" spans="1:6">
      <c r="A903" s="4">
        <v>42078</v>
      </c>
      <c r="B903" s="121" t="s">
        <v>354</v>
      </c>
      <c r="C903" s="121" t="s">
        <v>974</v>
      </c>
      <c r="D903" s="154">
        <v>156</v>
      </c>
      <c r="E903" s="121">
        <v>539760</v>
      </c>
      <c r="F903" s="121" t="s">
        <v>976</v>
      </c>
    </row>
    <row r="904" spans="1:6">
      <c r="A904" s="4">
        <v>42078</v>
      </c>
      <c r="B904" s="121" t="s">
        <v>553</v>
      </c>
      <c r="C904" s="121" t="s">
        <v>966</v>
      </c>
      <c r="D904" s="154">
        <v>130</v>
      </c>
      <c r="E904" s="121">
        <v>103870</v>
      </c>
      <c r="F904" s="121" t="s">
        <v>975</v>
      </c>
    </row>
    <row r="905" spans="1:6">
      <c r="A905" s="4">
        <v>42079</v>
      </c>
      <c r="B905" s="121" t="s">
        <v>450</v>
      </c>
      <c r="C905" s="121" t="s">
        <v>971</v>
      </c>
      <c r="D905" s="154">
        <v>52</v>
      </c>
      <c r="E905" s="121">
        <v>78000</v>
      </c>
      <c r="F905" s="121" t="s">
        <v>976</v>
      </c>
    </row>
    <row r="906" spans="1:6">
      <c r="A906" s="4">
        <v>42081</v>
      </c>
      <c r="B906" s="121" t="s">
        <v>450</v>
      </c>
      <c r="C906" s="121" t="s">
        <v>974</v>
      </c>
      <c r="D906" s="154">
        <v>39</v>
      </c>
      <c r="E906" s="121">
        <v>134940</v>
      </c>
      <c r="F906" s="121" t="s">
        <v>977</v>
      </c>
    </row>
    <row r="907" spans="1:6">
      <c r="A907" s="4">
        <v>42083</v>
      </c>
      <c r="B907" s="121" t="s">
        <v>450</v>
      </c>
      <c r="C907" s="121" t="s">
        <v>971</v>
      </c>
      <c r="D907" s="154">
        <v>91</v>
      </c>
      <c r="E907" s="121">
        <v>136500</v>
      </c>
      <c r="F907" s="121" t="s">
        <v>975</v>
      </c>
    </row>
    <row r="908" spans="1:6">
      <c r="A908" s="4">
        <v>42085</v>
      </c>
      <c r="B908" s="121" t="s">
        <v>450</v>
      </c>
      <c r="C908" s="121" t="s">
        <v>966</v>
      </c>
      <c r="D908" s="154">
        <v>130</v>
      </c>
      <c r="E908" s="121">
        <v>103870</v>
      </c>
      <c r="F908" s="121" t="s">
        <v>976</v>
      </c>
    </row>
    <row r="909" spans="1:6">
      <c r="A909" s="4">
        <v>42087</v>
      </c>
      <c r="B909" s="121" t="s">
        <v>450</v>
      </c>
      <c r="C909" s="121" t="s">
        <v>971</v>
      </c>
      <c r="D909" s="154">
        <v>39</v>
      </c>
      <c r="E909" s="121">
        <v>58500</v>
      </c>
      <c r="F909" s="121" t="s">
        <v>977</v>
      </c>
    </row>
    <row r="910" spans="1:6">
      <c r="A910" s="4">
        <v>42089</v>
      </c>
      <c r="B910" s="121" t="s">
        <v>450</v>
      </c>
      <c r="C910" s="121" t="s">
        <v>968</v>
      </c>
      <c r="D910" s="154">
        <v>234</v>
      </c>
      <c r="E910" s="121">
        <v>233766</v>
      </c>
      <c r="F910" s="121" t="s">
        <v>967</v>
      </c>
    </row>
    <row r="911" spans="1:6">
      <c r="A911" s="4">
        <v>42091</v>
      </c>
      <c r="B911" s="121" t="s">
        <v>450</v>
      </c>
      <c r="C911" s="121" t="s">
        <v>968</v>
      </c>
      <c r="D911" s="154">
        <v>195</v>
      </c>
      <c r="E911" s="121">
        <v>194805</v>
      </c>
      <c r="F911" s="121" t="s">
        <v>969</v>
      </c>
    </row>
    <row r="912" spans="1:6">
      <c r="A912" s="4">
        <v>42093</v>
      </c>
      <c r="B912" s="121" t="s">
        <v>450</v>
      </c>
      <c r="C912" s="121" t="s">
        <v>968</v>
      </c>
      <c r="D912" s="154">
        <v>104</v>
      </c>
      <c r="E912" s="121">
        <v>103896</v>
      </c>
      <c r="F912" s="121" t="s">
        <v>970</v>
      </c>
    </row>
    <row r="913" spans="1:6">
      <c r="A913" s="4">
        <v>42095</v>
      </c>
      <c r="B913" s="121" t="s">
        <v>450</v>
      </c>
      <c r="C913" s="121" t="s">
        <v>971</v>
      </c>
      <c r="D913" s="154">
        <v>117</v>
      </c>
      <c r="E913" s="121">
        <v>175500</v>
      </c>
      <c r="F913" s="121" t="s">
        <v>972</v>
      </c>
    </row>
    <row r="914" spans="1:6">
      <c r="A914" s="4">
        <v>42097</v>
      </c>
      <c r="B914" s="121" t="s">
        <v>450</v>
      </c>
      <c r="C914" s="121" t="s">
        <v>968</v>
      </c>
      <c r="D914" s="154">
        <v>156</v>
      </c>
      <c r="E914" s="121">
        <v>155844</v>
      </c>
      <c r="F914" s="121" t="s">
        <v>967</v>
      </c>
    </row>
    <row r="915" spans="1:6">
      <c r="A915" s="4">
        <v>42099</v>
      </c>
      <c r="B915" s="121" t="s">
        <v>450</v>
      </c>
      <c r="C915" s="121" t="s">
        <v>966</v>
      </c>
      <c r="D915" s="154">
        <v>91</v>
      </c>
      <c r="E915" s="121">
        <v>72709</v>
      </c>
      <c r="F915" s="121" t="s">
        <v>969</v>
      </c>
    </row>
    <row r="916" spans="1:6">
      <c r="A916" s="4">
        <v>42101</v>
      </c>
      <c r="B916" s="121" t="s">
        <v>553</v>
      </c>
      <c r="C916" s="121" t="s">
        <v>974</v>
      </c>
      <c r="D916" s="154">
        <v>26</v>
      </c>
      <c r="E916" s="121">
        <v>89960</v>
      </c>
      <c r="F916" s="121" t="s">
        <v>970</v>
      </c>
    </row>
    <row r="917" spans="1:6">
      <c r="A917" s="4">
        <v>42103</v>
      </c>
      <c r="B917" s="121" t="s">
        <v>553</v>
      </c>
      <c r="C917" s="121" t="s">
        <v>968</v>
      </c>
      <c r="D917" s="154">
        <v>130</v>
      </c>
      <c r="E917" s="121">
        <v>129870</v>
      </c>
      <c r="F917" s="121" t="s">
        <v>972</v>
      </c>
    </row>
    <row r="918" spans="1:6">
      <c r="A918" s="4">
        <v>42105</v>
      </c>
      <c r="B918" s="121" t="s">
        <v>553</v>
      </c>
      <c r="C918" s="121" t="s">
        <v>973</v>
      </c>
      <c r="D918" s="154">
        <v>39</v>
      </c>
      <c r="E918" s="121">
        <v>292500</v>
      </c>
      <c r="F918" s="121" t="s">
        <v>967</v>
      </c>
    </row>
    <row r="919" spans="1:6">
      <c r="A919" s="4">
        <v>42107</v>
      </c>
      <c r="B919" s="121" t="s">
        <v>553</v>
      </c>
      <c r="C919" s="121" t="s">
        <v>968</v>
      </c>
      <c r="D919" s="154">
        <v>13</v>
      </c>
      <c r="E919" s="121">
        <v>12987</v>
      </c>
      <c r="F919" s="121" t="s">
        <v>967</v>
      </c>
    </row>
    <row r="920" spans="1:6">
      <c r="A920" s="4">
        <v>42109</v>
      </c>
      <c r="B920" s="121" t="s">
        <v>553</v>
      </c>
      <c r="C920" s="121" t="s">
        <v>971</v>
      </c>
      <c r="D920" s="154">
        <v>130</v>
      </c>
      <c r="E920" s="121">
        <v>195000</v>
      </c>
      <c r="F920" s="121" t="s">
        <v>967</v>
      </c>
    </row>
    <row r="921" spans="1:6">
      <c r="A921" s="4">
        <v>42111</v>
      </c>
      <c r="B921" s="121" t="s">
        <v>553</v>
      </c>
      <c r="C921" s="121" t="s">
        <v>974</v>
      </c>
      <c r="D921" s="154">
        <v>39</v>
      </c>
      <c r="E921" s="121">
        <v>134940</v>
      </c>
      <c r="F921" s="121" t="s">
        <v>969</v>
      </c>
    </row>
    <row r="922" spans="1:6">
      <c r="A922" s="4">
        <v>42113</v>
      </c>
      <c r="B922" s="121" t="s">
        <v>553</v>
      </c>
      <c r="C922" s="121" t="s">
        <v>973</v>
      </c>
      <c r="D922" s="154">
        <v>26</v>
      </c>
      <c r="E922" s="121">
        <v>195000</v>
      </c>
      <c r="F922" s="121" t="s">
        <v>970</v>
      </c>
    </row>
    <row r="923" spans="1:6">
      <c r="A923" s="4">
        <v>42115</v>
      </c>
      <c r="B923" s="121" t="s">
        <v>553</v>
      </c>
      <c r="C923" s="121" t="s">
        <v>974</v>
      </c>
      <c r="D923" s="154">
        <v>65</v>
      </c>
      <c r="E923" s="121">
        <v>224900</v>
      </c>
      <c r="F923" s="121" t="s">
        <v>972</v>
      </c>
    </row>
    <row r="924" spans="1:6">
      <c r="A924" s="4">
        <v>42117</v>
      </c>
      <c r="B924" s="121" t="s">
        <v>553</v>
      </c>
      <c r="C924" s="121" t="s">
        <v>973</v>
      </c>
      <c r="D924" s="154">
        <v>247</v>
      </c>
      <c r="E924" s="121">
        <v>1852500</v>
      </c>
      <c r="F924" s="121" t="s">
        <v>967</v>
      </c>
    </row>
    <row r="925" spans="1:6">
      <c r="A925" s="4">
        <v>42119</v>
      </c>
      <c r="B925" s="121" t="s">
        <v>553</v>
      </c>
      <c r="C925" s="121" t="s">
        <v>968</v>
      </c>
      <c r="D925" s="154">
        <v>78</v>
      </c>
      <c r="E925" s="121">
        <v>77922</v>
      </c>
      <c r="F925" s="121" t="s">
        <v>969</v>
      </c>
    </row>
    <row r="926" spans="1:6">
      <c r="A926" s="4">
        <v>42121</v>
      </c>
      <c r="B926" s="121" t="s">
        <v>553</v>
      </c>
      <c r="C926" s="121" t="s">
        <v>974</v>
      </c>
      <c r="D926" s="154">
        <v>104</v>
      </c>
      <c r="E926" s="121">
        <v>359840</v>
      </c>
      <c r="F926" s="121" t="s">
        <v>970</v>
      </c>
    </row>
    <row r="927" spans="1:6">
      <c r="A927" s="4">
        <v>42123</v>
      </c>
      <c r="B927" s="121" t="s">
        <v>351</v>
      </c>
      <c r="C927" s="121" t="s">
        <v>966</v>
      </c>
      <c r="D927" s="154">
        <v>39</v>
      </c>
      <c r="E927" s="121">
        <v>31161</v>
      </c>
      <c r="F927" s="121" t="s">
        <v>972</v>
      </c>
    </row>
    <row r="928" spans="1:6">
      <c r="A928" s="4">
        <v>42125</v>
      </c>
      <c r="B928" s="121" t="s">
        <v>351</v>
      </c>
      <c r="C928" s="121" t="s">
        <v>966</v>
      </c>
      <c r="D928" s="154">
        <v>156</v>
      </c>
      <c r="E928" s="121">
        <v>124644</v>
      </c>
      <c r="F928" s="121" t="s">
        <v>967</v>
      </c>
    </row>
    <row r="929" spans="1:6">
      <c r="A929" s="4">
        <v>42127</v>
      </c>
      <c r="B929" s="121" t="s">
        <v>351</v>
      </c>
      <c r="C929" s="121" t="s">
        <v>973</v>
      </c>
      <c r="D929" s="154">
        <v>104</v>
      </c>
      <c r="E929" s="121">
        <v>780000</v>
      </c>
      <c r="F929" s="121" t="s">
        <v>969</v>
      </c>
    </row>
    <row r="930" spans="1:6">
      <c r="A930" s="4">
        <v>42129</v>
      </c>
      <c r="B930" s="121" t="s">
        <v>351</v>
      </c>
      <c r="C930" s="121" t="s">
        <v>971</v>
      </c>
      <c r="D930" s="154">
        <v>130</v>
      </c>
      <c r="E930" s="121">
        <v>195000</v>
      </c>
      <c r="F930" s="121" t="s">
        <v>970</v>
      </c>
    </row>
    <row r="931" spans="1:6">
      <c r="A931" s="4">
        <v>42131</v>
      </c>
      <c r="B931" s="121" t="s">
        <v>351</v>
      </c>
      <c r="C931" s="121" t="s">
        <v>974</v>
      </c>
      <c r="D931" s="154">
        <v>104</v>
      </c>
      <c r="E931" s="121">
        <v>359840</v>
      </c>
      <c r="F931" s="121" t="s">
        <v>972</v>
      </c>
    </row>
    <row r="932" spans="1:6">
      <c r="A932" s="4">
        <v>42133</v>
      </c>
      <c r="B932" s="121" t="s">
        <v>351</v>
      </c>
      <c r="C932" s="121" t="s">
        <v>973</v>
      </c>
      <c r="D932" s="154">
        <v>104</v>
      </c>
      <c r="E932" s="121">
        <v>780000</v>
      </c>
      <c r="F932" s="121" t="s">
        <v>967</v>
      </c>
    </row>
    <row r="933" spans="1:6">
      <c r="A933" s="4">
        <v>42135</v>
      </c>
      <c r="B933" s="121" t="s">
        <v>351</v>
      </c>
      <c r="C933" s="121" t="s">
        <v>971</v>
      </c>
      <c r="D933" s="154">
        <v>91</v>
      </c>
      <c r="E933" s="121">
        <v>136500</v>
      </c>
      <c r="F933" s="121" t="s">
        <v>967</v>
      </c>
    </row>
    <row r="934" spans="1:6">
      <c r="A934" s="4">
        <v>42137</v>
      </c>
      <c r="B934" s="121" t="s">
        <v>450</v>
      </c>
      <c r="C934" s="121" t="s">
        <v>971</v>
      </c>
      <c r="D934" s="154">
        <v>52</v>
      </c>
      <c r="E934" s="121">
        <v>78000</v>
      </c>
      <c r="F934" s="121" t="s">
        <v>967</v>
      </c>
    </row>
    <row r="935" spans="1:6">
      <c r="A935" s="4">
        <v>42139</v>
      </c>
      <c r="B935" s="121" t="s">
        <v>450</v>
      </c>
      <c r="C935" s="121" t="s">
        <v>974</v>
      </c>
      <c r="D935" s="154">
        <v>182</v>
      </c>
      <c r="E935" s="121">
        <v>629720</v>
      </c>
      <c r="F935" s="121" t="s">
        <v>969</v>
      </c>
    </row>
    <row r="936" spans="1:6">
      <c r="A936" s="4">
        <v>42141</v>
      </c>
      <c r="B936" s="121" t="s">
        <v>450</v>
      </c>
      <c r="C936" s="121" t="s">
        <v>966</v>
      </c>
      <c r="D936" s="154">
        <v>39</v>
      </c>
      <c r="E936" s="121">
        <v>31161</v>
      </c>
      <c r="F936" s="121" t="s">
        <v>970</v>
      </c>
    </row>
    <row r="937" spans="1:6">
      <c r="A937" s="4">
        <v>42143</v>
      </c>
      <c r="B937" s="121" t="s">
        <v>450</v>
      </c>
      <c r="C937" s="121" t="s">
        <v>974</v>
      </c>
      <c r="D937" s="154">
        <v>78</v>
      </c>
      <c r="E937" s="121">
        <v>269880</v>
      </c>
      <c r="F937" s="121" t="s">
        <v>972</v>
      </c>
    </row>
    <row r="938" spans="1:6">
      <c r="A938" s="4">
        <v>42145</v>
      </c>
      <c r="B938" s="121" t="s">
        <v>450</v>
      </c>
      <c r="C938" s="121" t="s">
        <v>968</v>
      </c>
      <c r="D938" s="154">
        <v>130</v>
      </c>
      <c r="E938" s="121">
        <v>129870</v>
      </c>
      <c r="F938" s="121" t="s">
        <v>984</v>
      </c>
    </row>
    <row r="939" spans="1:6">
      <c r="A939" s="4">
        <v>42147</v>
      </c>
      <c r="B939" s="121" t="s">
        <v>450</v>
      </c>
      <c r="C939" s="121" t="s">
        <v>968</v>
      </c>
      <c r="D939" s="154">
        <v>247</v>
      </c>
      <c r="E939" s="121">
        <v>246753</v>
      </c>
      <c r="F939" s="121" t="s">
        <v>985</v>
      </c>
    </row>
    <row r="940" spans="1:6">
      <c r="A940" s="4">
        <v>42149</v>
      </c>
      <c r="B940" s="121" t="s">
        <v>450</v>
      </c>
      <c r="C940" s="121" t="s">
        <v>968</v>
      </c>
      <c r="D940" s="154">
        <v>104</v>
      </c>
      <c r="E940" s="121">
        <v>103896</v>
      </c>
      <c r="F940" s="121" t="s">
        <v>986</v>
      </c>
    </row>
    <row r="941" spans="1:6">
      <c r="A941" s="4">
        <v>42151</v>
      </c>
      <c r="B941" s="121" t="s">
        <v>450</v>
      </c>
      <c r="C941" s="121" t="s">
        <v>966</v>
      </c>
      <c r="D941" s="154">
        <v>52</v>
      </c>
      <c r="E941" s="121">
        <v>41548</v>
      </c>
      <c r="F941" s="121" t="s">
        <v>987</v>
      </c>
    </row>
    <row r="942" spans="1:6">
      <c r="A942" s="4">
        <v>42153</v>
      </c>
      <c r="B942" s="121" t="s">
        <v>450</v>
      </c>
      <c r="C942" s="121" t="s">
        <v>974</v>
      </c>
      <c r="D942" s="154">
        <v>156</v>
      </c>
      <c r="E942" s="121">
        <v>539760</v>
      </c>
      <c r="F942" s="121" t="s">
        <v>984</v>
      </c>
    </row>
    <row r="943" spans="1:6">
      <c r="A943" s="4">
        <v>42155</v>
      </c>
      <c r="B943" s="121" t="s">
        <v>450</v>
      </c>
      <c r="C943" s="121" t="s">
        <v>973</v>
      </c>
      <c r="D943" s="154">
        <v>117</v>
      </c>
      <c r="E943" s="121">
        <v>877500</v>
      </c>
      <c r="F943" s="121" t="s">
        <v>985</v>
      </c>
    </row>
    <row r="944" spans="1:6">
      <c r="A944" s="4">
        <v>42157</v>
      </c>
      <c r="B944" s="121" t="s">
        <v>450</v>
      </c>
      <c r="C944" s="121" t="s">
        <v>966</v>
      </c>
      <c r="D944" s="154">
        <v>104</v>
      </c>
      <c r="E944" s="121">
        <v>83096</v>
      </c>
      <c r="F944" s="121" t="s">
        <v>986</v>
      </c>
    </row>
    <row r="945" spans="1:6">
      <c r="A945" s="4">
        <v>42159</v>
      </c>
      <c r="B945" s="121" t="s">
        <v>450</v>
      </c>
      <c r="C945" s="121" t="s">
        <v>968</v>
      </c>
      <c r="D945" s="154">
        <v>91</v>
      </c>
      <c r="E945" s="121">
        <v>90909</v>
      </c>
      <c r="F945" s="121" t="s">
        <v>987</v>
      </c>
    </row>
    <row r="946" spans="1:6">
      <c r="A946" s="4">
        <v>42161</v>
      </c>
      <c r="B946" s="121" t="s">
        <v>553</v>
      </c>
      <c r="C946" s="121" t="s">
        <v>974</v>
      </c>
      <c r="D946" s="154">
        <v>234</v>
      </c>
      <c r="E946" s="121">
        <v>809640</v>
      </c>
      <c r="F946" s="121" t="s">
        <v>984</v>
      </c>
    </row>
    <row r="947" spans="1:6">
      <c r="A947" s="4">
        <v>42163</v>
      </c>
      <c r="B947" s="121" t="s">
        <v>553</v>
      </c>
      <c r="C947" s="121" t="s">
        <v>973</v>
      </c>
      <c r="D947" s="154">
        <v>182</v>
      </c>
      <c r="E947" s="121">
        <v>1365000</v>
      </c>
      <c r="F947" s="121" t="s">
        <v>985</v>
      </c>
    </row>
    <row r="948" spans="1:6">
      <c r="A948" s="4">
        <v>42165</v>
      </c>
      <c r="B948" s="121" t="s">
        <v>553</v>
      </c>
      <c r="C948" s="121" t="s">
        <v>971</v>
      </c>
      <c r="D948" s="154">
        <v>39</v>
      </c>
      <c r="E948" s="121">
        <v>58500</v>
      </c>
      <c r="F948" s="121" t="s">
        <v>986</v>
      </c>
    </row>
    <row r="949" spans="1:6">
      <c r="A949" s="4">
        <v>42167</v>
      </c>
      <c r="B949" s="121" t="s">
        <v>553</v>
      </c>
      <c r="C949" s="121" t="s">
        <v>973</v>
      </c>
      <c r="D949" s="154">
        <v>130</v>
      </c>
      <c r="E949" s="121">
        <v>975000</v>
      </c>
      <c r="F949" s="121" t="s">
        <v>987</v>
      </c>
    </row>
    <row r="950" spans="1:6">
      <c r="A950" s="4">
        <v>42169</v>
      </c>
      <c r="B950" s="121" t="s">
        <v>553</v>
      </c>
      <c r="C950" s="121" t="s">
        <v>974</v>
      </c>
      <c r="D950" s="154">
        <v>130</v>
      </c>
      <c r="E950" s="121">
        <v>449800</v>
      </c>
      <c r="F950" s="121" t="s">
        <v>984</v>
      </c>
    </row>
    <row r="951" spans="1:6">
      <c r="A951" s="4">
        <v>42171</v>
      </c>
      <c r="B951" s="121" t="s">
        <v>553</v>
      </c>
      <c r="C951" s="121" t="s">
        <v>973</v>
      </c>
      <c r="D951" s="154">
        <v>234</v>
      </c>
      <c r="E951" s="121">
        <v>1755000</v>
      </c>
      <c r="F951" s="121" t="s">
        <v>975</v>
      </c>
    </row>
    <row r="952" spans="1:6">
      <c r="A952" s="4">
        <v>42173</v>
      </c>
      <c r="B952" s="121" t="s">
        <v>553</v>
      </c>
      <c r="C952" s="121" t="s">
        <v>973</v>
      </c>
      <c r="D952" s="154">
        <v>156</v>
      </c>
      <c r="E952" s="121">
        <v>1170000</v>
      </c>
      <c r="F952" s="121" t="s">
        <v>976</v>
      </c>
    </row>
    <row r="953" spans="1:6">
      <c r="A953" s="4">
        <v>42175</v>
      </c>
      <c r="B953" s="121" t="s">
        <v>553</v>
      </c>
      <c r="C953" s="121" t="s">
        <v>971</v>
      </c>
      <c r="D953" s="154">
        <v>65</v>
      </c>
      <c r="E953" s="121">
        <v>97500</v>
      </c>
      <c r="F953" s="121" t="s">
        <v>977</v>
      </c>
    </row>
    <row r="954" spans="1:6">
      <c r="A954" s="4">
        <v>42177</v>
      </c>
      <c r="B954" s="121" t="s">
        <v>553</v>
      </c>
      <c r="C954" s="121" t="s">
        <v>966</v>
      </c>
      <c r="D954" s="154">
        <v>169</v>
      </c>
      <c r="E954" s="121">
        <v>135031</v>
      </c>
      <c r="F954" s="121" t="s">
        <v>978</v>
      </c>
    </row>
    <row r="955" spans="1:6">
      <c r="A955" s="4">
        <v>42179</v>
      </c>
      <c r="B955" s="121" t="s">
        <v>553</v>
      </c>
      <c r="C955" s="121" t="s">
        <v>966</v>
      </c>
      <c r="D955" s="154">
        <v>91</v>
      </c>
      <c r="E955" s="121">
        <v>72709</v>
      </c>
      <c r="F955" s="121" t="s">
        <v>984</v>
      </c>
    </row>
    <row r="956" spans="1:6">
      <c r="A956" s="4">
        <v>42181</v>
      </c>
      <c r="B956" s="121" t="s">
        <v>553</v>
      </c>
      <c r="C956" s="121" t="s">
        <v>971</v>
      </c>
      <c r="D956" s="154">
        <v>104</v>
      </c>
      <c r="E956" s="121">
        <v>156000</v>
      </c>
      <c r="F956" s="121" t="s">
        <v>985</v>
      </c>
    </row>
    <row r="957" spans="1:6">
      <c r="A957" s="4">
        <v>42183</v>
      </c>
      <c r="B957" s="121" t="s">
        <v>553</v>
      </c>
      <c r="C957" s="121" t="s">
        <v>971</v>
      </c>
      <c r="D957" s="154">
        <v>234</v>
      </c>
      <c r="E957" s="121">
        <v>351000</v>
      </c>
      <c r="F957" s="121" t="s">
        <v>986</v>
      </c>
    </row>
    <row r="958" spans="1:6">
      <c r="A958" s="4">
        <v>42185</v>
      </c>
      <c r="B958" s="121" t="s">
        <v>553</v>
      </c>
      <c r="C958" s="121" t="s">
        <v>973</v>
      </c>
      <c r="D958" s="154">
        <v>52</v>
      </c>
      <c r="E958" s="121">
        <v>390000</v>
      </c>
      <c r="F958" s="121" t="s">
        <v>987</v>
      </c>
    </row>
    <row r="959" spans="1:6">
      <c r="A959" s="4">
        <v>42187</v>
      </c>
      <c r="B959" s="121" t="s">
        <v>553</v>
      </c>
      <c r="C959" s="121" t="s">
        <v>973</v>
      </c>
      <c r="D959" s="154">
        <v>78</v>
      </c>
      <c r="E959" s="121">
        <v>585000</v>
      </c>
      <c r="F959" s="121" t="s">
        <v>975</v>
      </c>
    </row>
    <row r="960" spans="1:6">
      <c r="A960" s="4">
        <v>42189</v>
      </c>
      <c r="B960" s="121" t="s">
        <v>553</v>
      </c>
      <c r="C960" s="121" t="s">
        <v>966</v>
      </c>
      <c r="D960" s="154">
        <v>208</v>
      </c>
      <c r="E960" s="121">
        <v>166192</v>
      </c>
      <c r="F960" s="121" t="s">
        <v>976</v>
      </c>
    </row>
    <row r="961" spans="1:6">
      <c r="A961" s="4">
        <v>42191</v>
      </c>
      <c r="B961" s="121" t="s">
        <v>553</v>
      </c>
      <c r="C961" s="121" t="s">
        <v>971</v>
      </c>
      <c r="D961" s="154">
        <v>52</v>
      </c>
      <c r="E961" s="121">
        <v>78000</v>
      </c>
      <c r="F961" s="121" t="s">
        <v>977</v>
      </c>
    </row>
    <row r="962" spans="1:6">
      <c r="A962" s="4">
        <v>42193</v>
      </c>
      <c r="B962" s="121" t="s">
        <v>553</v>
      </c>
      <c r="C962" s="121" t="s">
        <v>968</v>
      </c>
      <c r="D962" s="154">
        <v>143</v>
      </c>
      <c r="E962" s="121">
        <v>142857</v>
      </c>
      <c r="F962" s="121" t="s">
        <v>978</v>
      </c>
    </row>
    <row r="963" spans="1:6">
      <c r="A963" s="4">
        <v>42195</v>
      </c>
      <c r="B963" s="121" t="s">
        <v>553</v>
      </c>
      <c r="C963" s="121" t="s">
        <v>968</v>
      </c>
      <c r="D963" s="154">
        <v>65</v>
      </c>
      <c r="E963" s="121">
        <v>64935</v>
      </c>
      <c r="F963" s="121" t="s">
        <v>984</v>
      </c>
    </row>
    <row r="964" spans="1:6">
      <c r="A964" s="4">
        <v>42197</v>
      </c>
      <c r="B964" s="121" t="s">
        <v>553</v>
      </c>
      <c r="C964" s="121" t="s">
        <v>974</v>
      </c>
      <c r="D964" s="154">
        <v>130</v>
      </c>
      <c r="E964" s="121">
        <v>449800</v>
      </c>
      <c r="F964" s="121" t="s">
        <v>985</v>
      </c>
    </row>
    <row r="965" spans="1:6">
      <c r="A965" s="4">
        <v>42199</v>
      </c>
      <c r="B965" s="121" t="s">
        <v>559</v>
      </c>
      <c r="C965" s="121" t="s">
        <v>971</v>
      </c>
      <c r="D965" s="154">
        <v>52</v>
      </c>
      <c r="E965" s="121">
        <v>78000</v>
      </c>
      <c r="F965" s="121" t="s">
        <v>986</v>
      </c>
    </row>
    <row r="966" spans="1:6">
      <c r="A966" s="4">
        <v>42201</v>
      </c>
      <c r="B966" s="121" t="s">
        <v>559</v>
      </c>
      <c r="C966" s="121" t="s">
        <v>973</v>
      </c>
      <c r="D966" s="154">
        <v>52</v>
      </c>
      <c r="E966" s="121">
        <v>390000</v>
      </c>
      <c r="F966" s="121" t="s">
        <v>987</v>
      </c>
    </row>
    <row r="967" spans="1:6">
      <c r="A967" s="4">
        <v>42203</v>
      </c>
      <c r="B967" s="121" t="s">
        <v>559</v>
      </c>
      <c r="C967" s="121" t="s">
        <v>971</v>
      </c>
      <c r="D967" s="154">
        <v>104</v>
      </c>
      <c r="E967" s="121">
        <v>156000</v>
      </c>
      <c r="F967" s="121" t="s">
        <v>976</v>
      </c>
    </row>
    <row r="968" spans="1:6">
      <c r="A968" s="4">
        <v>42205</v>
      </c>
      <c r="B968" s="121" t="s">
        <v>559</v>
      </c>
      <c r="C968" s="121" t="s">
        <v>966</v>
      </c>
      <c r="D968" s="154">
        <v>52</v>
      </c>
      <c r="E968" s="121">
        <v>41548</v>
      </c>
      <c r="F968" s="121" t="s">
        <v>977</v>
      </c>
    </row>
    <row r="969" spans="1:6">
      <c r="A969" s="4">
        <v>42207</v>
      </c>
      <c r="B969" s="121" t="s">
        <v>559</v>
      </c>
      <c r="C969" s="121" t="s">
        <v>971</v>
      </c>
      <c r="D969" s="154">
        <v>78</v>
      </c>
      <c r="E969" s="121">
        <v>117000</v>
      </c>
      <c r="F969" s="121" t="s">
        <v>984</v>
      </c>
    </row>
    <row r="970" spans="1:6">
      <c r="A970" s="4">
        <v>42209</v>
      </c>
      <c r="B970" s="121" t="s">
        <v>559</v>
      </c>
      <c r="C970" s="121" t="s">
        <v>968</v>
      </c>
      <c r="D970" s="154">
        <v>117</v>
      </c>
      <c r="E970" s="121">
        <v>116883</v>
      </c>
      <c r="F970" s="121" t="s">
        <v>985</v>
      </c>
    </row>
    <row r="971" spans="1:6">
      <c r="A971" s="4">
        <v>42211</v>
      </c>
      <c r="B971" s="121" t="s">
        <v>559</v>
      </c>
      <c r="C971" s="121" t="s">
        <v>966</v>
      </c>
      <c r="D971" s="154">
        <v>39</v>
      </c>
      <c r="E971" s="121">
        <v>31161</v>
      </c>
      <c r="F971" s="121" t="s">
        <v>986</v>
      </c>
    </row>
    <row r="972" spans="1:6">
      <c r="A972" s="4">
        <v>42213</v>
      </c>
      <c r="B972" s="121" t="s">
        <v>559</v>
      </c>
      <c r="C972" s="121" t="s">
        <v>966</v>
      </c>
      <c r="D972" s="154">
        <v>130</v>
      </c>
      <c r="E972" s="121">
        <v>103870</v>
      </c>
      <c r="F972" s="121" t="s">
        <v>984</v>
      </c>
    </row>
    <row r="973" spans="1:6">
      <c r="A973" s="4">
        <v>42215</v>
      </c>
      <c r="B973" s="121" t="s">
        <v>553</v>
      </c>
      <c r="C973" s="121" t="s">
        <v>973</v>
      </c>
      <c r="D973" s="154">
        <v>104</v>
      </c>
      <c r="E973" s="121">
        <v>780000</v>
      </c>
      <c r="F973" s="121" t="s">
        <v>976</v>
      </c>
    </row>
    <row r="974" spans="1:6">
      <c r="A974" s="4">
        <v>42325</v>
      </c>
      <c r="B974" s="121" t="s">
        <v>450</v>
      </c>
      <c r="C974" s="121" t="s">
        <v>973</v>
      </c>
      <c r="D974" s="154">
        <v>260</v>
      </c>
      <c r="E974" s="121">
        <v>1950000</v>
      </c>
      <c r="F974" s="121" t="s">
        <v>977</v>
      </c>
    </row>
    <row r="975" spans="1:6">
      <c r="A975" s="4">
        <v>42325</v>
      </c>
      <c r="B975" s="121" t="s">
        <v>557</v>
      </c>
      <c r="C975" s="121" t="s">
        <v>974</v>
      </c>
      <c r="D975" s="154">
        <v>260</v>
      </c>
      <c r="E975" s="121">
        <v>899600</v>
      </c>
      <c r="F975" s="121" t="s">
        <v>976</v>
      </c>
    </row>
    <row r="976" spans="1:6">
      <c r="A976" s="4">
        <v>42325</v>
      </c>
      <c r="B976" s="121" t="s">
        <v>581</v>
      </c>
      <c r="C976" s="121" t="s">
        <v>966</v>
      </c>
      <c r="D976" s="154">
        <v>260</v>
      </c>
      <c r="E976" s="121">
        <v>207740</v>
      </c>
      <c r="F976" s="121" t="s">
        <v>977</v>
      </c>
    </row>
    <row r="977" spans="1:6">
      <c r="A977" s="4">
        <v>42326</v>
      </c>
      <c r="B977" s="121" t="s">
        <v>450</v>
      </c>
      <c r="C977" s="121" t="s">
        <v>966</v>
      </c>
      <c r="D977" s="154">
        <v>260</v>
      </c>
      <c r="E977" s="121">
        <v>207740</v>
      </c>
      <c r="F977" s="121" t="s">
        <v>967</v>
      </c>
    </row>
    <row r="978" spans="1:6">
      <c r="A978" s="4">
        <v>42327</v>
      </c>
      <c r="B978" s="121" t="s">
        <v>553</v>
      </c>
      <c r="C978" s="121" t="s">
        <v>971</v>
      </c>
      <c r="D978" s="154">
        <v>156</v>
      </c>
      <c r="E978" s="121">
        <v>234000</v>
      </c>
      <c r="F978" s="121" t="s">
        <v>969</v>
      </c>
    </row>
    <row r="979" spans="1:6">
      <c r="A979" s="4">
        <v>42328</v>
      </c>
      <c r="B979" s="121" t="s">
        <v>351</v>
      </c>
      <c r="C979" s="121" t="s">
        <v>973</v>
      </c>
      <c r="D979" s="154">
        <v>91</v>
      </c>
      <c r="E979" s="121">
        <v>682500</v>
      </c>
      <c r="F979" s="121" t="s">
        <v>970</v>
      </c>
    </row>
    <row r="980" spans="1:6">
      <c r="A980" s="4">
        <v>42329</v>
      </c>
      <c r="B980" s="121" t="s">
        <v>583</v>
      </c>
      <c r="C980" s="121" t="s">
        <v>968</v>
      </c>
      <c r="D980" s="154">
        <v>130</v>
      </c>
      <c r="E980" s="121">
        <v>129870</v>
      </c>
      <c r="F980" s="121" t="s">
        <v>972</v>
      </c>
    </row>
    <row r="981" spans="1:6">
      <c r="A981" s="4">
        <v>42330</v>
      </c>
      <c r="B981" s="121" t="s">
        <v>559</v>
      </c>
      <c r="C981" s="121" t="s">
        <v>974</v>
      </c>
      <c r="D981" s="154">
        <v>260</v>
      </c>
      <c r="E981" s="121">
        <v>899600</v>
      </c>
      <c r="F981" s="121" t="s">
        <v>967</v>
      </c>
    </row>
    <row r="982" spans="1:6">
      <c r="A982" s="4">
        <v>42333</v>
      </c>
      <c r="B982" s="121" t="s">
        <v>581</v>
      </c>
      <c r="C982" s="121" t="s">
        <v>966</v>
      </c>
      <c r="D982" s="154">
        <v>143</v>
      </c>
      <c r="E982" s="121">
        <v>114257</v>
      </c>
      <c r="F982" s="121" t="s">
        <v>969</v>
      </c>
    </row>
    <row r="983" spans="1:6">
      <c r="A983" s="4">
        <v>42334</v>
      </c>
      <c r="B983" s="121" t="s">
        <v>557</v>
      </c>
      <c r="C983" s="121" t="s">
        <v>968</v>
      </c>
      <c r="D983" s="154">
        <v>156</v>
      </c>
      <c r="E983" s="121">
        <v>155844</v>
      </c>
      <c r="F983" s="121" t="s">
        <v>970</v>
      </c>
    </row>
    <row r="984" spans="1:6">
      <c r="A984" s="4">
        <v>42335</v>
      </c>
      <c r="B984" s="121" t="s">
        <v>983</v>
      </c>
      <c r="C984" s="121" t="s">
        <v>973</v>
      </c>
      <c r="D984" s="154">
        <v>260</v>
      </c>
      <c r="E984" s="121">
        <v>1950000</v>
      </c>
      <c r="F984" s="121" t="s">
        <v>972</v>
      </c>
    </row>
    <row r="985" spans="1:6">
      <c r="A985" s="4">
        <v>42336</v>
      </c>
      <c r="B985" s="121" t="s">
        <v>559</v>
      </c>
      <c r="C985" s="121" t="s">
        <v>966</v>
      </c>
      <c r="D985" s="154">
        <v>195</v>
      </c>
      <c r="E985" s="121">
        <v>155805</v>
      </c>
      <c r="F985" s="121" t="s">
        <v>967</v>
      </c>
    </row>
    <row r="986" spans="1:6">
      <c r="A986" s="4">
        <v>42337</v>
      </c>
      <c r="B986" s="121" t="s">
        <v>581</v>
      </c>
      <c r="C986" s="121" t="s">
        <v>968</v>
      </c>
      <c r="D986" s="154">
        <v>195</v>
      </c>
      <c r="E986" s="121">
        <v>194805</v>
      </c>
      <c r="F986" s="121" t="s">
        <v>967</v>
      </c>
    </row>
    <row r="987" spans="1:6">
      <c r="A987" s="4">
        <v>42340</v>
      </c>
      <c r="B987" s="121" t="s">
        <v>557</v>
      </c>
      <c r="C987" s="121" t="s">
        <v>973</v>
      </c>
      <c r="D987" s="154">
        <v>260</v>
      </c>
      <c r="E987" s="121">
        <v>1950000</v>
      </c>
      <c r="F987" s="121" t="s">
        <v>967</v>
      </c>
    </row>
    <row r="988" spans="1:6">
      <c r="A988" s="4">
        <v>42341</v>
      </c>
      <c r="B988" s="121" t="s">
        <v>983</v>
      </c>
      <c r="C988" s="121" t="s">
        <v>971</v>
      </c>
      <c r="D988" s="154">
        <v>195</v>
      </c>
      <c r="E988" s="121">
        <v>292500</v>
      </c>
      <c r="F988" s="121" t="s">
        <v>969</v>
      </c>
    </row>
    <row r="989" spans="1:6">
      <c r="A989" s="4">
        <v>42342</v>
      </c>
      <c r="B989" s="121" t="s">
        <v>354</v>
      </c>
      <c r="C989" s="121" t="s">
        <v>968</v>
      </c>
      <c r="D989" s="154">
        <v>169</v>
      </c>
      <c r="E989" s="121">
        <v>168831</v>
      </c>
      <c r="F989" s="121" t="s">
        <v>970</v>
      </c>
    </row>
    <row r="990" spans="1:6">
      <c r="A990" s="4">
        <v>42343</v>
      </c>
      <c r="B990" s="121" t="s">
        <v>553</v>
      </c>
      <c r="C990" s="121" t="s">
        <v>973</v>
      </c>
      <c r="D990" s="154">
        <v>130</v>
      </c>
      <c r="E990" s="121">
        <v>975000</v>
      </c>
      <c r="F990" s="121" t="s">
        <v>972</v>
      </c>
    </row>
    <row r="991" spans="1:6">
      <c r="A991" s="4">
        <v>42344</v>
      </c>
      <c r="B991" s="121" t="s">
        <v>557</v>
      </c>
      <c r="C991" s="121" t="s">
        <v>971</v>
      </c>
      <c r="D991" s="154">
        <v>104</v>
      </c>
      <c r="E991" s="121">
        <v>156000</v>
      </c>
      <c r="F991" s="121" t="s">
        <v>992</v>
      </c>
    </row>
    <row r="992" spans="1:6">
      <c r="A992" s="4">
        <v>42347</v>
      </c>
      <c r="B992" s="121" t="s">
        <v>983</v>
      </c>
      <c r="C992" s="121" t="s">
        <v>974</v>
      </c>
      <c r="D992" s="154">
        <v>156</v>
      </c>
      <c r="E992" s="121">
        <v>539760</v>
      </c>
      <c r="F992" s="121" t="s">
        <v>993</v>
      </c>
    </row>
    <row r="993" spans="1:6">
      <c r="A993" s="4">
        <v>42348</v>
      </c>
      <c r="B993" s="121" t="s">
        <v>559</v>
      </c>
      <c r="C993" s="121" t="s">
        <v>971</v>
      </c>
      <c r="D993" s="154">
        <v>156</v>
      </c>
      <c r="E993" s="121">
        <v>234000</v>
      </c>
      <c r="F993" s="121" t="s">
        <v>994</v>
      </c>
    </row>
    <row r="994" spans="1:6">
      <c r="A994" s="4">
        <v>42349</v>
      </c>
      <c r="B994" s="121" t="s">
        <v>553</v>
      </c>
      <c r="C994" s="121" t="s">
        <v>966</v>
      </c>
      <c r="D994" s="154">
        <v>117</v>
      </c>
      <c r="E994" s="121">
        <v>93483</v>
      </c>
      <c r="F994" s="121" t="s">
        <v>992</v>
      </c>
    </row>
    <row r="995" spans="1:6">
      <c r="A995" s="4">
        <v>42350</v>
      </c>
      <c r="B995" s="121" t="s">
        <v>351</v>
      </c>
      <c r="C995" s="121" t="s">
        <v>968</v>
      </c>
      <c r="D995" s="154">
        <v>130</v>
      </c>
      <c r="E995" s="121">
        <v>129870</v>
      </c>
      <c r="F995" s="121" t="s">
        <v>993</v>
      </c>
    </row>
    <row r="996" spans="1:6">
      <c r="A996" s="4">
        <v>42351</v>
      </c>
      <c r="B996" s="121" t="s">
        <v>577</v>
      </c>
      <c r="C996" s="121" t="s">
        <v>974</v>
      </c>
      <c r="D996" s="154">
        <v>182</v>
      </c>
      <c r="E996" s="121">
        <v>629720</v>
      </c>
      <c r="F996" s="121" t="s">
        <v>994</v>
      </c>
    </row>
    <row r="997" spans="1:6">
      <c r="A997" s="4">
        <v>42354</v>
      </c>
      <c r="B997" s="121" t="s">
        <v>354</v>
      </c>
      <c r="C997" s="121" t="s">
        <v>973</v>
      </c>
      <c r="D997" s="154">
        <v>65</v>
      </c>
      <c r="E997" s="121">
        <v>487500</v>
      </c>
      <c r="F997" s="121" t="s">
        <v>992</v>
      </c>
    </row>
    <row r="998" spans="1:6">
      <c r="A998" s="4">
        <v>42355</v>
      </c>
      <c r="B998" s="121" t="s">
        <v>581</v>
      </c>
      <c r="C998" s="121" t="s">
        <v>974</v>
      </c>
      <c r="D998" s="154">
        <v>195</v>
      </c>
      <c r="E998" s="121">
        <v>674700</v>
      </c>
      <c r="F998" s="121" t="s">
        <v>993</v>
      </c>
    </row>
    <row r="999" spans="1:6">
      <c r="A999" s="4">
        <v>42362</v>
      </c>
      <c r="B999" s="121" t="s">
        <v>557</v>
      </c>
      <c r="C999" s="121" t="s">
        <v>971</v>
      </c>
      <c r="D999" s="154">
        <v>65</v>
      </c>
      <c r="E999" s="121">
        <v>97500</v>
      </c>
      <c r="F999" s="121" t="s">
        <v>992</v>
      </c>
    </row>
    <row r="1000" spans="1:6">
      <c r="A1000" s="4">
        <v>42368</v>
      </c>
      <c r="B1000" s="121" t="s">
        <v>583</v>
      </c>
      <c r="C1000" s="121" t="s">
        <v>966</v>
      </c>
      <c r="D1000" s="154">
        <v>195</v>
      </c>
      <c r="E1000" s="121">
        <v>155805</v>
      </c>
      <c r="F1000" s="121" t="s">
        <v>993</v>
      </c>
    </row>
  </sheetData>
  <conditionalFormatting sqref="M17">
    <cfRule type="cellIs" dxfId="32" priority="1" operator="equal">
      <formula>"да"</formula>
    </cfRule>
    <cfRule type="cellIs" dxfId="31" priority="2" operator="equal">
      <formula>"нет"</formula>
    </cfRule>
  </conditionalFormatting>
  <dataValidations count="1">
    <dataValidation type="list" allowBlank="1" showInputMessage="1" showErrorMessage="1" sqref="M17" xr:uid="{00000000-0002-0000-2A00-000000000000}">
      <formula1>"ДА,НЕТ"</formula1>
    </dataValidation>
  </dataValidation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0" tint="-0.249977111117893"/>
  </sheetPr>
  <dimension ref="A1"/>
  <sheetViews>
    <sheetView zoomScaleNormal="100" workbookViewId="0"/>
  </sheetViews>
  <sheetFormatPr baseColWidth="10" defaultColWidth="8.83203125" defaultRowHeight="15"/>
  <cols>
    <col min="1" max="1" width="17.33203125" customWidth="1"/>
    <col min="2" max="2" width="24.6640625" bestFit="1" customWidth="1"/>
  </cols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 tint="0.39997558519241921"/>
  </sheetPr>
  <dimension ref="A1:Q1400"/>
  <sheetViews>
    <sheetView workbookViewId="0">
      <selection activeCell="J1" sqref="J1"/>
    </sheetView>
  </sheetViews>
  <sheetFormatPr baseColWidth="10" defaultColWidth="9.1640625" defaultRowHeight="15"/>
  <cols>
    <col min="1" max="1" width="16.83203125" style="159" customWidth="1"/>
    <col min="2" max="2" width="12.5" style="159" customWidth="1"/>
    <col min="3" max="3" width="10.5" style="159" customWidth="1"/>
    <col min="4" max="4" width="9.5" style="159" bestFit="1" customWidth="1"/>
    <col min="5" max="5" width="7.83203125" style="159" customWidth="1"/>
    <col min="6" max="6" width="8.5" style="159" customWidth="1"/>
    <col min="7" max="7" width="9.1640625" style="159" customWidth="1"/>
    <col min="8" max="8" width="13.1640625" style="159" customWidth="1"/>
    <col min="9" max="10" width="12.83203125" style="159" bestFit="1" customWidth="1"/>
    <col min="11" max="11" width="5.33203125" style="159" customWidth="1"/>
    <col min="12" max="14" width="9.1640625" style="159"/>
    <col min="15" max="15" width="16.33203125" style="159" customWidth="1"/>
    <col min="16" max="16384" width="9.1640625" style="159"/>
  </cols>
  <sheetData>
    <row r="1" spans="1:17">
      <c r="A1" s="156" t="s">
        <v>220</v>
      </c>
      <c r="B1" s="156" t="s">
        <v>480</v>
      </c>
      <c r="C1" s="156" t="s">
        <v>481</v>
      </c>
      <c r="D1" s="156" t="s">
        <v>482</v>
      </c>
      <c r="E1" s="156" t="s">
        <v>483</v>
      </c>
      <c r="F1" s="156" t="s">
        <v>8</v>
      </c>
      <c r="G1" s="157" t="s">
        <v>188</v>
      </c>
      <c r="H1" s="156" t="s">
        <v>187</v>
      </c>
      <c r="I1" s="158" t="s">
        <v>484</v>
      </c>
      <c r="J1" s="158" t="s">
        <v>397</v>
      </c>
    </row>
    <row r="2" spans="1:17">
      <c r="A2" s="160" t="s">
        <v>531</v>
      </c>
      <c r="B2" s="160" t="s">
        <v>524</v>
      </c>
      <c r="C2" s="161" t="s">
        <v>487</v>
      </c>
      <c r="D2" s="160" t="s">
        <v>488</v>
      </c>
      <c r="E2" s="160">
        <v>1</v>
      </c>
      <c r="F2" s="161" t="s">
        <v>16</v>
      </c>
      <c r="G2" s="162">
        <v>68959</v>
      </c>
      <c r="H2" s="160" t="s">
        <v>490</v>
      </c>
      <c r="I2" s="163" t="s">
        <v>192</v>
      </c>
      <c r="J2" s="164">
        <v>42736</v>
      </c>
    </row>
    <row r="3" spans="1:17">
      <c r="A3" s="160" t="s">
        <v>485</v>
      </c>
      <c r="B3" s="160" t="s">
        <v>486</v>
      </c>
      <c r="C3" s="161" t="s">
        <v>487</v>
      </c>
      <c r="D3" s="160" t="s">
        <v>488</v>
      </c>
      <c r="E3" s="160">
        <v>1</v>
      </c>
      <c r="F3" s="161" t="s">
        <v>489</v>
      </c>
      <c r="G3" s="162">
        <v>69758</v>
      </c>
      <c r="H3" s="160" t="s">
        <v>501</v>
      </c>
      <c r="I3" s="163" t="s">
        <v>201</v>
      </c>
      <c r="J3" s="164">
        <v>42736</v>
      </c>
    </row>
    <row r="4" spans="1:17">
      <c r="A4" s="160" t="s">
        <v>526</v>
      </c>
      <c r="B4" s="160" t="s">
        <v>524</v>
      </c>
      <c r="C4" s="161" t="s">
        <v>487</v>
      </c>
      <c r="D4" s="160" t="s">
        <v>488</v>
      </c>
      <c r="E4" s="160">
        <v>1</v>
      </c>
      <c r="F4" s="161" t="s">
        <v>16</v>
      </c>
      <c r="G4" s="162">
        <v>88432</v>
      </c>
      <c r="H4" s="160" t="s">
        <v>496</v>
      </c>
      <c r="I4" s="163" t="s">
        <v>189</v>
      </c>
      <c r="J4" s="164">
        <v>42736</v>
      </c>
    </row>
    <row r="5" spans="1:17">
      <c r="A5" s="160" t="s">
        <v>522</v>
      </c>
      <c r="B5" s="160" t="s">
        <v>518</v>
      </c>
      <c r="C5" s="161" t="s">
        <v>487</v>
      </c>
      <c r="D5" s="160" t="s">
        <v>488</v>
      </c>
      <c r="E5" s="160">
        <v>1</v>
      </c>
      <c r="F5" s="161" t="s">
        <v>16</v>
      </c>
      <c r="G5" s="162">
        <v>11634</v>
      </c>
      <c r="H5" s="160" t="s">
        <v>494</v>
      </c>
      <c r="I5" s="165" t="s">
        <v>198</v>
      </c>
      <c r="J5" s="164">
        <v>42736</v>
      </c>
    </row>
    <row r="6" spans="1:17">
      <c r="A6" s="160" t="s">
        <v>525</v>
      </c>
      <c r="B6" s="160" t="s">
        <v>524</v>
      </c>
      <c r="C6" s="161" t="s">
        <v>487</v>
      </c>
      <c r="D6" s="160" t="s">
        <v>488</v>
      </c>
      <c r="E6" s="160">
        <v>1</v>
      </c>
      <c r="F6" s="161" t="s">
        <v>16</v>
      </c>
      <c r="G6" s="162">
        <v>80039</v>
      </c>
      <c r="H6" s="160" t="s">
        <v>490</v>
      </c>
      <c r="I6" s="163" t="s">
        <v>189</v>
      </c>
      <c r="J6" s="164">
        <v>42736</v>
      </c>
    </row>
    <row r="7" spans="1:17">
      <c r="A7" s="160" t="s">
        <v>525</v>
      </c>
      <c r="B7" s="160" t="s">
        <v>524</v>
      </c>
      <c r="C7" s="161" t="s">
        <v>487</v>
      </c>
      <c r="D7" s="160" t="s">
        <v>488</v>
      </c>
      <c r="E7" s="160">
        <v>1</v>
      </c>
      <c r="F7" s="161" t="s">
        <v>489</v>
      </c>
      <c r="G7" s="162">
        <v>92830</v>
      </c>
      <c r="H7" s="160" t="s">
        <v>497</v>
      </c>
      <c r="I7" s="163" t="s">
        <v>192</v>
      </c>
      <c r="J7" s="164">
        <v>42736</v>
      </c>
    </row>
    <row r="8" spans="1:17">
      <c r="A8" s="160" t="s">
        <v>519</v>
      </c>
      <c r="B8" s="160" t="s">
        <v>518</v>
      </c>
      <c r="C8" s="161" t="s">
        <v>487</v>
      </c>
      <c r="D8" s="160" t="s">
        <v>488</v>
      </c>
      <c r="E8" s="160">
        <v>1</v>
      </c>
      <c r="F8" s="161" t="s">
        <v>16</v>
      </c>
      <c r="G8" s="162">
        <v>13634</v>
      </c>
      <c r="H8" s="160" t="s">
        <v>496</v>
      </c>
      <c r="I8" s="163" t="s">
        <v>195</v>
      </c>
      <c r="J8" s="164">
        <v>42736</v>
      </c>
    </row>
    <row r="9" spans="1:17">
      <c r="A9" s="160" t="s">
        <v>517</v>
      </c>
      <c r="B9" s="160" t="s">
        <v>518</v>
      </c>
      <c r="C9" s="161" t="s">
        <v>487</v>
      </c>
      <c r="D9" s="160" t="s">
        <v>488</v>
      </c>
      <c r="E9" s="160">
        <v>2</v>
      </c>
      <c r="F9" s="161" t="s">
        <v>16</v>
      </c>
      <c r="G9" s="162">
        <v>63729</v>
      </c>
      <c r="H9" s="160" t="s">
        <v>496</v>
      </c>
      <c r="I9" s="163" t="s">
        <v>195</v>
      </c>
      <c r="J9" s="164">
        <v>42737</v>
      </c>
    </row>
    <row r="10" spans="1:17" ht="16">
      <c r="A10" s="160" t="s">
        <v>491</v>
      </c>
      <c r="B10" s="160" t="s">
        <v>486</v>
      </c>
      <c r="C10" s="161" t="s">
        <v>487</v>
      </c>
      <c r="D10" s="160" t="s">
        <v>488</v>
      </c>
      <c r="E10" s="160">
        <v>2</v>
      </c>
      <c r="F10" s="161" t="s">
        <v>489</v>
      </c>
      <c r="G10" s="162">
        <v>49137</v>
      </c>
      <c r="H10" s="160" t="s">
        <v>497</v>
      </c>
      <c r="I10" s="165" t="s">
        <v>198</v>
      </c>
      <c r="J10" s="164">
        <v>42737</v>
      </c>
      <c r="L10" s="41" t="s">
        <v>34</v>
      </c>
      <c r="M10" s="8"/>
      <c r="N10" s="9" t="s">
        <v>35</v>
      </c>
      <c r="O10" s="8">
        <v>17</v>
      </c>
      <c r="P10"/>
      <c r="Q10"/>
    </row>
    <row r="11" spans="1:17" ht="16">
      <c r="A11" s="160" t="s">
        <v>491</v>
      </c>
      <c r="B11" s="160" t="s">
        <v>486</v>
      </c>
      <c r="C11" s="161" t="s">
        <v>487</v>
      </c>
      <c r="D11" s="160" t="s">
        <v>488</v>
      </c>
      <c r="E11" s="160">
        <v>2</v>
      </c>
      <c r="F11" s="161" t="s">
        <v>16</v>
      </c>
      <c r="G11" s="162">
        <v>34911</v>
      </c>
      <c r="H11" s="160" t="s">
        <v>497</v>
      </c>
      <c r="I11" s="163" t="s">
        <v>513</v>
      </c>
      <c r="J11" s="164">
        <v>42737</v>
      </c>
      <c r="L11" s="10" t="s">
        <v>1007</v>
      </c>
      <c r="M11" s="11"/>
      <c r="N11" s="11"/>
      <c r="O11" s="11"/>
      <c r="P11" s="12" t="s">
        <v>42</v>
      </c>
      <c r="Q11" s="13" t="s">
        <v>43</v>
      </c>
    </row>
    <row r="12" spans="1:17" ht="19">
      <c r="A12" s="160" t="s">
        <v>528</v>
      </c>
      <c r="B12" s="160" t="s">
        <v>524</v>
      </c>
      <c r="C12" s="161" t="s">
        <v>487</v>
      </c>
      <c r="D12" s="160" t="s">
        <v>488</v>
      </c>
      <c r="E12" s="160">
        <v>2</v>
      </c>
      <c r="F12" s="161" t="s">
        <v>489</v>
      </c>
      <c r="G12" s="162">
        <v>27284</v>
      </c>
      <c r="H12" s="160" t="s">
        <v>496</v>
      </c>
      <c r="I12" s="163" t="s">
        <v>513</v>
      </c>
      <c r="J12" s="164">
        <v>42737</v>
      </c>
      <c r="L12" s="85" t="s">
        <v>1000</v>
      </c>
      <c r="M12" s="28"/>
      <c r="N12" s="28"/>
      <c r="O12"/>
      <c r="P12"/>
      <c r="Q12"/>
    </row>
    <row r="13" spans="1:17" ht="16">
      <c r="A13" s="160" t="s">
        <v>521</v>
      </c>
      <c r="B13" s="160" t="s">
        <v>518</v>
      </c>
      <c r="C13" s="161" t="s">
        <v>487</v>
      </c>
      <c r="D13" s="160" t="s">
        <v>488</v>
      </c>
      <c r="E13" s="160">
        <v>2</v>
      </c>
      <c r="F13" s="161" t="s">
        <v>489</v>
      </c>
      <c r="G13" s="162">
        <v>98018</v>
      </c>
      <c r="H13" s="160" t="s">
        <v>496</v>
      </c>
      <c r="I13" s="163" t="s">
        <v>201</v>
      </c>
      <c r="J13" s="164">
        <v>42737</v>
      </c>
      <c r="L13" s="170" t="s">
        <v>188</v>
      </c>
      <c r="M13" s="28"/>
      <c r="N13" s="28"/>
      <c r="O13"/>
      <c r="P13"/>
      <c r="Q13"/>
    </row>
    <row r="14" spans="1:17" ht="16">
      <c r="A14" s="160" t="s">
        <v>532</v>
      </c>
      <c r="B14" s="160" t="s">
        <v>524</v>
      </c>
      <c r="C14" s="161" t="s">
        <v>487</v>
      </c>
      <c r="D14" s="160" t="s">
        <v>488</v>
      </c>
      <c r="E14" s="160">
        <v>2</v>
      </c>
      <c r="F14" s="161" t="s">
        <v>16</v>
      </c>
      <c r="G14" s="162">
        <v>23170</v>
      </c>
      <c r="H14" s="160" t="s">
        <v>497</v>
      </c>
      <c r="I14" s="165" t="s">
        <v>198</v>
      </c>
      <c r="J14" s="164">
        <v>42737</v>
      </c>
      <c r="L14" s="170" t="s">
        <v>1491</v>
      </c>
      <c r="M14" s="28"/>
      <c r="N14" s="28"/>
      <c r="O14"/>
      <c r="P14"/>
      <c r="Q14"/>
    </row>
    <row r="15" spans="1:17" ht="16">
      <c r="A15" s="160" t="s">
        <v>529</v>
      </c>
      <c r="B15" s="160" t="s">
        <v>524</v>
      </c>
      <c r="C15" s="161" t="s">
        <v>487</v>
      </c>
      <c r="D15" s="160" t="s">
        <v>488</v>
      </c>
      <c r="E15" s="160">
        <v>2</v>
      </c>
      <c r="F15" s="161" t="s">
        <v>16</v>
      </c>
      <c r="G15" s="162">
        <v>69746</v>
      </c>
      <c r="H15" s="160" t="s">
        <v>494</v>
      </c>
      <c r="I15" s="163" t="s">
        <v>189</v>
      </c>
      <c r="J15" s="164">
        <v>42737</v>
      </c>
      <c r="L15" s="170" t="s">
        <v>1492</v>
      </c>
      <c r="M15" s="104"/>
      <c r="N15" s="104"/>
      <c r="O15" s="104"/>
      <c r="P15" s="104"/>
      <c r="Q15" s="104"/>
    </row>
    <row r="16" spans="1:17" ht="19">
      <c r="A16" s="160" t="s">
        <v>527</v>
      </c>
      <c r="B16" s="160" t="s">
        <v>524</v>
      </c>
      <c r="C16" s="161" t="s">
        <v>487</v>
      </c>
      <c r="D16" s="160" t="s">
        <v>488</v>
      </c>
      <c r="E16" s="160">
        <v>2</v>
      </c>
      <c r="F16" s="161" t="s">
        <v>16</v>
      </c>
      <c r="G16" s="162">
        <v>97052</v>
      </c>
      <c r="H16" s="160" t="s">
        <v>494</v>
      </c>
      <c r="I16" s="165" t="s">
        <v>198</v>
      </c>
      <c r="J16" s="164">
        <v>42737</v>
      </c>
      <c r="L16" s="85" t="s">
        <v>1001</v>
      </c>
      <c r="M16" s="171"/>
      <c r="N16" s="171"/>
      <c r="O16" s="171"/>
      <c r="P16" s="171"/>
      <c r="Q16" s="171"/>
    </row>
    <row r="17" spans="1:17" ht="19">
      <c r="A17" s="160" t="s">
        <v>536</v>
      </c>
      <c r="B17" s="160" t="s">
        <v>534</v>
      </c>
      <c r="C17" s="161" t="s">
        <v>487</v>
      </c>
      <c r="D17" s="160" t="s">
        <v>488</v>
      </c>
      <c r="E17" s="160">
        <v>2</v>
      </c>
      <c r="F17" s="161" t="s">
        <v>489</v>
      </c>
      <c r="G17" s="162">
        <v>58864</v>
      </c>
      <c r="H17" s="160" t="s">
        <v>494</v>
      </c>
      <c r="I17" s="165" t="s">
        <v>198</v>
      </c>
      <c r="J17" s="164">
        <v>42737</v>
      </c>
      <c r="L17" s="85" t="s">
        <v>1002</v>
      </c>
      <c r="M17" s="171"/>
      <c r="N17" s="171"/>
      <c r="O17" s="172"/>
      <c r="P17" s="172"/>
      <c r="Q17" s="172"/>
    </row>
    <row r="18" spans="1:17" ht="19">
      <c r="A18" s="160" t="s">
        <v>528</v>
      </c>
      <c r="B18" s="160" t="s">
        <v>524</v>
      </c>
      <c r="C18" s="161" t="s">
        <v>487</v>
      </c>
      <c r="D18" s="160" t="s">
        <v>488</v>
      </c>
      <c r="E18" s="160">
        <v>2</v>
      </c>
      <c r="F18" s="161" t="s">
        <v>16</v>
      </c>
      <c r="G18" s="162">
        <v>35675</v>
      </c>
      <c r="H18" s="160" t="s">
        <v>497</v>
      </c>
      <c r="I18" s="163" t="s">
        <v>189</v>
      </c>
      <c r="J18" s="164">
        <v>42737</v>
      </c>
      <c r="L18" s="85" t="s">
        <v>1003</v>
      </c>
      <c r="O18" s="147"/>
      <c r="P18" s="147"/>
      <c r="Q18" s="147"/>
    </row>
    <row r="19" spans="1:17" ht="16">
      <c r="A19" s="160" t="s">
        <v>532</v>
      </c>
      <c r="B19" s="160" t="s">
        <v>524</v>
      </c>
      <c r="C19" s="161" t="s">
        <v>487</v>
      </c>
      <c r="D19" s="160" t="s">
        <v>488</v>
      </c>
      <c r="E19" s="160">
        <v>3</v>
      </c>
      <c r="F19" s="161" t="s">
        <v>16</v>
      </c>
      <c r="G19" s="162">
        <v>51443</v>
      </c>
      <c r="H19" s="160" t="s">
        <v>494</v>
      </c>
      <c r="I19" s="163" t="s">
        <v>189</v>
      </c>
      <c r="J19" s="164">
        <v>42738</v>
      </c>
      <c r="L19" s="170" t="s">
        <v>1490</v>
      </c>
      <c r="M19" s="142"/>
      <c r="N19" s="142"/>
    </row>
    <row r="20" spans="1:17" ht="16">
      <c r="A20" s="160" t="s">
        <v>527</v>
      </c>
      <c r="B20" s="160" t="s">
        <v>524</v>
      </c>
      <c r="C20" s="161" t="s">
        <v>487</v>
      </c>
      <c r="D20" s="160" t="s">
        <v>488</v>
      </c>
      <c r="E20" s="160">
        <v>3</v>
      </c>
      <c r="F20" s="161" t="s">
        <v>16</v>
      </c>
      <c r="G20" s="162">
        <v>27734</v>
      </c>
      <c r="H20" s="160" t="s">
        <v>501</v>
      </c>
      <c r="I20" s="163" t="s">
        <v>198</v>
      </c>
      <c r="J20" s="164">
        <v>42738</v>
      </c>
      <c r="L20" s="170" t="s">
        <v>1485</v>
      </c>
    </row>
    <row r="21" spans="1:17" ht="16">
      <c r="A21" s="160" t="s">
        <v>519</v>
      </c>
      <c r="B21" s="160" t="s">
        <v>518</v>
      </c>
      <c r="C21" s="161" t="s">
        <v>487</v>
      </c>
      <c r="D21" s="160" t="s">
        <v>488</v>
      </c>
      <c r="E21" s="160">
        <v>3</v>
      </c>
      <c r="F21" s="161" t="s">
        <v>489</v>
      </c>
      <c r="G21" s="162">
        <v>73846</v>
      </c>
      <c r="H21" s="160" t="s">
        <v>501</v>
      </c>
      <c r="I21" s="163" t="s">
        <v>198</v>
      </c>
      <c r="J21" s="164">
        <v>42738</v>
      </c>
      <c r="L21" s="170" t="s">
        <v>1486</v>
      </c>
    </row>
    <row r="22" spans="1:17" ht="16">
      <c r="A22" s="160" t="s">
        <v>531</v>
      </c>
      <c r="B22" s="160" t="s">
        <v>524</v>
      </c>
      <c r="C22" s="161" t="s">
        <v>487</v>
      </c>
      <c r="D22" s="160" t="s">
        <v>488</v>
      </c>
      <c r="E22" s="160">
        <v>3</v>
      </c>
      <c r="F22" s="161" t="s">
        <v>489</v>
      </c>
      <c r="G22" s="162">
        <v>4488</v>
      </c>
      <c r="H22" s="160" t="s">
        <v>496</v>
      </c>
      <c r="I22" s="163" t="s">
        <v>513</v>
      </c>
      <c r="J22" s="164">
        <v>42738</v>
      </c>
      <c r="L22" s="170" t="s">
        <v>1494</v>
      </c>
    </row>
    <row r="23" spans="1:17" ht="16">
      <c r="A23" s="160" t="s">
        <v>530</v>
      </c>
      <c r="B23" s="160" t="s">
        <v>524</v>
      </c>
      <c r="C23" s="161" t="s">
        <v>487</v>
      </c>
      <c r="D23" s="160" t="s">
        <v>488</v>
      </c>
      <c r="E23" s="160">
        <v>3</v>
      </c>
      <c r="F23" s="161" t="s">
        <v>489</v>
      </c>
      <c r="G23" s="162">
        <v>23812</v>
      </c>
      <c r="H23" s="160" t="s">
        <v>496</v>
      </c>
      <c r="I23" s="163" t="s">
        <v>195</v>
      </c>
      <c r="J23" s="164">
        <v>42738</v>
      </c>
      <c r="L23" s="170" t="s">
        <v>1493</v>
      </c>
    </row>
    <row r="24" spans="1:17" ht="16">
      <c r="A24" s="160" t="s">
        <v>287</v>
      </c>
      <c r="B24" s="160" t="s">
        <v>524</v>
      </c>
      <c r="C24" s="161" t="s">
        <v>487</v>
      </c>
      <c r="D24" s="160" t="s">
        <v>488</v>
      </c>
      <c r="E24" s="160">
        <v>3</v>
      </c>
      <c r="F24" s="161" t="s">
        <v>504</v>
      </c>
      <c r="G24" s="162">
        <v>83118</v>
      </c>
      <c r="H24" s="160" t="s">
        <v>494</v>
      </c>
      <c r="I24" s="163" t="s">
        <v>198</v>
      </c>
      <c r="J24" s="164">
        <v>42738</v>
      </c>
      <c r="L24" s="170" t="s">
        <v>1487</v>
      </c>
    </row>
    <row r="25" spans="1:17" ht="16">
      <c r="A25" s="160" t="s">
        <v>532</v>
      </c>
      <c r="B25" s="160" t="s">
        <v>524</v>
      </c>
      <c r="C25" s="161" t="s">
        <v>487</v>
      </c>
      <c r="D25" s="160" t="s">
        <v>488</v>
      </c>
      <c r="E25" s="160">
        <v>3</v>
      </c>
      <c r="F25" s="161" t="s">
        <v>489</v>
      </c>
      <c r="G25" s="162">
        <v>65011</v>
      </c>
      <c r="H25" s="160" t="s">
        <v>496</v>
      </c>
      <c r="I25" s="165" t="s">
        <v>198</v>
      </c>
      <c r="J25" s="164">
        <v>42738</v>
      </c>
      <c r="L25" s="170" t="s">
        <v>1381</v>
      </c>
    </row>
    <row r="26" spans="1:17" ht="16">
      <c r="A26" s="160" t="s">
        <v>523</v>
      </c>
      <c r="B26" s="160" t="s">
        <v>518</v>
      </c>
      <c r="C26" s="161" t="s">
        <v>487</v>
      </c>
      <c r="D26" s="160" t="s">
        <v>488</v>
      </c>
      <c r="E26" s="160">
        <v>4</v>
      </c>
      <c r="F26" s="161" t="s">
        <v>16</v>
      </c>
      <c r="G26" s="162">
        <v>89527</v>
      </c>
      <c r="H26" s="160" t="s">
        <v>497</v>
      </c>
      <c r="I26" s="163" t="s">
        <v>513</v>
      </c>
      <c r="J26" s="164">
        <v>42739</v>
      </c>
      <c r="L26" s="170" t="s">
        <v>1488</v>
      </c>
    </row>
    <row r="27" spans="1:17" ht="19">
      <c r="A27" s="160" t="s">
        <v>287</v>
      </c>
      <c r="B27" s="160" t="s">
        <v>524</v>
      </c>
      <c r="C27" s="161" t="s">
        <v>487</v>
      </c>
      <c r="D27" s="160" t="s">
        <v>488</v>
      </c>
      <c r="E27" s="160">
        <v>4</v>
      </c>
      <c r="F27" s="161" t="s">
        <v>16</v>
      </c>
      <c r="G27" s="162">
        <v>73021</v>
      </c>
      <c r="H27" s="160" t="s">
        <v>494</v>
      </c>
      <c r="I27" s="165" t="s">
        <v>198</v>
      </c>
      <c r="J27" s="164">
        <v>42739</v>
      </c>
      <c r="L27" s="85" t="s">
        <v>1004</v>
      </c>
    </row>
    <row r="28" spans="1:17" ht="16">
      <c r="A28" s="160" t="s">
        <v>519</v>
      </c>
      <c r="B28" s="160" t="s">
        <v>518</v>
      </c>
      <c r="C28" s="161" t="s">
        <v>487</v>
      </c>
      <c r="D28" s="160" t="s">
        <v>488</v>
      </c>
      <c r="E28" s="160">
        <v>4</v>
      </c>
      <c r="F28" s="161" t="s">
        <v>16</v>
      </c>
      <c r="G28" s="162">
        <v>59562</v>
      </c>
      <c r="H28" s="160" t="s">
        <v>494</v>
      </c>
      <c r="I28" s="163" t="s">
        <v>195</v>
      </c>
      <c r="J28" s="164">
        <v>42739</v>
      </c>
      <c r="L28" s="170" t="s">
        <v>1495</v>
      </c>
    </row>
    <row r="29" spans="1:17" ht="16">
      <c r="A29" s="160" t="s">
        <v>519</v>
      </c>
      <c r="B29" s="160" t="s">
        <v>518</v>
      </c>
      <c r="C29" s="161" t="s">
        <v>487</v>
      </c>
      <c r="D29" s="160" t="s">
        <v>488</v>
      </c>
      <c r="E29" s="160">
        <v>4</v>
      </c>
      <c r="F29" s="161" t="s">
        <v>489</v>
      </c>
      <c r="G29" s="162">
        <v>16053</v>
      </c>
      <c r="H29" s="160" t="s">
        <v>497</v>
      </c>
      <c r="I29" s="163" t="s">
        <v>201</v>
      </c>
      <c r="J29" s="164">
        <v>42739</v>
      </c>
      <c r="L29" s="170" t="s">
        <v>1005</v>
      </c>
    </row>
    <row r="30" spans="1:17" ht="16">
      <c r="A30" s="160" t="s">
        <v>519</v>
      </c>
      <c r="B30" s="160" t="s">
        <v>518</v>
      </c>
      <c r="C30" s="161" t="s">
        <v>487</v>
      </c>
      <c r="D30" s="160" t="s">
        <v>488</v>
      </c>
      <c r="E30" s="160">
        <v>4</v>
      </c>
      <c r="F30" s="161" t="s">
        <v>489</v>
      </c>
      <c r="G30" s="162">
        <v>52674</v>
      </c>
      <c r="H30" s="160" t="s">
        <v>497</v>
      </c>
      <c r="I30" s="163" t="s">
        <v>195</v>
      </c>
      <c r="J30" s="164">
        <v>42739</v>
      </c>
      <c r="L30" s="170" t="s">
        <v>1006</v>
      </c>
    </row>
    <row r="31" spans="1:17" ht="16">
      <c r="A31" s="160" t="s">
        <v>517</v>
      </c>
      <c r="B31" s="160" t="s">
        <v>518</v>
      </c>
      <c r="C31" s="161" t="s">
        <v>487</v>
      </c>
      <c r="D31" s="160" t="s">
        <v>488</v>
      </c>
      <c r="E31" s="160">
        <v>4</v>
      </c>
      <c r="F31" s="161" t="s">
        <v>16</v>
      </c>
      <c r="G31" s="162">
        <v>50017</v>
      </c>
      <c r="H31" s="160" t="s">
        <v>496</v>
      </c>
      <c r="I31" s="163" t="s">
        <v>195</v>
      </c>
      <c r="J31" s="164">
        <v>42739</v>
      </c>
      <c r="L31" s="170" t="s">
        <v>1008</v>
      </c>
    </row>
    <row r="32" spans="1:17">
      <c r="A32" s="160" t="s">
        <v>525</v>
      </c>
      <c r="B32" s="160" t="s">
        <v>524</v>
      </c>
      <c r="C32" s="161" t="s">
        <v>487</v>
      </c>
      <c r="D32" s="160" t="s">
        <v>488</v>
      </c>
      <c r="E32" s="160">
        <v>4</v>
      </c>
      <c r="F32" s="161" t="s">
        <v>504</v>
      </c>
      <c r="G32" s="162">
        <v>6277</v>
      </c>
      <c r="H32" s="160" t="s">
        <v>512</v>
      </c>
      <c r="I32" s="163" t="s">
        <v>201</v>
      </c>
      <c r="J32" s="164">
        <v>42739</v>
      </c>
    </row>
    <row r="33" spans="1:10">
      <c r="A33" s="160" t="s">
        <v>525</v>
      </c>
      <c r="B33" s="160" t="s">
        <v>524</v>
      </c>
      <c r="C33" s="161" t="s">
        <v>487</v>
      </c>
      <c r="D33" s="160" t="s">
        <v>488</v>
      </c>
      <c r="E33" s="160">
        <v>4</v>
      </c>
      <c r="F33" s="161" t="s">
        <v>16</v>
      </c>
      <c r="G33" s="162">
        <v>22511</v>
      </c>
      <c r="H33" s="160" t="s">
        <v>494</v>
      </c>
      <c r="I33" s="163" t="s">
        <v>195</v>
      </c>
      <c r="J33" s="164">
        <v>42739</v>
      </c>
    </row>
    <row r="34" spans="1:10">
      <c r="A34" s="160" t="s">
        <v>529</v>
      </c>
      <c r="B34" s="160" t="s">
        <v>524</v>
      </c>
      <c r="C34" s="161" t="s">
        <v>487</v>
      </c>
      <c r="D34" s="160" t="s">
        <v>488</v>
      </c>
      <c r="E34" s="160">
        <v>5</v>
      </c>
      <c r="F34" s="161" t="s">
        <v>16</v>
      </c>
      <c r="G34" s="162">
        <v>97210</v>
      </c>
      <c r="H34" s="160" t="s">
        <v>497</v>
      </c>
      <c r="I34" s="163" t="s">
        <v>198</v>
      </c>
      <c r="J34" s="164">
        <v>42740</v>
      </c>
    </row>
    <row r="35" spans="1:10">
      <c r="A35" s="160" t="s">
        <v>287</v>
      </c>
      <c r="B35" s="160" t="s">
        <v>524</v>
      </c>
      <c r="C35" s="161" t="s">
        <v>487</v>
      </c>
      <c r="D35" s="160" t="s">
        <v>488</v>
      </c>
      <c r="E35" s="160">
        <v>5</v>
      </c>
      <c r="F35" s="161" t="s">
        <v>16</v>
      </c>
      <c r="G35" s="162">
        <v>76346</v>
      </c>
      <c r="H35" s="160" t="s">
        <v>490</v>
      </c>
      <c r="I35" s="163" t="s">
        <v>513</v>
      </c>
      <c r="J35" s="164">
        <v>42740</v>
      </c>
    </row>
    <row r="36" spans="1:10">
      <c r="A36" s="160" t="s">
        <v>521</v>
      </c>
      <c r="B36" s="160" t="s">
        <v>518</v>
      </c>
      <c r="C36" s="161" t="s">
        <v>487</v>
      </c>
      <c r="D36" s="160" t="s">
        <v>488</v>
      </c>
      <c r="E36" s="160">
        <v>5</v>
      </c>
      <c r="F36" s="161" t="s">
        <v>16</v>
      </c>
      <c r="G36" s="162">
        <v>12898</v>
      </c>
      <c r="H36" s="160" t="s">
        <v>497</v>
      </c>
      <c r="I36" s="165" t="s">
        <v>198</v>
      </c>
      <c r="J36" s="164">
        <v>42740</v>
      </c>
    </row>
    <row r="37" spans="1:10">
      <c r="A37" s="160" t="s">
        <v>531</v>
      </c>
      <c r="B37" s="160" t="s">
        <v>524</v>
      </c>
      <c r="C37" s="161" t="s">
        <v>487</v>
      </c>
      <c r="D37" s="160" t="s">
        <v>488</v>
      </c>
      <c r="E37" s="160">
        <v>5</v>
      </c>
      <c r="F37" s="161" t="s">
        <v>489</v>
      </c>
      <c r="G37" s="162">
        <v>41797</v>
      </c>
      <c r="H37" s="160" t="s">
        <v>501</v>
      </c>
      <c r="I37" s="163" t="s">
        <v>189</v>
      </c>
      <c r="J37" s="164">
        <v>42740</v>
      </c>
    </row>
    <row r="38" spans="1:10">
      <c r="A38" s="160" t="s">
        <v>529</v>
      </c>
      <c r="B38" s="160" t="s">
        <v>524</v>
      </c>
      <c r="C38" s="161" t="s">
        <v>487</v>
      </c>
      <c r="D38" s="160" t="s">
        <v>488</v>
      </c>
      <c r="E38" s="160">
        <v>5</v>
      </c>
      <c r="F38" s="161" t="s">
        <v>16</v>
      </c>
      <c r="G38" s="162">
        <v>21119</v>
      </c>
      <c r="H38" s="160" t="s">
        <v>496</v>
      </c>
      <c r="I38" s="163" t="s">
        <v>192</v>
      </c>
      <c r="J38" s="164">
        <v>42740</v>
      </c>
    </row>
    <row r="39" spans="1:10">
      <c r="A39" s="160" t="s">
        <v>521</v>
      </c>
      <c r="B39" s="160" t="s">
        <v>518</v>
      </c>
      <c r="C39" s="161" t="s">
        <v>487</v>
      </c>
      <c r="D39" s="160" t="s">
        <v>488</v>
      </c>
      <c r="E39" s="160">
        <v>5</v>
      </c>
      <c r="F39" s="161" t="s">
        <v>16</v>
      </c>
      <c r="G39" s="162">
        <v>22405</v>
      </c>
      <c r="H39" s="160" t="s">
        <v>490</v>
      </c>
      <c r="I39" s="163" t="s">
        <v>192</v>
      </c>
      <c r="J39" s="164">
        <v>42740</v>
      </c>
    </row>
    <row r="40" spans="1:10">
      <c r="A40" s="160" t="s">
        <v>521</v>
      </c>
      <c r="B40" s="160" t="s">
        <v>518</v>
      </c>
      <c r="C40" s="161" t="s">
        <v>487</v>
      </c>
      <c r="D40" s="160" t="s">
        <v>488</v>
      </c>
      <c r="E40" s="160">
        <v>5</v>
      </c>
      <c r="F40" s="161" t="s">
        <v>504</v>
      </c>
      <c r="G40" s="162">
        <v>27277</v>
      </c>
      <c r="H40" s="160" t="s">
        <v>494</v>
      </c>
      <c r="I40" s="163" t="s">
        <v>198</v>
      </c>
      <c r="J40" s="164">
        <v>42740</v>
      </c>
    </row>
    <row r="41" spans="1:10">
      <c r="A41" s="160" t="s">
        <v>287</v>
      </c>
      <c r="B41" s="160" t="s">
        <v>524</v>
      </c>
      <c r="C41" s="161" t="s">
        <v>487</v>
      </c>
      <c r="D41" s="160" t="s">
        <v>488</v>
      </c>
      <c r="E41" s="160">
        <v>5</v>
      </c>
      <c r="F41" s="161" t="s">
        <v>16</v>
      </c>
      <c r="G41" s="162">
        <v>93699</v>
      </c>
      <c r="H41" s="160" t="s">
        <v>497</v>
      </c>
      <c r="I41" s="163" t="s">
        <v>198</v>
      </c>
      <c r="J41" s="164">
        <v>42740</v>
      </c>
    </row>
    <row r="42" spans="1:10">
      <c r="A42" s="160" t="s">
        <v>520</v>
      </c>
      <c r="B42" s="160" t="s">
        <v>518</v>
      </c>
      <c r="C42" s="161" t="s">
        <v>487</v>
      </c>
      <c r="D42" s="160" t="s">
        <v>488</v>
      </c>
      <c r="E42" s="160">
        <v>6</v>
      </c>
      <c r="F42" s="161" t="s">
        <v>16</v>
      </c>
      <c r="G42" s="162">
        <v>73035</v>
      </c>
      <c r="H42" s="160" t="s">
        <v>496</v>
      </c>
      <c r="I42" s="163" t="s">
        <v>195</v>
      </c>
      <c r="J42" s="164">
        <v>42741</v>
      </c>
    </row>
    <row r="43" spans="1:10">
      <c r="A43" s="160" t="s">
        <v>485</v>
      </c>
      <c r="B43" s="160" t="s">
        <v>486</v>
      </c>
      <c r="C43" s="161" t="s">
        <v>487</v>
      </c>
      <c r="D43" s="160" t="s">
        <v>488</v>
      </c>
      <c r="E43" s="160">
        <v>6</v>
      </c>
      <c r="F43" s="161" t="s">
        <v>489</v>
      </c>
      <c r="G43" s="162">
        <v>62829</v>
      </c>
      <c r="H43" s="160" t="s">
        <v>497</v>
      </c>
      <c r="I43" s="163" t="s">
        <v>198</v>
      </c>
      <c r="J43" s="164">
        <v>42741</v>
      </c>
    </row>
    <row r="44" spans="1:10">
      <c r="A44" s="160" t="s">
        <v>530</v>
      </c>
      <c r="B44" s="160" t="s">
        <v>524</v>
      </c>
      <c r="C44" s="161" t="s">
        <v>487</v>
      </c>
      <c r="D44" s="160" t="s">
        <v>488</v>
      </c>
      <c r="E44" s="160">
        <v>6</v>
      </c>
      <c r="F44" s="161" t="s">
        <v>16</v>
      </c>
      <c r="G44" s="162">
        <v>87261</v>
      </c>
      <c r="H44" s="160" t="s">
        <v>512</v>
      </c>
      <c r="I44" s="163" t="s">
        <v>513</v>
      </c>
      <c r="J44" s="164">
        <v>42741</v>
      </c>
    </row>
    <row r="45" spans="1:10">
      <c r="A45" s="160" t="s">
        <v>520</v>
      </c>
      <c r="B45" s="160" t="s">
        <v>518</v>
      </c>
      <c r="C45" s="161" t="s">
        <v>487</v>
      </c>
      <c r="D45" s="160" t="s">
        <v>488</v>
      </c>
      <c r="E45" s="160">
        <v>6</v>
      </c>
      <c r="F45" s="161" t="s">
        <v>489</v>
      </c>
      <c r="G45" s="162">
        <v>99214</v>
      </c>
      <c r="H45" s="160" t="s">
        <v>497</v>
      </c>
      <c r="I45" s="165" t="s">
        <v>198</v>
      </c>
      <c r="J45" s="164">
        <v>42741</v>
      </c>
    </row>
    <row r="46" spans="1:10">
      <c r="A46" s="160" t="s">
        <v>519</v>
      </c>
      <c r="B46" s="160" t="s">
        <v>518</v>
      </c>
      <c r="C46" s="161" t="s">
        <v>487</v>
      </c>
      <c r="D46" s="160" t="s">
        <v>488</v>
      </c>
      <c r="E46" s="160">
        <v>6</v>
      </c>
      <c r="F46" s="161" t="s">
        <v>489</v>
      </c>
      <c r="G46" s="162">
        <v>92547</v>
      </c>
      <c r="H46" s="160" t="s">
        <v>501</v>
      </c>
      <c r="I46" s="165" t="s">
        <v>198</v>
      </c>
      <c r="J46" s="164">
        <v>42741</v>
      </c>
    </row>
    <row r="47" spans="1:10">
      <c r="A47" s="160" t="s">
        <v>531</v>
      </c>
      <c r="B47" s="160" t="s">
        <v>524</v>
      </c>
      <c r="C47" s="161" t="s">
        <v>487</v>
      </c>
      <c r="D47" s="160" t="s">
        <v>488</v>
      </c>
      <c r="E47" s="160">
        <v>7</v>
      </c>
      <c r="F47" s="161" t="s">
        <v>16</v>
      </c>
      <c r="G47" s="162">
        <v>43156</v>
      </c>
      <c r="H47" s="160" t="s">
        <v>497</v>
      </c>
      <c r="I47" s="163" t="s">
        <v>195</v>
      </c>
      <c r="J47" s="164">
        <v>42742</v>
      </c>
    </row>
    <row r="48" spans="1:10">
      <c r="A48" s="160" t="s">
        <v>531</v>
      </c>
      <c r="B48" s="160" t="s">
        <v>524</v>
      </c>
      <c r="C48" s="161" t="s">
        <v>487</v>
      </c>
      <c r="D48" s="160" t="s">
        <v>488</v>
      </c>
      <c r="E48" s="160">
        <v>7</v>
      </c>
      <c r="F48" s="161" t="s">
        <v>16</v>
      </c>
      <c r="G48" s="162">
        <v>53942</v>
      </c>
      <c r="H48" s="160" t="s">
        <v>494</v>
      </c>
      <c r="I48" s="165" t="s">
        <v>198</v>
      </c>
      <c r="J48" s="164">
        <v>42742</v>
      </c>
    </row>
    <row r="49" spans="1:10">
      <c r="A49" s="160" t="s">
        <v>526</v>
      </c>
      <c r="B49" s="160" t="s">
        <v>524</v>
      </c>
      <c r="C49" s="161" t="s">
        <v>487</v>
      </c>
      <c r="D49" s="160" t="s">
        <v>488</v>
      </c>
      <c r="E49" s="160">
        <v>7</v>
      </c>
      <c r="F49" s="161" t="s">
        <v>489</v>
      </c>
      <c r="G49" s="162">
        <v>15421</v>
      </c>
      <c r="H49" s="160" t="s">
        <v>494</v>
      </c>
      <c r="I49" s="163" t="s">
        <v>201</v>
      </c>
      <c r="J49" s="164">
        <v>42742</v>
      </c>
    </row>
    <row r="50" spans="1:10">
      <c r="A50" s="160" t="s">
        <v>519</v>
      </c>
      <c r="B50" s="160" t="s">
        <v>518</v>
      </c>
      <c r="C50" s="161" t="s">
        <v>487</v>
      </c>
      <c r="D50" s="160" t="s">
        <v>488</v>
      </c>
      <c r="E50" s="160">
        <v>7</v>
      </c>
      <c r="F50" s="161" t="s">
        <v>489</v>
      </c>
      <c r="G50" s="162">
        <v>46411</v>
      </c>
      <c r="H50" s="160" t="s">
        <v>494</v>
      </c>
      <c r="I50" s="163" t="s">
        <v>192</v>
      </c>
      <c r="J50" s="164">
        <v>42742</v>
      </c>
    </row>
    <row r="51" spans="1:10">
      <c r="A51" s="160" t="s">
        <v>528</v>
      </c>
      <c r="B51" s="160" t="s">
        <v>524</v>
      </c>
      <c r="C51" s="161" t="s">
        <v>487</v>
      </c>
      <c r="D51" s="160" t="s">
        <v>488</v>
      </c>
      <c r="E51" s="160">
        <v>7</v>
      </c>
      <c r="F51" s="161" t="s">
        <v>489</v>
      </c>
      <c r="G51" s="162">
        <v>31350</v>
      </c>
      <c r="H51" s="160" t="s">
        <v>496</v>
      </c>
      <c r="I51" s="163" t="s">
        <v>192</v>
      </c>
      <c r="J51" s="164">
        <v>42742</v>
      </c>
    </row>
    <row r="52" spans="1:10">
      <c r="A52" s="160" t="s">
        <v>485</v>
      </c>
      <c r="B52" s="160" t="s">
        <v>486</v>
      </c>
      <c r="C52" s="161" t="s">
        <v>487</v>
      </c>
      <c r="D52" s="160" t="s">
        <v>488</v>
      </c>
      <c r="E52" s="160">
        <v>7</v>
      </c>
      <c r="F52" s="161" t="s">
        <v>504</v>
      </c>
      <c r="G52" s="162">
        <v>4739</v>
      </c>
      <c r="H52" s="160" t="s">
        <v>494</v>
      </c>
      <c r="I52" s="163" t="s">
        <v>513</v>
      </c>
      <c r="J52" s="164">
        <v>42742</v>
      </c>
    </row>
    <row r="53" spans="1:10">
      <c r="A53" s="160" t="s">
        <v>520</v>
      </c>
      <c r="B53" s="160" t="s">
        <v>518</v>
      </c>
      <c r="C53" s="161" t="s">
        <v>487</v>
      </c>
      <c r="D53" s="160" t="s">
        <v>488</v>
      </c>
      <c r="E53" s="160">
        <v>7</v>
      </c>
      <c r="F53" s="161" t="s">
        <v>16</v>
      </c>
      <c r="G53" s="162">
        <v>67987</v>
      </c>
      <c r="H53" s="160" t="s">
        <v>512</v>
      </c>
      <c r="I53" s="163" t="s">
        <v>195</v>
      </c>
      <c r="J53" s="164">
        <v>42742</v>
      </c>
    </row>
    <row r="54" spans="1:10">
      <c r="A54" s="160" t="s">
        <v>485</v>
      </c>
      <c r="B54" s="160" t="s">
        <v>486</v>
      </c>
      <c r="C54" s="161" t="s">
        <v>487</v>
      </c>
      <c r="D54" s="160" t="s">
        <v>488</v>
      </c>
      <c r="E54" s="160">
        <v>7</v>
      </c>
      <c r="F54" s="161" t="s">
        <v>504</v>
      </c>
      <c r="G54" s="162">
        <v>98071</v>
      </c>
      <c r="H54" s="160" t="s">
        <v>501</v>
      </c>
      <c r="I54" s="163" t="s">
        <v>513</v>
      </c>
      <c r="J54" s="164">
        <v>42742</v>
      </c>
    </row>
    <row r="55" spans="1:10">
      <c r="A55" s="160" t="s">
        <v>521</v>
      </c>
      <c r="B55" s="160" t="s">
        <v>518</v>
      </c>
      <c r="C55" s="161" t="s">
        <v>487</v>
      </c>
      <c r="D55" s="160" t="s">
        <v>488</v>
      </c>
      <c r="E55" s="160">
        <v>8</v>
      </c>
      <c r="F55" s="161" t="s">
        <v>489</v>
      </c>
      <c r="G55" s="162">
        <v>79251</v>
      </c>
      <c r="H55" s="160" t="s">
        <v>497</v>
      </c>
      <c r="I55" s="163" t="s">
        <v>201</v>
      </c>
      <c r="J55" s="164">
        <v>42743</v>
      </c>
    </row>
    <row r="56" spans="1:10">
      <c r="A56" s="160" t="s">
        <v>522</v>
      </c>
      <c r="B56" s="160" t="s">
        <v>518</v>
      </c>
      <c r="C56" s="161" t="s">
        <v>487</v>
      </c>
      <c r="D56" s="160" t="s">
        <v>488</v>
      </c>
      <c r="E56" s="160">
        <v>8</v>
      </c>
      <c r="F56" s="161" t="s">
        <v>489</v>
      </c>
      <c r="G56" s="162">
        <v>91084</v>
      </c>
      <c r="H56" s="160" t="s">
        <v>497</v>
      </c>
      <c r="I56" s="163" t="s">
        <v>513</v>
      </c>
      <c r="J56" s="164">
        <v>42743</v>
      </c>
    </row>
    <row r="57" spans="1:10">
      <c r="A57" s="160" t="s">
        <v>527</v>
      </c>
      <c r="B57" s="160" t="s">
        <v>524</v>
      </c>
      <c r="C57" s="161" t="s">
        <v>487</v>
      </c>
      <c r="D57" s="160" t="s">
        <v>488</v>
      </c>
      <c r="E57" s="160">
        <v>8</v>
      </c>
      <c r="F57" s="161" t="s">
        <v>489</v>
      </c>
      <c r="G57" s="162">
        <v>67915</v>
      </c>
      <c r="H57" s="160" t="s">
        <v>496</v>
      </c>
      <c r="I57" s="163" t="s">
        <v>513</v>
      </c>
      <c r="J57" s="164">
        <v>42743</v>
      </c>
    </row>
    <row r="58" spans="1:10">
      <c r="A58" s="160" t="s">
        <v>287</v>
      </c>
      <c r="B58" s="160" t="s">
        <v>524</v>
      </c>
      <c r="C58" s="161" t="s">
        <v>487</v>
      </c>
      <c r="D58" s="160" t="s">
        <v>488</v>
      </c>
      <c r="E58" s="160">
        <v>8</v>
      </c>
      <c r="F58" s="161" t="s">
        <v>489</v>
      </c>
      <c r="G58" s="162">
        <v>21612</v>
      </c>
      <c r="H58" s="160" t="s">
        <v>494</v>
      </c>
      <c r="I58" s="163" t="s">
        <v>513</v>
      </c>
      <c r="J58" s="164">
        <v>42743</v>
      </c>
    </row>
    <row r="59" spans="1:10">
      <c r="A59" s="160" t="s">
        <v>536</v>
      </c>
      <c r="B59" s="160" t="s">
        <v>534</v>
      </c>
      <c r="C59" s="161" t="s">
        <v>487</v>
      </c>
      <c r="D59" s="160" t="s">
        <v>488</v>
      </c>
      <c r="E59" s="160">
        <v>8</v>
      </c>
      <c r="F59" s="161" t="s">
        <v>489</v>
      </c>
      <c r="G59" s="162">
        <v>65385</v>
      </c>
      <c r="H59" s="160" t="s">
        <v>512</v>
      </c>
      <c r="I59" s="163" t="s">
        <v>192</v>
      </c>
      <c r="J59" s="164">
        <v>42743</v>
      </c>
    </row>
    <row r="60" spans="1:10">
      <c r="A60" s="160" t="s">
        <v>531</v>
      </c>
      <c r="B60" s="160" t="s">
        <v>524</v>
      </c>
      <c r="C60" s="161" t="s">
        <v>487</v>
      </c>
      <c r="D60" s="160" t="s">
        <v>488</v>
      </c>
      <c r="E60" s="160">
        <v>8</v>
      </c>
      <c r="F60" s="161" t="s">
        <v>504</v>
      </c>
      <c r="G60" s="162">
        <v>59843</v>
      </c>
      <c r="H60" s="160" t="s">
        <v>494</v>
      </c>
      <c r="I60" s="165" t="s">
        <v>198</v>
      </c>
      <c r="J60" s="164">
        <v>42743</v>
      </c>
    </row>
    <row r="61" spans="1:10">
      <c r="A61" s="160" t="s">
        <v>528</v>
      </c>
      <c r="B61" s="160" t="s">
        <v>524</v>
      </c>
      <c r="C61" s="161" t="s">
        <v>487</v>
      </c>
      <c r="D61" s="160" t="s">
        <v>488</v>
      </c>
      <c r="E61" s="160">
        <v>8</v>
      </c>
      <c r="F61" s="161" t="s">
        <v>489</v>
      </c>
      <c r="G61" s="162">
        <v>27625</v>
      </c>
      <c r="H61" s="160" t="s">
        <v>494</v>
      </c>
      <c r="I61" s="163" t="s">
        <v>513</v>
      </c>
      <c r="J61" s="164">
        <v>42743</v>
      </c>
    </row>
    <row r="62" spans="1:10">
      <c r="A62" s="160" t="s">
        <v>522</v>
      </c>
      <c r="B62" s="160" t="s">
        <v>518</v>
      </c>
      <c r="C62" s="161" t="s">
        <v>487</v>
      </c>
      <c r="D62" s="160" t="s">
        <v>488</v>
      </c>
      <c r="E62" s="160">
        <v>8</v>
      </c>
      <c r="F62" s="161" t="s">
        <v>504</v>
      </c>
      <c r="G62" s="162">
        <v>51185</v>
      </c>
      <c r="H62" s="160" t="s">
        <v>496</v>
      </c>
      <c r="I62" s="165" t="s">
        <v>198</v>
      </c>
      <c r="J62" s="164">
        <v>42743</v>
      </c>
    </row>
    <row r="63" spans="1:10">
      <c r="A63" s="160" t="s">
        <v>523</v>
      </c>
      <c r="B63" s="160" t="s">
        <v>518</v>
      </c>
      <c r="C63" s="161" t="s">
        <v>487</v>
      </c>
      <c r="D63" s="160" t="s">
        <v>488</v>
      </c>
      <c r="E63" s="160">
        <v>8</v>
      </c>
      <c r="F63" s="161" t="s">
        <v>489</v>
      </c>
      <c r="G63" s="162">
        <v>64854</v>
      </c>
      <c r="H63" s="160" t="s">
        <v>494</v>
      </c>
      <c r="I63" s="165" t="s">
        <v>198</v>
      </c>
      <c r="J63" s="164">
        <v>42743</v>
      </c>
    </row>
    <row r="64" spans="1:10">
      <c r="A64" s="160" t="s">
        <v>485</v>
      </c>
      <c r="B64" s="160" t="s">
        <v>486</v>
      </c>
      <c r="C64" s="161" t="s">
        <v>487</v>
      </c>
      <c r="D64" s="160" t="s">
        <v>488</v>
      </c>
      <c r="E64" s="160">
        <v>9</v>
      </c>
      <c r="F64" s="161" t="s">
        <v>489</v>
      </c>
      <c r="G64" s="162">
        <v>92162</v>
      </c>
      <c r="H64" s="160" t="s">
        <v>490</v>
      </c>
      <c r="I64" s="163" t="s">
        <v>189</v>
      </c>
      <c r="J64" s="164">
        <v>42744</v>
      </c>
    </row>
    <row r="65" spans="1:10">
      <c r="A65" s="160" t="s">
        <v>528</v>
      </c>
      <c r="B65" s="160" t="s">
        <v>524</v>
      </c>
      <c r="C65" s="161" t="s">
        <v>487</v>
      </c>
      <c r="D65" s="160" t="s">
        <v>488</v>
      </c>
      <c r="E65" s="160">
        <v>9</v>
      </c>
      <c r="F65" s="161" t="s">
        <v>489</v>
      </c>
      <c r="G65" s="162">
        <v>16490</v>
      </c>
      <c r="H65" s="160" t="s">
        <v>497</v>
      </c>
      <c r="I65" s="163" t="s">
        <v>198</v>
      </c>
      <c r="J65" s="164">
        <v>42744</v>
      </c>
    </row>
    <row r="66" spans="1:10">
      <c r="A66" s="160" t="s">
        <v>525</v>
      </c>
      <c r="B66" s="160" t="s">
        <v>524</v>
      </c>
      <c r="C66" s="161" t="s">
        <v>487</v>
      </c>
      <c r="D66" s="160" t="s">
        <v>488</v>
      </c>
      <c r="E66" s="160">
        <v>9</v>
      </c>
      <c r="F66" s="161" t="s">
        <v>489</v>
      </c>
      <c r="G66" s="162">
        <v>53713</v>
      </c>
      <c r="H66" s="160" t="s">
        <v>494</v>
      </c>
      <c r="I66" s="165" t="s">
        <v>198</v>
      </c>
      <c r="J66" s="164">
        <v>42744</v>
      </c>
    </row>
    <row r="67" spans="1:10">
      <c r="A67" s="160" t="s">
        <v>526</v>
      </c>
      <c r="B67" s="160" t="s">
        <v>524</v>
      </c>
      <c r="C67" s="161" t="s">
        <v>487</v>
      </c>
      <c r="D67" s="160" t="s">
        <v>488</v>
      </c>
      <c r="E67" s="160">
        <v>9</v>
      </c>
      <c r="F67" s="161" t="s">
        <v>504</v>
      </c>
      <c r="G67" s="162">
        <v>68856</v>
      </c>
      <c r="H67" s="160" t="s">
        <v>497</v>
      </c>
      <c r="I67" s="165" t="s">
        <v>198</v>
      </c>
      <c r="J67" s="164">
        <v>42744</v>
      </c>
    </row>
    <row r="68" spans="1:10">
      <c r="A68" s="160" t="s">
        <v>521</v>
      </c>
      <c r="B68" s="160" t="s">
        <v>518</v>
      </c>
      <c r="C68" s="161" t="s">
        <v>487</v>
      </c>
      <c r="D68" s="160" t="s">
        <v>488</v>
      </c>
      <c r="E68" s="160">
        <v>9</v>
      </c>
      <c r="F68" s="161" t="s">
        <v>489</v>
      </c>
      <c r="G68" s="162">
        <v>97686</v>
      </c>
      <c r="H68" s="160" t="s">
        <v>494</v>
      </c>
      <c r="I68" s="165" t="s">
        <v>198</v>
      </c>
      <c r="J68" s="164">
        <v>42744</v>
      </c>
    </row>
    <row r="69" spans="1:10">
      <c r="A69" s="160" t="s">
        <v>529</v>
      </c>
      <c r="B69" s="160" t="s">
        <v>524</v>
      </c>
      <c r="C69" s="161" t="s">
        <v>487</v>
      </c>
      <c r="D69" s="160" t="s">
        <v>488</v>
      </c>
      <c r="E69" s="160">
        <v>9</v>
      </c>
      <c r="F69" s="161" t="s">
        <v>16</v>
      </c>
      <c r="G69" s="162">
        <v>51254</v>
      </c>
      <c r="H69" s="160" t="s">
        <v>494</v>
      </c>
      <c r="I69" s="163" t="s">
        <v>192</v>
      </c>
      <c r="J69" s="164">
        <v>42744</v>
      </c>
    </row>
    <row r="70" spans="1:10">
      <c r="A70" s="160" t="s">
        <v>519</v>
      </c>
      <c r="B70" s="160" t="s">
        <v>518</v>
      </c>
      <c r="C70" s="161" t="s">
        <v>487</v>
      </c>
      <c r="D70" s="160" t="s">
        <v>488</v>
      </c>
      <c r="E70" s="160">
        <v>9</v>
      </c>
      <c r="F70" s="161" t="s">
        <v>16</v>
      </c>
      <c r="G70" s="162">
        <v>89736</v>
      </c>
      <c r="H70" s="160" t="s">
        <v>490</v>
      </c>
      <c r="I70" s="165" t="s">
        <v>198</v>
      </c>
      <c r="J70" s="164">
        <v>42744</v>
      </c>
    </row>
    <row r="71" spans="1:10">
      <c r="A71" s="160" t="s">
        <v>485</v>
      </c>
      <c r="B71" s="160" t="s">
        <v>486</v>
      </c>
      <c r="C71" s="161" t="s">
        <v>487</v>
      </c>
      <c r="D71" s="160" t="s">
        <v>488</v>
      </c>
      <c r="E71" s="160">
        <v>9</v>
      </c>
      <c r="F71" s="161" t="s">
        <v>489</v>
      </c>
      <c r="G71" s="162">
        <v>69321</v>
      </c>
      <c r="H71" s="160" t="s">
        <v>497</v>
      </c>
      <c r="I71" s="163" t="s">
        <v>192</v>
      </c>
      <c r="J71" s="164">
        <v>42744</v>
      </c>
    </row>
    <row r="72" spans="1:10">
      <c r="A72" s="160" t="s">
        <v>530</v>
      </c>
      <c r="B72" s="160" t="s">
        <v>524</v>
      </c>
      <c r="C72" s="161" t="s">
        <v>487</v>
      </c>
      <c r="D72" s="160" t="s">
        <v>488</v>
      </c>
      <c r="E72" s="160">
        <v>10</v>
      </c>
      <c r="F72" s="161" t="s">
        <v>489</v>
      </c>
      <c r="G72" s="162">
        <v>73355</v>
      </c>
      <c r="H72" s="160" t="s">
        <v>512</v>
      </c>
      <c r="I72" s="163" t="s">
        <v>189</v>
      </c>
      <c r="J72" s="164">
        <v>42745</v>
      </c>
    </row>
    <row r="73" spans="1:10">
      <c r="A73" s="160" t="s">
        <v>522</v>
      </c>
      <c r="B73" s="160" t="s">
        <v>518</v>
      </c>
      <c r="C73" s="161" t="s">
        <v>487</v>
      </c>
      <c r="D73" s="160" t="s">
        <v>488</v>
      </c>
      <c r="E73" s="160">
        <v>10</v>
      </c>
      <c r="F73" s="161" t="s">
        <v>16</v>
      </c>
      <c r="G73" s="162">
        <v>75059</v>
      </c>
      <c r="H73" s="160" t="s">
        <v>496</v>
      </c>
      <c r="I73" s="163" t="s">
        <v>195</v>
      </c>
      <c r="J73" s="164">
        <v>42745</v>
      </c>
    </row>
    <row r="74" spans="1:10">
      <c r="A74" s="160" t="s">
        <v>526</v>
      </c>
      <c r="B74" s="160" t="s">
        <v>524</v>
      </c>
      <c r="C74" s="161" t="s">
        <v>487</v>
      </c>
      <c r="D74" s="160" t="s">
        <v>488</v>
      </c>
      <c r="E74" s="160">
        <v>10</v>
      </c>
      <c r="F74" s="161" t="s">
        <v>489</v>
      </c>
      <c r="G74" s="162">
        <v>35249</v>
      </c>
      <c r="H74" s="160" t="s">
        <v>497</v>
      </c>
      <c r="I74" s="165" t="s">
        <v>198</v>
      </c>
      <c r="J74" s="164">
        <v>42745</v>
      </c>
    </row>
    <row r="75" spans="1:10">
      <c r="A75" s="160" t="s">
        <v>528</v>
      </c>
      <c r="B75" s="160" t="s">
        <v>524</v>
      </c>
      <c r="C75" s="161" t="s">
        <v>487</v>
      </c>
      <c r="D75" s="160" t="s">
        <v>488</v>
      </c>
      <c r="E75" s="160">
        <v>10</v>
      </c>
      <c r="F75" s="161" t="s">
        <v>489</v>
      </c>
      <c r="G75" s="162">
        <v>34462</v>
      </c>
      <c r="H75" s="160" t="s">
        <v>497</v>
      </c>
      <c r="I75" s="163" t="s">
        <v>513</v>
      </c>
      <c r="J75" s="164">
        <v>42745</v>
      </c>
    </row>
    <row r="76" spans="1:10">
      <c r="A76" s="160" t="s">
        <v>531</v>
      </c>
      <c r="B76" s="160" t="s">
        <v>524</v>
      </c>
      <c r="C76" s="161" t="s">
        <v>487</v>
      </c>
      <c r="D76" s="160" t="s">
        <v>488</v>
      </c>
      <c r="E76" s="160">
        <v>10</v>
      </c>
      <c r="F76" s="161" t="s">
        <v>16</v>
      </c>
      <c r="G76" s="162">
        <v>3403</v>
      </c>
      <c r="H76" s="160" t="s">
        <v>497</v>
      </c>
      <c r="I76" s="163" t="s">
        <v>513</v>
      </c>
      <c r="J76" s="164">
        <v>42745</v>
      </c>
    </row>
    <row r="77" spans="1:10">
      <c r="A77" s="160" t="s">
        <v>521</v>
      </c>
      <c r="B77" s="160" t="s">
        <v>518</v>
      </c>
      <c r="C77" s="161" t="s">
        <v>487</v>
      </c>
      <c r="D77" s="160" t="s">
        <v>488</v>
      </c>
      <c r="E77" s="160">
        <v>10</v>
      </c>
      <c r="F77" s="161" t="s">
        <v>504</v>
      </c>
      <c r="G77" s="162">
        <v>24081</v>
      </c>
      <c r="H77" s="160" t="s">
        <v>497</v>
      </c>
      <c r="I77" s="163" t="s">
        <v>513</v>
      </c>
      <c r="J77" s="164">
        <v>42745</v>
      </c>
    </row>
    <row r="78" spans="1:10">
      <c r="A78" s="160" t="s">
        <v>526</v>
      </c>
      <c r="B78" s="160" t="s">
        <v>524</v>
      </c>
      <c r="C78" s="161" t="s">
        <v>487</v>
      </c>
      <c r="D78" s="160" t="s">
        <v>488</v>
      </c>
      <c r="E78" s="160">
        <v>10</v>
      </c>
      <c r="F78" s="161" t="s">
        <v>16</v>
      </c>
      <c r="G78" s="162">
        <v>39774</v>
      </c>
      <c r="H78" s="160" t="s">
        <v>497</v>
      </c>
      <c r="I78" s="163" t="s">
        <v>192</v>
      </c>
      <c r="J78" s="164">
        <v>42745</v>
      </c>
    </row>
    <row r="79" spans="1:10">
      <c r="A79" s="160" t="s">
        <v>287</v>
      </c>
      <c r="B79" s="160" t="s">
        <v>524</v>
      </c>
      <c r="C79" s="161" t="s">
        <v>487</v>
      </c>
      <c r="D79" s="160" t="s">
        <v>488</v>
      </c>
      <c r="E79" s="160">
        <v>11</v>
      </c>
      <c r="F79" s="161" t="s">
        <v>489</v>
      </c>
      <c r="G79" s="162">
        <v>21028</v>
      </c>
      <c r="H79" s="160" t="s">
        <v>497</v>
      </c>
      <c r="I79" s="163" t="s">
        <v>198</v>
      </c>
      <c r="J79" s="164">
        <v>42746</v>
      </c>
    </row>
    <row r="80" spans="1:10">
      <c r="A80" s="160" t="s">
        <v>287</v>
      </c>
      <c r="B80" s="160" t="s">
        <v>524</v>
      </c>
      <c r="C80" s="161" t="s">
        <v>487</v>
      </c>
      <c r="D80" s="160" t="s">
        <v>488</v>
      </c>
      <c r="E80" s="160">
        <v>11</v>
      </c>
      <c r="F80" s="161" t="s">
        <v>16</v>
      </c>
      <c r="G80" s="162">
        <v>43242</v>
      </c>
      <c r="H80" s="160" t="s">
        <v>494</v>
      </c>
      <c r="I80" s="163" t="s">
        <v>198</v>
      </c>
      <c r="J80" s="164">
        <v>42746</v>
      </c>
    </row>
    <row r="81" spans="1:10">
      <c r="A81" s="160" t="s">
        <v>535</v>
      </c>
      <c r="B81" s="160" t="s">
        <v>534</v>
      </c>
      <c r="C81" s="161" t="s">
        <v>487</v>
      </c>
      <c r="D81" s="160" t="s">
        <v>488</v>
      </c>
      <c r="E81" s="160">
        <v>11</v>
      </c>
      <c r="F81" s="161" t="s">
        <v>489</v>
      </c>
      <c r="G81" s="162">
        <v>12024</v>
      </c>
      <c r="H81" s="160" t="s">
        <v>490</v>
      </c>
      <c r="I81" s="163" t="s">
        <v>195</v>
      </c>
      <c r="J81" s="164">
        <v>42746</v>
      </c>
    </row>
    <row r="82" spans="1:10">
      <c r="A82" s="160" t="s">
        <v>536</v>
      </c>
      <c r="B82" s="160" t="s">
        <v>534</v>
      </c>
      <c r="C82" s="161" t="s">
        <v>487</v>
      </c>
      <c r="D82" s="160" t="s">
        <v>488</v>
      </c>
      <c r="E82" s="160">
        <v>11</v>
      </c>
      <c r="F82" s="161" t="s">
        <v>16</v>
      </c>
      <c r="G82" s="162">
        <v>90348</v>
      </c>
      <c r="H82" s="160" t="s">
        <v>512</v>
      </c>
      <c r="I82" s="163" t="s">
        <v>195</v>
      </c>
      <c r="J82" s="164">
        <v>42746</v>
      </c>
    </row>
    <row r="83" spans="1:10">
      <c r="A83" s="160" t="s">
        <v>525</v>
      </c>
      <c r="B83" s="160" t="s">
        <v>524</v>
      </c>
      <c r="C83" s="161" t="s">
        <v>487</v>
      </c>
      <c r="D83" s="160" t="s">
        <v>488</v>
      </c>
      <c r="E83" s="160">
        <v>11</v>
      </c>
      <c r="F83" s="161" t="s">
        <v>16</v>
      </c>
      <c r="G83" s="162">
        <v>16550</v>
      </c>
      <c r="H83" s="160" t="s">
        <v>496</v>
      </c>
      <c r="I83" s="163" t="s">
        <v>192</v>
      </c>
      <c r="J83" s="164">
        <v>42746</v>
      </c>
    </row>
    <row r="84" spans="1:10">
      <c r="A84" s="160" t="s">
        <v>485</v>
      </c>
      <c r="B84" s="160" t="s">
        <v>486</v>
      </c>
      <c r="C84" s="161" t="s">
        <v>487</v>
      </c>
      <c r="D84" s="160" t="s">
        <v>488</v>
      </c>
      <c r="E84" s="160">
        <v>11</v>
      </c>
      <c r="F84" s="161" t="s">
        <v>489</v>
      </c>
      <c r="G84" s="162">
        <v>89100</v>
      </c>
      <c r="H84" s="160" t="s">
        <v>494</v>
      </c>
      <c r="I84" s="163" t="s">
        <v>189</v>
      </c>
      <c r="J84" s="164">
        <v>42746</v>
      </c>
    </row>
    <row r="85" spans="1:10">
      <c r="A85" s="160" t="s">
        <v>526</v>
      </c>
      <c r="B85" s="160" t="s">
        <v>524</v>
      </c>
      <c r="C85" s="161" t="s">
        <v>487</v>
      </c>
      <c r="D85" s="160" t="s">
        <v>488</v>
      </c>
      <c r="E85" s="160">
        <v>11</v>
      </c>
      <c r="F85" s="161" t="s">
        <v>489</v>
      </c>
      <c r="G85" s="162">
        <v>59900</v>
      </c>
      <c r="H85" s="160" t="s">
        <v>494</v>
      </c>
      <c r="I85" s="163" t="s">
        <v>189</v>
      </c>
      <c r="J85" s="164">
        <v>42746</v>
      </c>
    </row>
    <row r="86" spans="1:10">
      <c r="A86" s="160" t="s">
        <v>520</v>
      </c>
      <c r="B86" s="160" t="s">
        <v>518</v>
      </c>
      <c r="C86" s="161" t="s">
        <v>487</v>
      </c>
      <c r="D86" s="160" t="s">
        <v>488</v>
      </c>
      <c r="E86" s="160">
        <v>11</v>
      </c>
      <c r="F86" s="161" t="s">
        <v>16</v>
      </c>
      <c r="G86" s="162">
        <v>78483</v>
      </c>
      <c r="H86" s="160" t="s">
        <v>494</v>
      </c>
      <c r="I86" s="163" t="s">
        <v>192</v>
      </c>
      <c r="J86" s="164">
        <v>42746</v>
      </c>
    </row>
    <row r="87" spans="1:10">
      <c r="A87" s="160" t="s">
        <v>485</v>
      </c>
      <c r="B87" s="160" t="s">
        <v>486</v>
      </c>
      <c r="C87" s="161" t="s">
        <v>487</v>
      </c>
      <c r="D87" s="160" t="s">
        <v>488</v>
      </c>
      <c r="E87" s="160">
        <v>11</v>
      </c>
      <c r="F87" s="161" t="s">
        <v>489</v>
      </c>
      <c r="G87" s="162">
        <v>8864</v>
      </c>
      <c r="H87" s="160" t="s">
        <v>490</v>
      </c>
      <c r="I87" s="163" t="s">
        <v>189</v>
      </c>
      <c r="J87" s="164">
        <v>42746</v>
      </c>
    </row>
    <row r="88" spans="1:10">
      <c r="A88" s="160" t="s">
        <v>531</v>
      </c>
      <c r="B88" s="160" t="s">
        <v>524</v>
      </c>
      <c r="C88" s="161" t="s">
        <v>487</v>
      </c>
      <c r="D88" s="160" t="s">
        <v>488</v>
      </c>
      <c r="E88" s="160">
        <v>12</v>
      </c>
      <c r="F88" s="161" t="s">
        <v>504</v>
      </c>
      <c r="G88" s="162">
        <v>87866</v>
      </c>
      <c r="H88" s="160" t="s">
        <v>497</v>
      </c>
      <c r="I88" s="163" t="s">
        <v>195</v>
      </c>
      <c r="J88" s="164">
        <v>42747</v>
      </c>
    </row>
    <row r="89" spans="1:10">
      <c r="A89" s="160" t="s">
        <v>498</v>
      </c>
      <c r="B89" s="160" t="s">
        <v>486</v>
      </c>
      <c r="C89" s="161" t="s">
        <v>487</v>
      </c>
      <c r="D89" s="160" t="s">
        <v>488</v>
      </c>
      <c r="E89" s="160">
        <v>12</v>
      </c>
      <c r="F89" s="161" t="s">
        <v>16</v>
      </c>
      <c r="G89" s="162">
        <v>99838</v>
      </c>
      <c r="H89" s="160" t="s">
        <v>494</v>
      </c>
      <c r="I89" s="163" t="s">
        <v>201</v>
      </c>
      <c r="J89" s="164">
        <v>42747</v>
      </c>
    </row>
    <row r="90" spans="1:10">
      <c r="A90" s="160" t="s">
        <v>485</v>
      </c>
      <c r="B90" s="160" t="s">
        <v>486</v>
      </c>
      <c r="C90" s="161" t="s">
        <v>487</v>
      </c>
      <c r="D90" s="160" t="s">
        <v>488</v>
      </c>
      <c r="E90" s="160">
        <v>12</v>
      </c>
      <c r="F90" s="161" t="s">
        <v>16</v>
      </c>
      <c r="G90" s="162">
        <v>59107</v>
      </c>
      <c r="H90" s="160" t="s">
        <v>497</v>
      </c>
      <c r="I90" s="165" t="s">
        <v>198</v>
      </c>
      <c r="J90" s="164">
        <v>42747</v>
      </c>
    </row>
    <row r="91" spans="1:10">
      <c r="A91" s="160" t="s">
        <v>529</v>
      </c>
      <c r="B91" s="160" t="s">
        <v>524</v>
      </c>
      <c r="C91" s="161" t="s">
        <v>487</v>
      </c>
      <c r="D91" s="160" t="s">
        <v>488</v>
      </c>
      <c r="E91" s="160">
        <v>12</v>
      </c>
      <c r="F91" s="161" t="s">
        <v>16</v>
      </c>
      <c r="G91" s="162">
        <v>19926</v>
      </c>
      <c r="H91" s="160" t="s">
        <v>494</v>
      </c>
      <c r="I91" s="163" t="s">
        <v>195</v>
      </c>
      <c r="J91" s="164">
        <v>42747</v>
      </c>
    </row>
    <row r="92" spans="1:10">
      <c r="A92" s="160" t="s">
        <v>532</v>
      </c>
      <c r="B92" s="160" t="s">
        <v>524</v>
      </c>
      <c r="C92" s="161" t="s">
        <v>487</v>
      </c>
      <c r="D92" s="160" t="s">
        <v>488</v>
      </c>
      <c r="E92" s="160">
        <v>12</v>
      </c>
      <c r="F92" s="161" t="s">
        <v>489</v>
      </c>
      <c r="G92" s="162">
        <v>82026</v>
      </c>
      <c r="H92" s="160" t="s">
        <v>494</v>
      </c>
      <c r="I92" s="165" t="s">
        <v>198</v>
      </c>
      <c r="J92" s="164">
        <v>42747</v>
      </c>
    </row>
    <row r="93" spans="1:10">
      <c r="A93" s="160" t="s">
        <v>521</v>
      </c>
      <c r="B93" s="160" t="s">
        <v>518</v>
      </c>
      <c r="C93" s="161" t="s">
        <v>487</v>
      </c>
      <c r="D93" s="160" t="s">
        <v>488</v>
      </c>
      <c r="E93" s="160">
        <v>13</v>
      </c>
      <c r="F93" s="161" t="s">
        <v>489</v>
      </c>
      <c r="G93" s="162">
        <v>31749</v>
      </c>
      <c r="H93" s="160" t="s">
        <v>497</v>
      </c>
      <c r="I93" s="163" t="s">
        <v>195</v>
      </c>
      <c r="J93" s="164">
        <v>42748</v>
      </c>
    </row>
    <row r="94" spans="1:10">
      <c r="A94" s="160" t="s">
        <v>525</v>
      </c>
      <c r="B94" s="160" t="s">
        <v>524</v>
      </c>
      <c r="C94" s="161" t="s">
        <v>487</v>
      </c>
      <c r="D94" s="160" t="s">
        <v>488</v>
      </c>
      <c r="E94" s="160">
        <v>13</v>
      </c>
      <c r="F94" s="161" t="s">
        <v>504</v>
      </c>
      <c r="G94" s="162">
        <v>59451</v>
      </c>
      <c r="H94" s="160" t="s">
        <v>494</v>
      </c>
      <c r="I94" s="163" t="s">
        <v>189</v>
      </c>
      <c r="J94" s="164">
        <v>42748</v>
      </c>
    </row>
    <row r="95" spans="1:10">
      <c r="A95" s="160" t="s">
        <v>522</v>
      </c>
      <c r="B95" s="160" t="s">
        <v>518</v>
      </c>
      <c r="C95" s="161" t="s">
        <v>487</v>
      </c>
      <c r="D95" s="160" t="s">
        <v>488</v>
      </c>
      <c r="E95" s="160">
        <v>13</v>
      </c>
      <c r="F95" s="161" t="s">
        <v>16</v>
      </c>
      <c r="G95" s="162">
        <v>72912</v>
      </c>
      <c r="H95" s="160" t="s">
        <v>512</v>
      </c>
      <c r="I95" s="163" t="s">
        <v>513</v>
      </c>
      <c r="J95" s="164">
        <v>42748</v>
      </c>
    </row>
    <row r="96" spans="1:10">
      <c r="A96" s="160" t="s">
        <v>521</v>
      </c>
      <c r="B96" s="160" t="s">
        <v>518</v>
      </c>
      <c r="C96" s="161" t="s">
        <v>487</v>
      </c>
      <c r="D96" s="160" t="s">
        <v>488</v>
      </c>
      <c r="E96" s="160">
        <v>13</v>
      </c>
      <c r="F96" s="161" t="s">
        <v>489</v>
      </c>
      <c r="G96" s="162">
        <v>76264</v>
      </c>
      <c r="H96" s="160" t="s">
        <v>490</v>
      </c>
      <c r="I96" s="163" t="s">
        <v>198</v>
      </c>
      <c r="J96" s="164">
        <v>42748</v>
      </c>
    </row>
    <row r="97" spans="1:10">
      <c r="A97" s="160" t="s">
        <v>519</v>
      </c>
      <c r="B97" s="160" t="s">
        <v>518</v>
      </c>
      <c r="C97" s="161" t="s">
        <v>487</v>
      </c>
      <c r="D97" s="160" t="s">
        <v>488</v>
      </c>
      <c r="E97" s="160">
        <v>13</v>
      </c>
      <c r="F97" s="161" t="s">
        <v>489</v>
      </c>
      <c r="G97" s="162">
        <v>98694</v>
      </c>
      <c r="H97" s="160" t="s">
        <v>494</v>
      </c>
      <c r="I97" s="163" t="s">
        <v>513</v>
      </c>
      <c r="J97" s="164">
        <v>42748</v>
      </c>
    </row>
    <row r="98" spans="1:10">
      <c r="A98" s="160" t="s">
        <v>291</v>
      </c>
      <c r="B98" s="160" t="s">
        <v>524</v>
      </c>
      <c r="C98" s="161" t="s">
        <v>487</v>
      </c>
      <c r="D98" s="160" t="s">
        <v>488</v>
      </c>
      <c r="E98" s="160">
        <v>13</v>
      </c>
      <c r="F98" s="161" t="s">
        <v>16</v>
      </c>
      <c r="G98" s="162">
        <v>95552</v>
      </c>
      <c r="H98" s="160" t="s">
        <v>501</v>
      </c>
      <c r="I98" s="163" t="s">
        <v>195</v>
      </c>
      <c r="J98" s="164">
        <v>42748</v>
      </c>
    </row>
    <row r="99" spans="1:10">
      <c r="A99" s="160" t="s">
        <v>517</v>
      </c>
      <c r="B99" s="160" t="s">
        <v>518</v>
      </c>
      <c r="C99" s="161" t="s">
        <v>487</v>
      </c>
      <c r="D99" s="160" t="s">
        <v>488</v>
      </c>
      <c r="E99" s="160">
        <v>13</v>
      </c>
      <c r="F99" s="161" t="s">
        <v>489</v>
      </c>
      <c r="G99" s="162">
        <v>22736</v>
      </c>
      <c r="H99" s="160" t="s">
        <v>496</v>
      </c>
      <c r="I99" s="163" t="s">
        <v>189</v>
      </c>
      <c r="J99" s="164">
        <v>42748</v>
      </c>
    </row>
    <row r="100" spans="1:10">
      <c r="A100" s="160" t="s">
        <v>531</v>
      </c>
      <c r="B100" s="160" t="s">
        <v>524</v>
      </c>
      <c r="C100" s="161" t="s">
        <v>487</v>
      </c>
      <c r="D100" s="160" t="s">
        <v>488</v>
      </c>
      <c r="E100" s="160">
        <v>14</v>
      </c>
      <c r="F100" s="161" t="s">
        <v>504</v>
      </c>
      <c r="G100" s="162">
        <v>24887</v>
      </c>
      <c r="H100" s="160" t="s">
        <v>512</v>
      </c>
      <c r="I100" s="163" t="s">
        <v>189</v>
      </c>
      <c r="J100" s="164">
        <v>42749</v>
      </c>
    </row>
    <row r="101" spans="1:10">
      <c r="A101" s="160" t="s">
        <v>521</v>
      </c>
      <c r="B101" s="160" t="s">
        <v>518</v>
      </c>
      <c r="C101" s="161" t="s">
        <v>487</v>
      </c>
      <c r="D101" s="160" t="s">
        <v>488</v>
      </c>
      <c r="E101" s="160">
        <v>14</v>
      </c>
      <c r="F101" s="161" t="s">
        <v>489</v>
      </c>
      <c r="G101" s="162">
        <v>90048</v>
      </c>
      <c r="H101" s="160" t="s">
        <v>494</v>
      </c>
      <c r="I101" s="163" t="s">
        <v>189</v>
      </c>
      <c r="J101" s="164">
        <v>42749</v>
      </c>
    </row>
    <row r="102" spans="1:10">
      <c r="A102" s="160" t="s">
        <v>287</v>
      </c>
      <c r="B102" s="160" t="s">
        <v>524</v>
      </c>
      <c r="C102" s="161" t="s">
        <v>487</v>
      </c>
      <c r="D102" s="160" t="s">
        <v>488</v>
      </c>
      <c r="E102" s="160">
        <v>14</v>
      </c>
      <c r="F102" s="161" t="s">
        <v>504</v>
      </c>
      <c r="G102" s="162">
        <v>17777</v>
      </c>
      <c r="H102" s="160" t="s">
        <v>496</v>
      </c>
      <c r="I102" s="163" t="s">
        <v>195</v>
      </c>
      <c r="J102" s="164">
        <v>42749</v>
      </c>
    </row>
    <row r="103" spans="1:10">
      <c r="A103" s="160" t="s">
        <v>527</v>
      </c>
      <c r="B103" s="160" t="s">
        <v>524</v>
      </c>
      <c r="C103" s="161" t="s">
        <v>487</v>
      </c>
      <c r="D103" s="160" t="s">
        <v>488</v>
      </c>
      <c r="E103" s="160">
        <v>14</v>
      </c>
      <c r="F103" s="161" t="s">
        <v>504</v>
      </c>
      <c r="G103" s="162">
        <v>28645</v>
      </c>
      <c r="H103" s="160" t="s">
        <v>496</v>
      </c>
      <c r="I103" s="163" t="s">
        <v>192</v>
      </c>
      <c r="J103" s="164">
        <v>42749</v>
      </c>
    </row>
    <row r="104" spans="1:10">
      <c r="A104" s="160" t="s">
        <v>525</v>
      </c>
      <c r="B104" s="160" t="s">
        <v>524</v>
      </c>
      <c r="C104" s="161" t="s">
        <v>487</v>
      </c>
      <c r="D104" s="160" t="s">
        <v>488</v>
      </c>
      <c r="E104" s="160">
        <v>14</v>
      </c>
      <c r="F104" s="161" t="s">
        <v>504</v>
      </c>
      <c r="G104" s="162">
        <v>25803</v>
      </c>
      <c r="H104" s="160" t="s">
        <v>496</v>
      </c>
      <c r="I104" s="163" t="s">
        <v>195</v>
      </c>
      <c r="J104" s="164">
        <v>42749</v>
      </c>
    </row>
    <row r="105" spans="1:10">
      <c r="A105" s="160" t="s">
        <v>527</v>
      </c>
      <c r="B105" s="160" t="s">
        <v>524</v>
      </c>
      <c r="C105" s="161" t="s">
        <v>487</v>
      </c>
      <c r="D105" s="160" t="s">
        <v>488</v>
      </c>
      <c r="E105" s="160">
        <v>14</v>
      </c>
      <c r="F105" s="161" t="s">
        <v>16</v>
      </c>
      <c r="G105" s="162">
        <v>6538</v>
      </c>
      <c r="H105" s="160" t="s">
        <v>494</v>
      </c>
      <c r="I105" s="163" t="s">
        <v>198</v>
      </c>
      <c r="J105" s="164">
        <v>42749</v>
      </c>
    </row>
    <row r="106" spans="1:10">
      <c r="A106" s="160" t="s">
        <v>528</v>
      </c>
      <c r="B106" s="160" t="s">
        <v>524</v>
      </c>
      <c r="C106" s="161" t="s">
        <v>487</v>
      </c>
      <c r="D106" s="160" t="s">
        <v>488</v>
      </c>
      <c r="E106" s="160">
        <v>14</v>
      </c>
      <c r="F106" s="161" t="s">
        <v>489</v>
      </c>
      <c r="G106" s="162">
        <v>94448</v>
      </c>
      <c r="H106" s="160" t="s">
        <v>494</v>
      </c>
      <c r="I106" s="165" t="s">
        <v>198</v>
      </c>
      <c r="J106" s="164">
        <v>42749</v>
      </c>
    </row>
    <row r="107" spans="1:10">
      <c r="A107" s="160" t="s">
        <v>530</v>
      </c>
      <c r="B107" s="160" t="s">
        <v>524</v>
      </c>
      <c r="C107" s="161" t="s">
        <v>487</v>
      </c>
      <c r="D107" s="160" t="s">
        <v>488</v>
      </c>
      <c r="E107" s="160">
        <v>14</v>
      </c>
      <c r="F107" s="161" t="s">
        <v>489</v>
      </c>
      <c r="G107" s="162">
        <v>57191</v>
      </c>
      <c r="H107" s="160" t="s">
        <v>494</v>
      </c>
      <c r="I107" s="163" t="s">
        <v>189</v>
      </c>
      <c r="J107" s="164">
        <v>42749</v>
      </c>
    </row>
    <row r="108" spans="1:10">
      <c r="A108" s="160" t="s">
        <v>527</v>
      </c>
      <c r="B108" s="160" t="s">
        <v>524</v>
      </c>
      <c r="C108" s="161" t="s">
        <v>487</v>
      </c>
      <c r="D108" s="160" t="s">
        <v>488</v>
      </c>
      <c r="E108" s="160">
        <v>14</v>
      </c>
      <c r="F108" s="161" t="s">
        <v>489</v>
      </c>
      <c r="G108" s="162">
        <v>21984</v>
      </c>
      <c r="H108" s="160" t="s">
        <v>497</v>
      </c>
      <c r="I108" s="163" t="s">
        <v>198</v>
      </c>
      <c r="J108" s="164">
        <v>42749</v>
      </c>
    </row>
    <row r="109" spans="1:10">
      <c r="A109" s="160" t="s">
        <v>527</v>
      </c>
      <c r="B109" s="160" t="s">
        <v>524</v>
      </c>
      <c r="C109" s="161" t="s">
        <v>487</v>
      </c>
      <c r="D109" s="160" t="s">
        <v>488</v>
      </c>
      <c r="E109" s="160">
        <v>14</v>
      </c>
      <c r="F109" s="161" t="s">
        <v>16</v>
      </c>
      <c r="G109" s="162">
        <v>68330</v>
      </c>
      <c r="H109" s="160" t="s">
        <v>494</v>
      </c>
      <c r="I109" s="165" t="s">
        <v>198</v>
      </c>
      <c r="J109" s="164">
        <v>42749</v>
      </c>
    </row>
    <row r="110" spans="1:10">
      <c r="A110" s="160" t="s">
        <v>519</v>
      </c>
      <c r="B110" s="160" t="s">
        <v>518</v>
      </c>
      <c r="C110" s="161" t="s">
        <v>487</v>
      </c>
      <c r="D110" s="160" t="s">
        <v>488</v>
      </c>
      <c r="E110" s="160">
        <v>15</v>
      </c>
      <c r="F110" s="161" t="s">
        <v>489</v>
      </c>
      <c r="G110" s="162">
        <v>60231</v>
      </c>
      <c r="H110" s="160" t="s">
        <v>494</v>
      </c>
      <c r="I110" s="165" t="s">
        <v>198</v>
      </c>
      <c r="J110" s="164">
        <v>42750</v>
      </c>
    </row>
    <row r="111" spans="1:10">
      <c r="A111" s="160" t="s">
        <v>527</v>
      </c>
      <c r="B111" s="160" t="s">
        <v>524</v>
      </c>
      <c r="C111" s="161" t="s">
        <v>487</v>
      </c>
      <c r="D111" s="160" t="s">
        <v>488</v>
      </c>
      <c r="E111" s="160">
        <v>15</v>
      </c>
      <c r="F111" s="161" t="s">
        <v>489</v>
      </c>
      <c r="G111" s="162">
        <v>18680</v>
      </c>
      <c r="H111" s="160" t="s">
        <v>496</v>
      </c>
      <c r="I111" s="163" t="s">
        <v>189</v>
      </c>
      <c r="J111" s="164">
        <v>42750</v>
      </c>
    </row>
    <row r="112" spans="1:10">
      <c r="A112" s="160" t="s">
        <v>530</v>
      </c>
      <c r="B112" s="160" t="s">
        <v>524</v>
      </c>
      <c r="C112" s="161" t="s">
        <v>487</v>
      </c>
      <c r="D112" s="160" t="s">
        <v>488</v>
      </c>
      <c r="E112" s="160">
        <v>15</v>
      </c>
      <c r="F112" s="161" t="s">
        <v>504</v>
      </c>
      <c r="G112" s="162">
        <v>24823</v>
      </c>
      <c r="H112" s="160" t="s">
        <v>512</v>
      </c>
      <c r="I112" s="163" t="s">
        <v>189</v>
      </c>
      <c r="J112" s="164">
        <v>42750</v>
      </c>
    </row>
    <row r="113" spans="1:10">
      <c r="A113" s="160" t="s">
        <v>520</v>
      </c>
      <c r="B113" s="160" t="s">
        <v>518</v>
      </c>
      <c r="C113" s="161" t="s">
        <v>487</v>
      </c>
      <c r="D113" s="160" t="s">
        <v>488</v>
      </c>
      <c r="E113" s="160">
        <v>15</v>
      </c>
      <c r="F113" s="161" t="s">
        <v>489</v>
      </c>
      <c r="G113" s="162">
        <v>64858</v>
      </c>
      <c r="H113" s="160" t="s">
        <v>497</v>
      </c>
      <c r="I113" s="165" t="s">
        <v>198</v>
      </c>
      <c r="J113" s="164">
        <v>42750</v>
      </c>
    </row>
    <row r="114" spans="1:10">
      <c r="A114" s="160" t="s">
        <v>503</v>
      </c>
      <c r="B114" s="160" t="s">
        <v>486</v>
      </c>
      <c r="C114" s="161" t="s">
        <v>487</v>
      </c>
      <c r="D114" s="160" t="s">
        <v>488</v>
      </c>
      <c r="E114" s="160">
        <v>15</v>
      </c>
      <c r="F114" s="161" t="s">
        <v>504</v>
      </c>
      <c r="G114" s="162">
        <v>78551</v>
      </c>
      <c r="H114" s="160" t="s">
        <v>496</v>
      </c>
      <c r="I114" s="163" t="s">
        <v>189</v>
      </c>
      <c r="J114" s="164">
        <v>42750</v>
      </c>
    </row>
    <row r="115" spans="1:10">
      <c r="A115" s="160" t="s">
        <v>522</v>
      </c>
      <c r="B115" s="160" t="s">
        <v>518</v>
      </c>
      <c r="C115" s="161" t="s">
        <v>487</v>
      </c>
      <c r="D115" s="160" t="s">
        <v>488</v>
      </c>
      <c r="E115" s="160">
        <v>15</v>
      </c>
      <c r="F115" s="161" t="s">
        <v>489</v>
      </c>
      <c r="G115" s="162">
        <v>82654</v>
      </c>
      <c r="H115" s="160" t="s">
        <v>497</v>
      </c>
      <c r="I115" s="163" t="s">
        <v>189</v>
      </c>
      <c r="J115" s="164">
        <v>42750</v>
      </c>
    </row>
    <row r="116" spans="1:10">
      <c r="A116" s="160" t="s">
        <v>526</v>
      </c>
      <c r="B116" s="160" t="s">
        <v>524</v>
      </c>
      <c r="C116" s="161" t="s">
        <v>487</v>
      </c>
      <c r="D116" s="160" t="s">
        <v>488</v>
      </c>
      <c r="E116" s="160">
        <v>15</v>
      </c>
      <c r="F116" s="161" t="s">
        <v>16</v>
      </c>
      <c r="G116" s="162">
        <v>70022</v>
      </c>
      <c r="H116" s="160" t="s">
        <v>496</v>
      </c>
      <c r="I116" s="163" t="s">
        <v>189</v>
      </c>
      <c r="J116" s="164">
        <v>42750</v>
      </c>
    </row>
    <row r="117" spans="1:10">
      <c r="A117" s="160" t="s">
        <v>529</v>
      </c>
      <c r="B117" s="160" t="s">
        <v>524</v>
      </c>
      <c r="C117" s="161" t="s">
        <v>487</v>
      </c>
      <c r="D117" s="160" t="s">
        <v>488</v>
      </c>
      <c r="E117" s="160">
        <v>16</v>
      </c>
      <c r="F117" s="161" t="s">
        <v>16</v>
      </c>
      <c r="G117" s="162">
        <v>66522</v>
      </c>
      <c r="H117" s="160" t="s">
        <v>496</v>
      </c>
      <c r="I117" s="165" t="s">
        <v>198</v>
      </c>
      <c r="J117" s="164">
        <v>42751</v>
      </c>
    </row>
    <row r="118" spans="1:10">
      <c r="A118" s="160" t="s">
        <v>529</v>
      </c>
      <c r="B118" s="160" t="s">
        <v>524</v>
      </c>
      <c r="C118" s="161" t="s">
        <v>487</v>
      </c>
      <c r="D118" s="160" t="s">
        <v>488</v>
      </c>
      <c r="E118" s="160">
        <v>16</v>
      </c>
      <c r="F118" s="161" t="s">
        <v>16</v>
      </c>
      <c r="G118" s="162">
        <v>82143</v>
      </c>
      <c r="H118" s="160" t="s">
        <v>494</v>
      </c>
      <c r="I118" s="163" t="s">
        <v>201</v>
      </c>
      <c r="J118" s="164">
        <v>42751</v>
      </c>
    </row>
    <row r="119" spans="1:10">
      <c r="A119" s="160" t="s">
        <v>530</v>
      </c>
      <c r="B119" s="160" t="s">
        <v>524</v>
      </c>
      <c r="C119" s="161" t="s">
        <v>487</v>
      </c>
      <c r="D119" s="160" t="s">
        <v>488</v>
      </c>
      <c r="E119" s="160">
        <v>16</v>
      </c>
      <c r="F119" s="161" t="s">
        <v>16</v>
      </c>
      <c r="G119" s="162">
        <v>90620</v>
      </c>
      <c r="H119" s="160" t="s">
        <v>497</v>
      </c>
      <c r="I119" s="163" t="s">
        <v>192</v>
      </c>
      <c r="J119" s="164">
        <v>42751</v>
      </c>
    </row>
    <row r="120" spans="1:10">
      <c r="A120" s="160" t="s">
        <v>287</v>
      </c>
      <c r="B120" s="160" t="s">
        <v>524</v>
      </c>
      <c r="C120" s="161" t="s">
        <v>487</v>
      </c>
      <c r="D120" s="160" t="s">
        <v>488</v>
      </c>
      <c r="E120" s="160">
        <v>16</v>
      </c>
      <c r="F120" s="161" t="s">
        <v>16</v>
      </c>
      <c r="G120" s="162">
        <v>14361</v>
      </c>
      <c r="H120" s="160" t="s">
        <v>497</v>
      </c>
      <c r="I120" s="165" t="s">
        <v>198</v>
      </c>
      <c r="J120" s="164">
        <v>42751</v>
      </c>
    </row>
    <row r="121" spans="1:10">
      <c r="A121" s="160" t="s">
        <v>517</v>
      </c>
      <c r="B121" s="160" t="s">
        <v>518</v>
      </c>
      <c r="C121" s="161" t="s">
        <v>487</v>
      </c>
      <c r="D121" s="160" t="s">
        <v>488</v>
      </c>
      <c r="E121" s="160">
        <v>16</v>
      </c>
      <c r="F121" s="161" t="s">
        <v>504</v>
      </c>
      <c r="G121" s="162">
        <v>50052</v>
      </c>
      <c r="H121" s="160" t="s">
        <v>512</v>
      </c>
      <c r="I121" s="163" t="s">
        <v>195</v>
      </c>
      <c r="J121" s="164">
        <v>42751</v>
      </c>
    </row>
    <row r="122" spans="1:10">
      <c r="A122" s="160" t="s">
        <v>527</v>
      </c>
      <c r="B122" s="160" t="s">
        <v>524</v>
      </c>
      <c r="C122" s="161" t="s">
        <v>487</v>
      </c>
      <c r="D122" s="160" t="s">
        <v>488</v>
      </c>
      <c r="E122" s="160">
        <v>16</v>
      </c>
      <c r="F122" s="161" t="s">
        <v>489</v>
      </c>
      <c r="G122" s="162">
        <v>54923</v>
      </c>
      <c r="H122" s="160" t="s">
        <v>496</v>
      </c>
      <c r="I122" s="163" t="s">
        <v>195</v>
      </c>
      <c r="J122" s="164">
        <v>42751</v>
      </c>
    </row>
    <row r="123" spans="1:10">
      <c r="A123" s="160" t="s">
        <v>485</v>
      </c>
      <c r="B123" s="160" t="s">
        <v>486</v>
      </c>
      <c r="C123" s="161" t="s">
        <v>487</v>
      </c>
      <c r="D123" s="160" t="s">
        <v>488</v>
      </c>
      <c r="E123" s="160">
        <v>16</v>
      </c>
      <c r="F123" s="161" t="s">
        <v>489</v>
      </c>
      <c r="G123" s="162">
        <v>99697</v>
      </c>
      <c r="H123" s="160" t="s">
        <v>496</v>
      </c>
      <c r="I123" s="163" t="s">
        <v>210</v>
      </c>
      <c r="J123" s="164">
        <v>42751</v>
      </c>
    </row>
    <row r="124" spans="1:10">
      <c r="A124" s="160" t="s">
        <v>535</v>
      </c>
      <c r="B124" s="160" t="s">
        <v>534</v>
      </c>
      <c r="C124" s="161" t="s">
        <v>487</v>
      </c>
      <c r="D124" s="160" t="s">
        <v>488</v>
      </c>
      <c r="E124" s="160">
        <v>16</v>
      </c>
      <c r="F124" s="161" t="s">
        <v>16</v>
      </c>
      <c r="G124" s="162">
        <v>14753</v>
      </c>
      <c r="H124" s="160" t="s">
        <v>512</v>
      </c>
      <c r="I124" s="163" t="s">
        <v>195</v>
      </c>
      <c r="J124" s="164">
        <v>42751</v>
      </c>
    </row>
    <row r="125" spans="1:10">
      <c r="A125" s="160" t="s">
        <v>533</v>
      </c>
      <c r="B125" s="160" t="s">
        <v>534</v>
      </c>
      <c r="C125" s="161" t="s">
        <v>487</v>
      </c>
      <c r="D125" s="160" t="s">
        <v>488</v>
      </c>
      <c r="E125" s="160">
        <v>17</v>
      </c>
      <c r="F125" s="161" t="s">
        <v>16</v>
      </c>
      <c r="G125" s="162">
        <v>6915</v>
      </c>
      <c r="H125" s="160" t="s">
        <v>494</v>
      </c>
      <c r="I125" s="163" t="s">
        <v>192</v>
      </c>
      <c r="J125" s="164">
        <v>42752</v>
      </c>
    </row>
    <row r="126" spans="1:10">
      <c r="A126" s="160" t="s">
        <v>530</v>
      </c>
      <c r="B126" s="160" t="s">
        <v>524</v>
      </c>
      <c r="C126" s="161" t="s">
        <v>487</v>
      </c>
      <c r="D126" s="160" t="s">
        <v>488</v>
      </c>
      <c r="E126" s="160">
        <v>17</v>
      </c>
      <c r="F126" s="161" t="s">
        <v>16</v>
      </c>
      <c r="G126" s="162">
        <v>35460</v>
      </c>
      <c r="H126" s="160" t="s">
        <v>494</v>
      </c>
      <c r="I126" s="163" t="s">
        <v>210</v>
      </c>
      <c r="J126" s="164">
        <v>42752</v>
      </c>
    </row>
    <row r="127" spans="1:10">
      <c r="A127" s="160" t="s">
        <v>517</v>
      </c>
      <c r="B127" s="160" t="s">
        <v>518</v>
      </c>
      <c r="C127" s="161" t="s">
        <v>487</v>
      </c>
      <c r="D127" s="160" t="s">
        <v>488</v>
      </c>
      <c r="E127" s="160">
        <v>17</v>
      </c>
      <c r="F127" s="161" t="s">
        <v>504</v>
      </c>
      <c r="G127" s="162">
        <v>76612</v>
      </c>
      <c r="H127" s="160" t="s">
        <v>494</v>
      </c>
      <c r="I127" s="163" t="s">
        <v>198</v>
      </c>
      <c r="J127" s="164">
        <v>42752</v>
      </c>
    </row>
    <row r="128" spans="1:10">
      <c r="A128" s="160" t="s">
        <v>521</v>
      </c>
      <c r="B128" s="160" t="s">
        <v>518</v>
      </c>
      <c r="C128" s="161" t="s">
        <v>487</v>
      </c>
      <c r="D128" s="160" t="s">
        <v>488</v>
      </c>
      <c r="E128" s="160">
        <v>17</v>
      </c>
      <c r="F128" s="161" t="s">
        <v>489</v>
      </c>
      <c r="G128" s="162">
        <v>3236</v>
      </c>
      <c r="H128" s="160" t="s">
        <v>494</v>
      </c>
      <c r="I128" s="163" t="s">
        <v>210</v>
      </c>
      <c r="J128" s="164">
        <v>42752</v>
      </c>
    </row>
    <row r="129" spans="1:10">
      <c r="A129" s="160" t="s">
        <v>522</v>
      </c>
      <c r="B129" s="160" t="s">
        <v>518</v>
      </c>
      <c r="C129" s="161" t="s">
        <v>487</v>
      </c>
      <c r="D129" s="160" t="s">
        <v>488</v>
      </c>
      <c r="E129" s="160">
        <v>17</v>
      </c>
      <c r="F129" s="161" t="s">
        <v>489</v>
      </c>
      <c r="G129" s="162">
        <v>42809</v>
      </c>
      <c r="H129" s="160" t="s">
        <v>512</v>
      </c>
      <c r="I129" s="163" t="s">
        <v>189</v>
      </c>
      <c r="J129" s="164">
        <v>42752</v>
      </c>
    </row>
    <row r="130" spans="1:10">
      <c r="A130" s="160" t="s">
        <v>525</v>
      </c>
      <c r="B130" s="160" t="s">
        <v>524</v>
      </c>
      <c r="C130" s="161" t="s">
        <v>487</v>
      </c>
      <c r="D130" s="160" t="s">
        <v>488</v>
      </c>
      <c r="E130" s="160">
        <v>17</v>
      </c>
      <c r="F130" s="161" t="s">
        <v>504</v>
      </c>
      <c r="G130" s="162">
        <v>78451</v>
      </c>
      <c r="H130" s="160" t="s">
        <v>497</v>
      </c>
      <c r="I130" s="163" t="s">
        <v>189</v>
      </c>
      <c r="J130" s="164">
        <v>42752</v>
      </c>
    </row>
    <row r="131" spans="1:10">
      <c r="A131" s="160" t="s">
        <v>529</v>
      </c>
      <c r="B131" s="160" t="s">
        <v>524</v>
      </c>
      <c r="C131" s="161" t="s">
        <v>487</v>
      </c>
      <c r="D131" s="160" t="s">
        <v>488</v>
      </c>
      <c r="E131" s="160">
        <v>17</v>
      </c>
      <c r="F131" s="161" t="s">
        <v>489</v>
      </c>
      <c r="G131" s="162">
        <v>35697</v>
      </c>
      <c r="H131" s="160" t="s">
        <v>494</v>
      </c>
      <c r="I131" s="163" t="s">
        <v>210</v>
      </c>
      <c r="J131" s="164">
        <v>42752</v>
      </c>
    </row>
    <row r="132" spans="1:10">
      <c r="A132" s="160" t="s">
        <v>521</v>
      </c>
      <c r="B132" s="160" t="s">
        <v>518</v>
      </c>
      <c r="C132" s="161" t="s">
        <v>487</v>
      </c>
      <c r="D132" s="160" t="s">
        <v>488</v>
      </c>
      <c r="E132" s="160">
        <v>17</v>
      </c>
      <c r="F132" s="161" t="s">
        <v>16</v>
      </c>
      <c r="G132" s="162">
        <v>86914</v>
      </c>
      <c r="H132" s="160" t="s">
        <v>494</v>
      </c>
      <c r="I132" s="163" t="s">
        <v>513</v>
      </c>
      <c r="J132" s="164">
        <v>42752</v>
      </c>
    </row>
    <row r="133" spans="1:10">
      <c r="A133" s="160" t="s">
        <v>517</v>
      </c>
      <c r="B133" s="160" t="s">
        <v>518</v>
      </c>
      <c r="C133" s="161" t="s">
        <v>487</v>
      </c>
      <c r="D133" s="160" t="s">
        <v>488</v>
      </c>
      <c r="E133" s="160">
        <v>18</v>
      </c>
      <c r="F133" s="161" t="s">
        <v>489</v>
      </c>
      <c r="G133" s="162">
        <v>71693</v>
      </c>
      <c r="H133" s="160" t="s">
        <v>494</v>
      </c>
      <c r="I133" s="163" t="s">
        <v>189</v>
      </c>
      <c r="J133" s="164">
        <v>42753</v>
      </c>
    </row>
    <row r="134" spans="1:10">
      <c r="A134" s="160" t="s">
        <v>291</v>
      </c>
      <c r="B134" s="160" t="s">
        <v>524</v>
      </c>
      <c r="C134" s="161" t="s">
        <v>487</v>
      </c>
      <c r="D134" s="160" t="s">
        <v>488</v>
      </c>
      <c r="E134" s="160">
        <v>18</v>
      </c>
      <c r="F134" s="161" t="s">
        <v>489</v>
      </c>
      <c r="G134" s="162">
        <v>45424</v>
      </c>
      <c r="H134" s="160" t="s">
        <v>496</v>
      </c>
      <c r="I134" s="163" t="s">
        <v>192</v>
      </c>
      <c r="J134" s="164">
        <v>42753</v>
      </c>
    </row>
    <row r="135" spans="1:10">
      <c r="A135" s="160" t="s">
        <v>531</v>
      </c>
      <c r="B135" s="160" t="s">
        <v>524</v>
      </c>
      <c r="C135" s="161" t="s">
        <v>487</v>
      </c>
      <c r="D135" s="160" t="s">
        <v>488</v>
      </c>
      <c r="E135" s="160">
        <v>18</v>
      </c>
      <c r="F135" s="161" t="s">
        <v>16</v>
      </c>
      <c r="G135" s="162">
        <v>82521</v>
      </c>
      <c r="H135" s="160" t="s">
        <v>497</v>
      </c>
      <c r="I135" s="163" t="s">
        <v>189</v>
      </c>
      <c r="J135" s="164">
        <v>42753</v>
      </c>
    </row>
    <row r="136" spans="1:10">
      <c r="A136" s="160" t="s">
        <v>527</v>
      </c>
      <c r="B136" s="160" t="s">
        <v>524</v>
      </c>
      <c r="C136" s="161" t="s">
        <v>487</v>
      </c>
      <c r="D136" s="160" t="s">
        <v>488</v>
      </c>
      <c r="E136" s="160">
        <v>18</v>
      </c>
      <c r="F136" s="161" t="s">
        <v>16</v>
      </c>
      <c r="G136" s="162">
        <v>66045</v>
      </c>
      <c r="H136" s="160" t="s">
        <v>490</v>
      </c>
      <c r="I136" s="163" t="s">
        <v>201</v>
      </c>
      <c r="J136" s="164">
        <v>42753</v>
      </c>
    </row>
    <row r="137" spans="1:10">
      <c r="A137" s="160" t="s">
        <v>503</v>
      </c>
      <c r="B137" s="160" t="s">
        <v>486</v>
      </c>
      <c r="C137" s="161" t="s">
        <v>487</v>
      </c>
      <c r="D137" s="160" t="s">
        <v>488</v>
      </c>
      <c r="E137" s="160">
        <v>18</v>
      </c>
      <c r="F137" s="161" t="s">
        <v>489</v>
      </c>
      <c r="G137" s="162">
        <v>18964</v>
      </c>
      <c r="H137" s="160" t="s">
        <v>496</v>
      </c>
      <c r="I137" s="163" t="s">
        <v>201</v>
      </c>
      <c r="J137" s="164">
        <v>42753</v>
      </c>
    </row>
    <row r="138" spans="1:10">
      <c r="A138" s="160" t="s">
        <v>503</v>
      </c>
      <c r="B138" s="160" t="s">
        <v>486</v>
      </c>
      <c r="C138" s="161" t="s">
        <v>487</v>
      </c>
      <c r="D138" s="160" t="s">
        <v>488</v>
      </c>
      <c r="E138" s="160">
        <v>19</v>
      </c>
      <c r="F138" s="161" t="s">
        <v>489</v>
      </c>
      <c r="G138" s="162">
        <v>79920</v>
      </c>
      <c r="H138" s="160" t="s">
        <v>512</v>
      </c>
      <c r="I138" s="163" t="s">
        <v>195</v>
      </c>
      <c r="J138" s="164">
        <v>42754</v>
      </c>
    </row>
    <row r="139" spans="1:10">
      <c r="A139" s="160" t="s">
        <v>287</v>
      </c>
      <c r="B139" s="160" t="s">
        <v>524</v>
      </c>
      <c r="C139" s="161" t="s">
        <v>487</v>
      </c>
      <c r="D139" s="160" t="s">
        <v>488</v>
      </c>
      <c r="E139" s="160">
        <v>19</v>
      </c>
      <c r="F139" s="161" t="s">
        <v>489</v>
      </c>
      <c r="G139" s="162">
        <v>83350</v>
      </c>
      <c r="H139" s="160" t="s">
        <v>496</v>
      </c>
      <c r="I139" s="163" t="s">
        <v>201</v>
      </c>
      <c r="J139" s="164">
        <v>42754</v>
      </c>
    </row>
    <row r="140" spans="1:10">
      <c r="A140" s="160" t="s">
        <v>498</v>
      </c>
      <c r="B140" s="160" t="s">
        <v>486</v>
      </c>
      <c r="C140" s="161" t="s">
        <v>487</v>
      </c>
      <c r="D140" s="160" t="s">
        <v>488</v>
      </c>
      <c r="E140" s="160">
        <v>19</v>
      </c>
      <c r="F140" s="161" t="s">
        <v>489</v>
      </c>
      <c r="G140" s="162">
        <v>65854</v>
      </c>
      <c r="H140" s="160" t="s">
        <v>497</v>
      </c>
      <c r="I140" s="165" t="s">
        <v>198</v>
      </c>
      <c r="J140" s="164">
        <v>42754</v>
      </c>
    </row>
    <row r="141" spans="1:10">
      <c r="A141" s="160" t="s">
        <v>531</v>
      </c>
      <c r="B141" s="160" t="s">
        <v>524</v>
      </c>
      <c r="C141" s="161" t="s">
        <v>487</v>
      </c>
      <c r="D141" s="160" t="s">
        <v>488</v>
      </c>
      <c r="E141" s="160">
        <v>19</v>
      </c>
      <c r="F141" s="161" t="s">
        <v>489</v>
      </c>
      <c r="G141" s="162">
        <v>36895</v>
      </c>
      <c r="H141" s="160" t="s">
        <v>497</v>
      </c>
      <c r="I141" s="163" t="s">
        <v>210</v>
      </c>
      <c r="J141" s="164">
        <v>42754</v>
      </c>
    </row>
    <row r="142" spans="1:10">
      <c r="A142" s="160" t="s">
        <v>533</v>
      </c>
      <c r="B142" s="160" t="s">
        <v>534</v>
      </c>
      <c r="C142" s="161" t="s">
        <v>487</v>
      </c>
      <c r="D142" s="160" t="s">
        <v>488</v>
      </c>
      <c r="E142" s="160">
        <v>19</v>
      </c>
      <c r="F142" s="161" t="s">
        <v>16</v>
      </c>
      <c r="G142" s="162">
        <v>95303</v>
      </c>
      <c r="H142" s="160" t="s">
        <v>494</v>
      </c>
      <c r="I142" s="163" t="s">
        <v>198</v>
      </c>
      <c r="J142" s="164">
        <v>42754</v>
      </c>
    </row>
    <row r="143" spans="1:10">
      <c r="A143" s="160" t="s">
        <v>531</v>
      </c>
      <c r="B143" s="160" t="s">
        <v>524</v>
      </c>
      <c r="C143" s="161" t="s">
        <v>487</v>
      </c>
      <c r="D143" s="160" t="s">
        <v>488</v>
      </c>
      <c r="E143" s="160">
        <v>19</v>
      </c>
      <c r="F143" s="161" t="s">
        <v>16</v>
      </c>
      <c r="G143" s="162">
        <v>83300</v>
      </c>
      <c r="H143" s="160" t="s">
        <v>497</v>
      </c>
      <c r="I143" s="163" t="s">
        <v>195</v>
      </c>
      <c r="J143" s="164">
        <v>42754</v>
      </c>
    </row>
    <row r="144" spans="1:10">
      <c r="A144" s="160" t="s">
        <v>291</v>
      </c>
      <c r="B144" s="160" t="s">
        <v>524</v>
      </c>
      <c r="C144" s="161" t="s">
        <v>487</v>
      </c>
      <c r="D144" s="160" t="s">
        <v>488</v>
      </c>
      <c r="E144" s="160">
        <v>19</v>
      </c>
      <c r="F144" s="161" t="s">
        <v>16</v>
      </c>
      <c r="G144" s="162">
        <v>98808</v>
      </c>
      <c r="H144" s="160" t="s">
        <v>490</v>
      </c>
      <c r="I144" s="163" t="s">
        <v>195</v>
      </c>
      <c r="J144" s="164">
        <v>42754</v>
      </c>
    </row>
    <row r="145" spans="1:10">
      <c r="A145" s="160" t="s">
        <v>491</v>
      </c>
      <c r="B145" s="160" t="s">
        <v>486</v>
      </c>
      <c r="C145" s="161" t="s">
        <v>487</v>
      </c>
      <c r="D145" s="160" t="s">
        <v>488</v>
      </c>
      <c r="E145" s="160">
        <v>19</v>
      </c>
      <c r="F145" s="161" t="s">
        <v>16</v>
      </c>
      <c r="G145" s="162">
        <v>68394</v>
      </c>
      <c r="H145" s="160" t="s">
        <v>494</v>
      </c>
      <c r="I145" s="163" t="s">
        <v>195</v>
      </c>
      <c r="J145" s="164">
        <v>42754</v>
      </c>
    </row>
    <row r="146" spans="1:10">
      <c r="A146" s="160" t="s">
        <v>498</v>
      </c>
      <c r="B146" s="160" t="s">
        <v>486</v>
      </c>
      <c r="C146" s="161" t="s">
        <v>487</v>
      </c>
      <c r="D146" s="160" t="s">
        <v>488</v>
      </c>
      <c r="E146" s="160">
        <v>20</v>
      </c>
      <c r="F146" s="161" t="s">
        <v>16</v>
      </c>
      <c r="G146" s="162">
        <v>47931</v>
      </c>
      <c r="H146" s="160" t="s">
        <v>496</v>
      </c>
      <c r="I146" s="163" t="s">
        <v>195</v>
      </c>
      <c r="J146" s="164">
        <v>42755</v>
      </c>
    </row>
    <row r="147" spans="1:10">
      <c r="A147" s="160" t="s">
        <v>530</v>
      </c>
      <c r="B147" s="160" t="s">
        <v>524</v>
      </c>
      <c r="C147" s="161" t="s">
        <v>487</v>
      </c>
      <c r="D147" s="160" t="s">
        <v>488</v>
      </c>
      <c r="E147" s="160">
        <v>20</v>
      </c>
      <c r="F147" s="161" t="s">
        <v>489</v>
      </c>
      <c r="G147" s="162">
        <v>67180</v>
      </c>
      <c r="H147" s="160" t="s">
        <v>494</v>
      </c>
      <c r="I147" s="163" t="s">
        <v>192</v>
      </c>
      <c r="J147" s="164">
        <v>42755</v>
      </c>
    </row>
    <row r="148" spans="1:10">
      <c r="A148" s="160" t="s">
        <v>532</v>
      </c>
      <c r="B148" s="160" t="s">
        <v>524</v>
      </c>
      <c r="C148" s="161" t="s">
        <v>487</v>
      </c>
      <c r="D148" s="160" t="s">
        <v>488</v>
      </c>
      <c r="E148" s="160">
        <v>20</v>
      </c>
      <c r="F148" s="161" t="s">
        <v>489</v>
      </c>
      <c r="G148" s="162">
        <v>80969</v>
      </c>
      <c r="H148" s="160" t="s">
        <v>496</v>
      </c>
      <c r="I148" s="163" t="s">
        <v>198</v>
      </c>
      <c r="J148" s="164">
        <v>42755</v>
      </c>
    </row>
    <row r="149" spans="1:10">
      <c r="A149" s="160" t="s">
        <v>517</v>
      </c>
      <c r="B149" s="160" t="s">
        <v>518</v>
      </c>
      <c r="C149" s="161" t="s">
        <v>487</v>
      </c>
      <c r="D149" s="160" t="s">
        <v>488</v>
      </c>
      <c r="E149" s="160">
        <v>20</v>
      </c>
      <c r="F149" s="161" t="s">
        <v>489</v>
      </c>
      <c r="G149" s="162">
        <v>37180</v>
      </c>
      <c r="H149" s="160" t="s">
        <v>496</v>
      </c>
      <c r="I149" s="163" t="s">
        <v>189</v>
      </c>
      <c r="J149" s="164">
        <v>42755</v>
      </c>
    </row>
    <row r="150" spans="1:10">
      <c r="A150" s="160" t="s">
        <v>527</v>
      </c>
      <c r="B150" s="160" t="s">
        <v>524</v>
      </c>
      <c r="C150" s="161" t="s">
        <v>487</v>
      </c>
      <c r="D150" s="160" t="s">
        <v>488</v>
      </c>
      <c r="E150" s="160">
        <v>20</v>
      </c>
      <c r="F150" s="161" t="s">
        <v>16</v>
      </c>
      <c r="G150" s="162">
        <v>24247</v>
      </c>
      <c r="H150" s="160" t="s">
        <v>497</v>
      </c>
      <c r="I150" s="163" t="s">
        <v>192</v>
      </c>
      <c r="J150" s="164">
        <v>42755</v>
      </c>
    </row>
    <row r="151" spans="1:10">
      <c r="A151" s="160" t="s">
        <v>485</v>
      </c>
      <c r="B151" s="160" t="s">
        <v>486</v>
      </c>
      <c r="C151" s="161" t="s">
        <v>487</v>
      </c>
      <c r="D151" s="160" t="s">
        <v>488</v>
      </c>
      <c r="E151" s="160">
        <v>20</v>
      </c>
      <c r="F151" s="161" t="s">
        <v>16</v>
      </c>
      <c r="G151" s="162">
        <v>96115</v>
      </c>
      <c r="H151" s="160" t="s">
        <v>497</v>
      </c>
      <c r="I151" s="163" t="s">
        <v>201</v>
      </c>
      <c r="J151" s="164">
        <v>42755</v>
      </c>
    </row>
    <row r="152" spans="1:10">
      <c r="A152" s="160" t="s">
        <v>485</v>
      </c>
      <c r="B152" s="160" t="s">
        <v>486</v>
      </c>
      <c r="C152" s="161" t="s">
        <v>487</v>
      </c>
      <c r="D152" s="160" t="s">
        <v>488</v>
      </c>
      <c r="E152" s="160">
        <v>20</v>
      </c>
      <c r="F152" s="161" t="s">
        <v>16</v>
      </c>
      <c r="G152" s="162">
        <v>75311</v>
      </c>
      <c r="H152" s="160" t="s">
        <v>497</v>
      </c>
      <c r="I152" s="163" t="s">
        <v>192</v>
      </c>
      <c r="J152" s="164">
        <v>42755</v>
      </c>
    </row>
    <row r="153" spans="1:10">
      <c r="A153" s="160" t="s">
        <v>498</v>
      </c>
      <c r="B153" s="160" t="s">
        <v>486</v>
      </c>
      <c r="C153" s="161" t="s">
        <v>487</v>
      </c>
      <c r="D153" s="160" t="s">
        <v>488</v>
      </c>
      <c r="E153" s="160">
        <v>20</v>
      </c>
      <c r="F153" s="161" t="s">
        <v>16</v>
      </c>
      <c r="G153" s="162">
        <v>5058</v>
      </c>
      <c r="H153" s="160" t="s">
        <v>496</v>
      </c>
      <c r="I153" s="163" t="s">
        <v>210</v>
      </c>
      <c r="J153" s="164">
        <v>42755</v>
      </c>
    </row>
    <row r="154" spans="1:10">
      <c r="A154" s="160" t="s">
        <v>532</v>
      </c>
      <c r="B154" s="160" t="s">
        <v>524</v>
      </c>
      <c r="C154" s="161" t="s">
        <v>487</v>
      </c>
      <c r="D154" s="160" t="s">
        <v>488</v>
      </c>
      <c r="E154" s="160">
        <v>20</v>
      </c>
      <c r="F154" s="161" t="s">
        <v>16</v>
      </c>
      <c r="G154" s="162">
        <v>67458</v>
      </c>
      <c r="H154" s="160" t="s">
        <v>490</v>
      </c>
      <c r="I154" s="163" t="s">
        <v>201</v>
      </c>
      <c r="J154" s="164">
        <v>42755</v>
      </c>
    </row>
    <row r="155" spans="1:10">
      <c r="A155" s="160" t="s">
        <v>528</v>
      </c>
      <c r="B155" s="160" t="s">
        <v>524</v>
      </c>
      <c r="C155" s="161" t="s">
        <v>487</v>
      </c>
      <c r="D155" s="160" t="s">
        <v>488</v>
      </c>
      <c r="E155" s="160">
        <v>21</v>
      </c>
      <c r="F155" s="161" t="s">
        <v>16</v>
      </c>
      <c r="G155" s="162">
        <v>77629</v>
      </c>
      <c r="H155" s="160" t="s">
        <v>497</v>
      </c>
      <c r="I155" s="163" t="s">
        <v>198</v>
      </c>
      <c r="J155" s="164">
        <v>42756</v>
      </c>
    </row>
    <row r="156" spans="1:10">
      <c r="A156" s="160" t="s">
        <v>532</v>
      </c>
      <c r="B156" s="160" t="s">
        <v>524</v>
      </c>
      <c r="C156" s="161" t="s">
        <v>487</v>
      </c>
      <c r="D156" s="160" t="s">
        <v>488</v>
      </c>
      <c r="E156" s="160">
        <v>21</v>
      </c>
      <c r="F156" s="161" t="s">
        <v>489</v>
      </c>
      <c r="G156" s="162">
        <v>61675</v>
      </c>
      <c r="H156" s="160" t="s">
        <v>490</v>
      </c>
      <c r="I156" s="163" t="s">
        <v>189</v>
      </c>
      <c r="J156" s="164">
        <v>42756</v>
      </c>
    </row>
    <row r="157" spans="1:10">
      <c r="A157" s="160" t="s">
        <v>519</v>
      </c>
      <c r="B157" s="160" t="s">
        <v>518</v>
      </c>
      <c r="C157" s="161" t="s">
        <v>487</v>
      </c>
      <c r="D157" s="160" t="s">
        <v>488</v>
      </c>
      <c r="E157" s="160">
        <v>21</v>
      </c>
      <c r="F157" s="161" t="s">
        <v>16</v>
      </c>
      <c r="G157" s="162">
        <v>83149</v>
      </c>
      <c r="H157" s="160" t="s">
        <v>501</v>
      </c>
      <c r="I157" s="163" t="s">
        <v>198</v>
      </c>
      <c r="J157" s="164">
        <v>42756</v>
      </c>
    </row>
    <row r="158" spans="1:10">
      <c r="A158" s="160" t="s">
        <v>532</v>
      </c>
      <c r="B158" s="160" t="s">
        <v>524</v>
      </c>
      <c r="C158" s="161" t="s">
        <v>487</v>
      </c>
      <c r="D158" s="160" t="s">
        <v>488</v>
      </c>
      <c r="E158" s="160">
        <v>21</v>
      </c>
      <c r="F158" s="161" t="s">
        <v>489</v>
      </c>
      <c r="G158" s="162">
        <v>43329</v>
      </c>
      <c r="H158" s="160" t="s">
        <v>494</v>
      </c>
      <c r="I158" s="163" t="s">
        <v>195</v>
      </c>
      <c r="J158" s="164">
        <v>42756</v>
      </c>
    </row>
    <row r="159" spans="1:10">
      <c r="A159" s="160" t="s">
        <v>485</v>
      </c>
      <c r="B159" s="160" t="s">
        <v>486</v>
      </c>
      <c r="C159" s="161" t="s">
        <v>487</v>
      </c>
      <c r="D159" s="160" t="s">
        <v>488</v>
      </c>
      <c r="E159" s="160">
        <v>21</v>
      </c>
      <c r="F159" s="161" t="s">
        <v>504</v>
      </c>
      <c r="G159" s="162">
        <v>58678</v>
      </c>
      <c r="H159" s="160" t="s">
        <v>497</v>
      </c>
      <c r="I159" s="163" t="s">
        <v>210</v>
      </c>
      <c r="J159" s="164">
        <v>42756</v>
      </c>
    </row>
    <row r="160" spans="1:10">
      <c r="A160" s="160" t="s">
        <v>527</v>
      </c>
      <c r="B160" s="160" t="s">
        <v>524</v>
      </c>
      <c r="C160" s="161" t="s">
        <v>487</v>
      </c>
      <c r="D160" s="160" t="s">
        <v>488</v>
      </c>
      <c r="E160" s="160">
        <v>21</v>
      </c>
      <c r="F160" s="161" t="s">
        <v>16</v>
      </c>
      <c r="G160" s="162">
        <v>58272</v>
      </c>
      <c r="H160" s="160" t="s">
        <v>497</v>
      </c>
      <c r="I160" s="163" t="s">
        <v>513</v>
      </c>
      <c r="J160" s="164">
        <v>42756</v>
      </c>
    </row>
    <row r="161" spans="1:10">
      <c r="A161" s="160" t="s">
        <v>522</v>
      </c>
      <c r="B161" s="160" t="s">
        <v>518</v>
      </c>
      <c r="C161" s="161" t="s">
        <v>487</v>
      </c>
      <c r="D161" s="160" t="s">
        <v>488</v>
      </c>
      <c r="E161" s="160">
        <v>21</v>
      </c>
      <c r="F161" s="161" t="s">
        <v>489</v>
      </c>
      <c r="G161" s="162">
        <v>43673</v>
      </c>
      <c r="H161" s="160" t="s">
        <v>497</v>
      </c>
      <c r="I161" s="163" t="s">
        <v>198</v>
      </c>
      <c r="J161" s="164">
        <v>42756</v>
      </c>
    </row>
    <row r="162" spans="1:10">
      <c r="A162" s="160" t="s">
        <v>526</v>
      </c>
      <c r="B162" s="160" t="s">
        <v>524</v>
      </c>
      <c r="C162" s="161" t="s">
        <v>487</v>
      </c>
      <c r="D162" s="160" t="s">
        <v>488</v>
      </c>
      <c r="E162" s="160">
        <v>21</v>
      </c>
      <c r="F162" s="161" t="s">
        <v>489</v>
      </c>
      <c r="G162" s="162">
        <v>61886</v>
      </c>
      <c r="H162" s="160" t="s">
        <v>512</v>
      </c>
      <c r="I162" s="163" t="s">
        <v>513</v>
      </c>
      <c r="J162" s="164">
        <v>42756</v>
      </c>
    </row>
    <row r="163" spans="1:10">
      <c r="A163" s="160" t="s">
        <v>287</v>
      </c>
      <c r="B163" s="160" t="s">
        <v>524</v>
      </c>
      <c r="C163" s="161" t="s">
        <v>487</v>
      </c>
      <c r="D163" s="160" t="s">
        <v>488</v>
      </c>
      <c r="E163" s="160">
        <v>22</v>
      </c>
      <c r="F163" s="161" t="s">
        <v>16</v>
      </c>
      <c r="G163" s="162">
        <v>27899</v>
      </c>
      <c r="H163" s="160" t="s">
        <v>497</v>
      </c>
      <c r="I163" s="163" t="s">
        <v>195</v>
      </c>
      <c r="J163" s="164">
        <v>42757</v>
      </c>
    </row>
    <row r="164" spans="1:10">
      <c r="A164" s="160" t="s">
        <v>521</v>
      </c>
      <c r="B164" s="160" t="s">
        <v>518</v>
      </c>
      <c r="C164" s="161" t="s">
        <v>487</v>
      </c>
      <c r="D164" s="160" t="s">
        <v>488</v>
      </c>
      <c r="E164" s="160">
        <v>22</v>
      </c>
      <c r="F164" s="161" t="s">
        <v>16</v>
      </c>
      <c r="G164" s="162">
        <v>92615</v>
      </c>
      <c r="H164" s="160" t="s">
        <v>497</v>
      </c>
      <c r="I164" s="163" t="s">
        <v>195</v>
      </c>
      <c r="J164" s="164">
        <v>42757</v>
      </c>
    </row>
    <row r="165" spans="1:10">
      <c r="A165" s="160" t="s">
        <v>532</v>
      </c>
      <c r="B165" s="160" t="s">
        <v>524</v>
      </c>
      <c r="C165" s="161" t="s">
        <v>487</v>
      </c>
      <c r="D165" s="160" t="s">
        <v>488</v>
      </c>
      <c r="E165" s="160">
        <v>22</v>
      </c>
      <c r="F165" s="161" t="s">
        <v>489</v>
      </c>
      <c r="G165" s="162">
        <v>23763</v>
      </c>
      <c r="H165" s="160" t="s">
        <v>494</v>
      </c>
      <c r="I165" s="163" t="s">
        <v>195</v>
      </c>
      <c r="J165" s="164">
        <v>42757</v>
      </c>
    </row>
    <row r="166" spans="1:10">
      <c r="A166" s="160" t="s">
        <v>527</v>
      </c>
      <c r="B166" s="160" t="s">
        <v>524</v>
      </c>
      <c r="C166" s="161" t="s">
        <v>487</v>
      </c>
      <c r="D166" s="160" t="s">
        <v>488</v>
      </c>
      <c r="E166" s="160">
        <v>22</v>
      </c>
      <c r="F166" s="161" t="s">
        <v>16</v>
      </c>
      <c r="G166" s="162">
        <v>18123</v>
      </c>
      <c r="H166" s="160" t="s">
        <v>496</v>
      </c>
      <c r="I166" s="163" t="s">
        <v>189</v>
      </c>
      <c r="J166" s="164">
        <v>42757</v>
      </c>
    </row>
    <row r="167" spans="1:10">
      <c r="A167" s="160" t="s">
        <v>531</v>
      </c>
      <c r="B167" s="160" t="s">
        <v>524</v>
      </c>
      <c r="C167" s="161" t="s">
        <v>487</v>
      </c>
      <c r="D167" s="160" t="s">
        <v>488</v>
      </c>
      <c r="E167" s="160">
        <v>22</v>
      </c>
      <c r="F167" s="161" t="s">
        <v>489</v>
      </c>
      <c r="G167" s="162">
        <v>83563</v>
      </c>
      <c r="H167" s="160" t="s">
        <v>497</v>
      </c>
      <c r="I167" s="163" t="s">
        <v>198</v>
      </c>
      <c r="J167" s="164">
        <v>42757</v>
      </c>
    </row>
    <row r="168" spans="1:10">
      <c r="A168" s="160" t="s">
        <v>519</v>
      </c>
      <c r="B168" s="160" t="s">
        <v>518</v>
      </c>
      <c r="C168" s="161" t="s">
        <v>487</v>
      </c>
      <c r="D168" s="160" t="s">
        <v>488</v>
      </c>
      <c r="E168" s="160">
        <v>22</v>
      </c>
      <c r="F168" s="161" t="s">
        <v>16</v>
      </c>
      <c r="G168" s="162">
        <v>24017</v>
      </c>
      <c r="H168" s="160" t="s">
        <v>490</v>
      </c>
      <c r="I168" s="163" t="s">
        <v>189</v>
      </c>
      <c r="J168" s="164">
        <v>42757</v>
      </c>
    </row>
    <row r="169" spans="1:10">
      <c r="A169" s="160" t="s">
        <v>485</v>
      </c>
      <c r="B169" s="160" t="s">
        <v>486</v>
      </c>
      <c r="C169" s="161" t="s">
        <v>487</v>
      </c>
      <c r="D169" s="160" t="s">
        <v>488</v>
      </c>
      <c r="E169" s="160">
        <v>22</v>
      </c>
      <c r="F169" s="161" t="s">
        <v>16</v>
      </c>
      <c r="G169" s="162">
        <v>86988</v>
      </c>
      <c r="H169" s="160" t="s">
        <v>494</v>
      </c>
      <c r="I169" s="163" t="s">
        <v>201</v>
      </c>
      <c r="J169" s="164">
        <v>42757</v>
      </c>
    </row>
    <row r="170" spans="1:10">
      <c r="A170" s="160" t="s">
        <v>522</v>
      </c>
      <c r="B170" s="160" t="s">
        <v>518</v>
      </c>
      <c r="C170" s="161" t="s">
        <v>487</v>
      </c>
      <c r="D170" s="160" t="s">
        <v>488</v>
      </c>
      <c r="E170" s="160">
        <v>23</v>
      </c>
      <c r="F170" s="161" t="s">
        <v>489</v>
      </c>
      <c r="G170" s="162">
        <v>50878</v>
      </c>
      <c r="H170" s="160" t="s">
        <v>494</v>
      </c>
      <c r="I170" s="163" t="s">
        <v>198</v>
      </c>
      <c r="J170" s="164">
        <v>42758</v>
      </c>
    </row>
    <row r="171" spans="1:10">
      <c r="A171" s="160" t="s">
        <v>498</v>
      </c>
      <c r="B171" s="160" t="s">
        <v>486</v>
      </c>
      <c r="C171" s="161" t="s">
        <v>487</v>
      </c>
      <c r="D171" s="160" t="s">
        <v>488</v>
      </c>
      <c r="E171" s="160">
        <v>23</v>
      </c>
      <c r="F171" s="161" t="s">
        <v>504</v>
      </c>
      <c r="G171" s="162">
        <v>88466</v>
      </c>
      <c r="H171" s="160" t="s">
        <v>496</v>
      </c>
      <c r="I171" s="163" t="s">
        <v>189</v>
      </c>
      <c r="J171" s="164">
        <v>42758</v>
      </c>
    </row>
    <row r="172" spans="1:10">
      <c r="A172" s="160" t="s">
        <v>531</v>
      </c>
      <c r="B172" s="160" t="s">
        <v>524</v>
      </c>
      <c r="C172" s="161" t="s">
        <v>487</v>
      </c>
      <c r="D172" s="160" t="s">
        <v>488</v>
      </c>
      <c r="E172" s="160">
        <v>23</v>
      </c>
      <c r="F172" s="161" t="s">
        <v>16</v>
      </c>
      <c r="G172" s="162">
        <v>29787</v>
      </c>
      <c r="H172" s="160" t="s">
        <v>497</v>
      </c>
      <c r="I172" s="163" t="s">
        <v>201</v>
      </c>
      <c r="J172" s="164">
        <v>42758</v>
      </c>
    </row>
    <row r="173" spans="1:10">
      <c r="A173" s="160" t="s">
        <v>530</v>
      </c>
      <c r="B173" s="160" t="s">
        <v>524</v>
      </c>
      <c r="C173" s="161" t="s">
        <v>487</v>
      </c>
      <c r="D173" s="160" t="s">
        <v>488</v>
      </c>
      <c r="E173" s="160">
        <v>23</v>
      </c>
      <c r="F173" s="161" t="s">
        <v>489</v>
      </c>
      <c r="G173" s="162">
        <v>37511</v>
      </c>
      <c r="H173" s="160" t="s">
        <v>490</v>
      </c>
      <c r="I173" s="163" t="s">
        <v>198</v>
      </c>
      <c r="J173" s="164">
        <v>42758</v>
      </c>
    </row>
    <row r="174" spans="1:10">
      <c r="A174" s="160" t="s">
        <v>491</v>
      </c>
      <c r="B174" s="160" t="s">
        <v>486</v>
      </c>
      <c r="C174" s="161" t="s">
        <v>487</v>
      </c>
      <c r="D174" s="160" t="s">
        <v>488</v>
      </c>
      <c r="E174" s="160">
        <v>23</v>
      </c>
      <c r="F174" s="161" t="s">
        <v>489</v>
      </c>
      <c r="G174" s="162">
        <v>52459</v>
      </c>
      <c r="H174" s="160" t="s">
        <v>494</v>
      </c>
      <c r="I174" s="163" t="s">
        <v>192</v>
      </c>
      <c r="J174" s="164">
        <v>42758</v>
      </c>
    </row>
    <row r="175" spans="1:10">
      <c r="A175" s="160" t="s">
        <v>485</v>
      </c>
      <c r="B175" s="160" t="s">
        <v>486</v>
      </c>
      <c r="C175" s="161" t="s">
        <v>487</v>
      </c>
      <c r="D175" s="160" t="s">
        <v>488</v>
      </c>
      <c r="E175" s="160">
        <v>23</v>
      </c>
      <c r="F175" s="161" t="s">
        <v>16</v>
      </c>
      <c r="G175" s="162">
        <v>26107</v>
      </c>
      <c r="H175" s="160" t="s">
        <v>494</v>
      </c>
      <c r="I175" s="163" t="s">
        <v>195</v>
      </c>
      <c r="J175" s="164">
        <v>42758</v>
      </c>
    </row>
    <row r="176" spans="1:10">
      <c r="A176" s="160" t="s">
        <v>527</v>
      </c>
      <c r="B176" s="160" t="s">
        <v>524</v>
      </c>
      <c r="C176" s="161" t="s">
        <v>487</v>
      </c>
      <c r="D176" s="160" t="s">
        <v>488</v>
      </c>
      <c r="E176" s="160">
        <v>23</v>
      </c>
      <c r="F176" s="161" t="s">
        <v>489</v>
      </c>
      <c r="G176" s="162">
        <v>30388</v>
      </c>
      <c r="H176" s="160" t="s">
        <v>494</v>
      </c>
      <c r="I176" s="163" t="s">
        <v>192</v>
      </c>
      <c r="J176" s="164">
        <v>42758</v>
      </c>
    </row>
    <row r="177" spans="1:10">
      <c r="A177" s="160" t="s">
        <v>522</v>
      </c>
      <c r="B177" s="160" t="s">
        <v>518</v>
      </c>
      <c r="C177" s="161" t="s">
        <v>487</v>
      </c>
      <c r="D177" s="160" t="s">
        <v>488</v>
      </c>
      <c r="E177" s="160">
        <v>23</v>
      </c>
      <c r="F177" s="161" t="s">
        <v>16</v>
      </c>
      <c r="G177" s="162">
        <v>94830</v>
      </c>
      <c r="H177" s="160" t="s">
        <v>501</v>
      </c>
      <c r="I177" s="163" t="s">
        <v>195</v>
      </c>
      <c r="J177" s="164">
        <v>42758</v>
      </c>
    </row>
    <row r="178" spans="1:10">
      <c r="A178" s="160" t="s">
        <v>521</v>
      </c>
      <c r="B178" s="160" t="s">
        <v>518</v>
      </c>
      <c r="C178" s="161" t="s">
        <v>487</v>
      </c>
      <c r="D178" s="160" t="s">
        <v>488</v>
      </c>
      <c r="E178" s="160">
        <v>24</v>
      </c>
      <c r="F178" s="161" t="s">
        <v>504</v>
      </c>
      <c r="G178" s="162">
        <v>32689</v>
      </c>
      <c r="H178" s="160" t="s">
        <v>497</v>
      </c>
      <c r="I178" s="165" t="s">
        <v>198</v>
      </c>
      <c r="J178" s="164">
        <v>42759</v>
      </c>
    </row>
    <row r="179" spans="1:10">
      <c r="A179" s="160" t="s">
        <v>526</v>
      </c>
      <c r="B179" s="160" t="s">
        <v>524</v>
      </c>
      <c r="C179" s="161" t="s">
        <v>487</v>
      </c>
      <c r="D179" s="160" t="s">
        <v>488</v>
      </c>
      <c r="E179" s="160">
        <v>24</v>
      </c>
      <c r="F179" s="161" t="s">
        <v>16</v>
      </c>
      <c r="G179" s="162">
        <v>83469</v>
      </c>
      <c r="H179" s="160" t="s">
        <v>490</v>
      </c>
      <c r="I179" s="163" t="s">
        <v>513</v>
      </c>
      <c r="J179" s="164">
        <v>42759</v>
      </c>
    </row>
    <row r="180" spans="1:10">
      <c r="A180" s="160" t="s">
        <v>527</v>
      </c>
      <c r="B180" s="160" t="s">
        <v>524</v>
      </c>
      <c r="C180" s="161" t="s">
        <v>487</v>
      </c>
      <c r="D180" s="160" t="s">
        <v>488</v>
      </c>
      <c r="E180" s="160">
        <v>24</v>
      </c>
      <c r="F180" s="161" t="s">
        <v>16</v>
      </c>
      <c r="G180" s="162">
        <v>47662</v>
      </c>
      <c r="H180" s="160" t="s">
        <v>494</v>
      </c>
      <c r="I180" s="163" t="s">
        <v>513</v>
      </c>
      <c r="J180" s="164">
        <v>42759</v>
      </c>
    </row>
    <row r="181" spans="1:10">
      <c r="A181" s="160" t="s">
        <v>503</v>
      </c>
      <c r="B181" s="160" t="s">
        <v>486</v>
      </c>
      <c r="C181" s="161" t="s">
        <v>487</v>
      </c>
      <c r="D181" s="160" t="s">
        <v>488</v>
      </c>
      <c r="E181" s="160">
        <v>24</v>
      </c>
      <c r="F181" s="161" t="s">
        <v>504</v>
      </c>
      <c r="G181" s="162">
        <v>17674</v>
      </c>
      <c r="H181" s="160" t="s">
        <v>494</v>
      </c>
      <c r="I181" s="163" t="s">
        <v>201</v>
      </c>
      <c r="J181" s="164">
        <v>42759</v>
      </c>
    </row>
    <row r="182" spans="1:10">
      <c r="A182" s="160" t="s">
        <v>526</v>
      </c>
      <c r="B182" s="160" t="s">
        <v>524</v>
      </c>
      <c r="C182" s="161" t="s">
        <v>487</v>
      </c>
      <c r="D182" s="160" t="s">
        <v>488</v>
      </c>
      <c r="E182" s="160">
        <v>24</v>
      </c>
      <c r="F182" s="161" t="s">
        <v>16</v>
      </c>
      <c r="G182" s="162">
        <v>77295</v>
      </c>
      <c r="H182" s="160" t="s">
        <v>494</v>
      </c>
      <c r="I182" s="163" t="s">
        <v>210</v>
      </c>
      <c r="J182" s="164">
        <v>42759</v>
      </c>
    </row>
    <row r="183" spans="1:10">
      <c r="A183" s="160" t="s">
        <v>531</v>
      </c>
      <c r="B183" s="160" t="s">
        <v>524</v>
      </c>
      <c r="C183" s="161" t="s">
        <v>487</v>
      </c>
      <c r="D183" s="160" t="s">
        <v>488</v>
      </c>
      <c r="E183" s="160">
        <v>24</v>
      </c>
      <c r="F183" s="161" t="s">
        <v>489</v>
      </c>
      <c r="G183" s="162">
        <v>36563</v>
      </c>
      <c r="H183" s="160" t="s">
        <v>496</v>
      </c>
      <c r="I183" s="163" t="s">
        <v>201</v>
      </c>
      <c r="J183" s="164">
        <v>42759</v>
      </c>
    </row>
    <row r="184" spans="1:10">
      <c r="A184" s="160" t="s">
        <v>531</v>
      </c>
      <c r="B184" s="160" t="s">
        <v>524</v>
      </c>
      <c r="C184" s="161" t="s">
        <v>487</v>
      </c>
      <c r="D184" s="160" t="s">
        <v>488</v>
      </c>
      <c r="E184" s="160">
        <v>25</v>
      </c>
      <c r="F184" s="161" t="s">
        <v>16</v>
      </c>
      <c r="G184" s="162">
        <v>56147</v>
      </c>
      <c r="H184" s="160" t="s">
        <v>497</v>
      </c>
      <c r="I184" s="163" t="s">
        <v>198</v>
      </c>
      <c r="J184" s="164">
        <v>42760</v>
      </c>
    </row>
    <row r="185" spans="1:10">
      <c r="A185" s="160" t="s">
        <v>529</v>
      </c>
      <c r="B185" s="160" t="s">
        <v>524</v>
      </c>
      <c r="C185" s="161" t="s">
        <v>487</v>
      </c>
      <c r="D185" s="160" t="s">
        <v>488</v>
      </c>
      <c r="E185" s="160">
        <v>25</v>
      </c>
      <c r="F185" s="161" t="s">
        <v>16</v>
      </c>
      <c r="G185" s="162">
        <v>28386</v>
      </c>
      <c r="H185" s="160" t="s">
        <v>497</v>
      </c>
      <c r="I185" s="165" t="s">
        <v>198</v>
      </c>
      <c r="J185" s="164">
        <v>42760</v>
      </c>
    </row>
    <row r="186" spans="1:10">
      <c r="A186" s="160" t="s">
        <v>531</v>
      </c>
      <c r="B186" s="160" t="s">
        <v>524</v>
      </c>
      <c r="C186" s="161" t="s">
        <v>487</v>
      </c>
      <c r="D186" s="160" t="s">
        <v>488</v>
      </c>
      <c r="E186" s="160">
        <v>25</v>
      </c>
      <c r="F186" s="161" t="s">
        <v>16</v>
      </c>
      <c r="G186" s="162">
        <v>15466</v>
      </c>
      <c r="H186" s="160" t="s">
        <v>497</v>
      </c>
      <c r="I186" s="165" t="s">
        <v>198</v>
      </c>
      <c r="J186" s="164">
        <v>42760</v>
      </c>
    </row>
    <row r="187" spans="1:10">
      <c r="A187" s="160" t="s">
        <v>532</v>
      </c>
      <c r="B187" s="160" t="s">
        <v>524</v>
      </c>
      <c r="C187" s="161" t="s">
        <v>487</v>
      </c>
      <c r="D187" s="160" t="s">
        <v>488</v>
      </c>
      <c r="E187" s="160">
        <v>25</v>
      </c>
      <c r="F187" s="161" t="s">
        <v>16</v>
      </c>
      <c r="G187" s="162">
        <v>94267</v>
      </c>
      <c r="H187" s="160" t="s">
        <v>501</v>
      </c>
      <c r="I187" s="163" t="s">
        <v>210</v>
      </c>
      <c r="J187" s="164">
        <v>42760</v>
      </c>
    </row>
    <row r="188" spans="1:10">
      <c r="A188" s="160" t="s">
        <v>530</v>
      </c>
      <c r="B188" s="160" t="s">
        <v>524</v>
      </c>
      <c r="C188" s="161" t="s">
        <v>487</v>
      </c>
      <c r="D188" s="160" t="s">
        <v>488</v>
      </c>
      <c r="E188" s="160">
        <v>25</v>
      </c>
      <c r="F188" s="161" t="s">
        <v>504</v>
      </c>
      <c r="G188" s="162">
        <v>95437</v>
      </c>
      <c r="H188" s="160" t="s">
        <v>496</v>
      </c>
      <c r="I188" s="163" t="s">
        <v>192</v>
      </c>
      <c r="J188" s="164">
        <v>42760</v>
      </c>
    </row>
    <row r="189" spans="1:10">
      <c r="A189" s="160" t="s">
        <v>521</v>
      </c>
      <c r="B189" s="160" t="s">
        <v>518</v>
      </c>
      <c r="C189" s="161" t="s">
        <v>487</v>
      </c>
      <c r="D189" s="160" t="s">
        <v>488</v>
      </c>
      <c r="E189" s="160">
        <v>25</v>
      </c>
      <c r="F189" s="161" t="s">
        <v>489</v>
      </c>
      <c r="G189" s="162">
        <v>99099</v>
      </c>
      <c r="H189" s="160" t="s">
        <v>497</v>
      </c>
      <c r="I189" s="165" t="s">
        <v>198</v>
      </c>
      <c r="J189" s="164">
        <v>42760</v>
      </c>
    </row>
    <row r="190" spans="1:10">
      <c r="A190" s="160" t="s">
        <v>519</v>
      </c>
      <c r="B190" s="160" t="s">
        <v>518</v>
      </c>
      <c r="C190" s="161" t="s">
        <v>487</v>
      </c>
      <c r="D190" s="160" t="s">
        <v>488</v>
      </c>
      <c r="E190" s="160">
        <v>25</v>
      </c>
      <c r="F190" s="161" t="s">
        <v>16</v>
      </c>
      <c r="G190" s="162">
        <v>14128</v>
      </c>
      <c r="H190" s="160" t="s">
        <v>497</v>
      </c>
      <c r="I190" s="163" t="s">
        <v>198</v>
      </c>
      <c r="J190" s="164">
        <v>42760</v>
      </c>
    </row>
    <row r="191" spans="1:10">
      <c r="A191" s="160" t="s">
        <v>530</v>
      </c>
      <c r="B191" s="160" t="s">
        <v>524</v>
      </c>
      <c r="C191" s="161" t="s">
        <v>487</v>
      </c>
      <c r="D191" s="160" t="s">
        <v>488</v>
      </c>
      <c r="E191" s="160">
        <v>25</v>
      </c>
      <c r="F191" s="161" t="s">
        <v>489</v>
      </c>
      <c r="G191" s="162">
        <v>66793</v>
      </c>
      <c r="H191" s="160" t="s">
        <v>497</v>
      </c>
      <c r="I191" s="163" t="s">
        <v>192</v>
      </c>
      <c r="J191" s="164">
        <v>42760</v>
      </c>
    </row>
    <row r="192" spans="1:10">
      <c r="A192" s="160" t="s">
        <v>519</v>
      </c>
      <c r="B192" s="160" t="s">
        <v>518</v>
      </c>
      <c r="C192" s="161" t="s">
        <v>487</v>
      </c>
      <c r="D192" s="160" t="s">
        <v>488</v>
      </c>
      <c r="E192" s="160">
        <v>25</v>
      </c>
      <c r="F192" s="161" t="s">
        <v>16</v>
      </c>
      <c r="G192" s="162">
        <v>61550</v>
      </c>
      <c r="H192" s="160" t="s">
        <v>494</v>
      </c>
      <c r="I192" s="165" t="s">
        <v>198</v>
      </c>
      <c r="J192" s="164">
        <v>42760</v>
      </c>
    </row>
    <row r="193" spans="1:10">
      <c r="A193" s="160" t="s">
        <v>530</v>
      </c>
      <c r="B193" s="160" t="s">
        <v>524</v>
      </c>
      <c r="C193" s="161" t="s">
        <v>487</v>
      </c>
      <c r="D193" s="160" t="s">
        <v>488</v>
      </c>
      <c r="E193" s="160">
        <v>26</v>
      </c>
      <c r="F193" s="161" t="s">
        <v>16</v>
      </c>
      <c r="G193" s="162">
        <v>52158</v>
      </c>
      <c r="H193" s="160" t="s">
        <v>494</v>
      </c>
      <c r="I193" s="163" t="s">
        <v>195</v>
      </c>
      <c r="J193" s="164">
        <v>42761</v>
      </c>
    </row>
    <row r="194" spans="1:10">
      <c r="A194" s="160" t="s">
        <v>530</v>
      </c>
      <c r="B194" s="160" t="s">
        <v>524</v>
      </c>
      <c r="C194" s="161" t="s">
        <v>487</v>
      </c>
      <c r="D194" s="160" t="s">
        <v>488</v>
      </c>
      <c r="E194" s="160">
        <v>26</v>
      </c>
      <c r="F194" s="161" t="s">
        <v>16</v>
      </c>
      <c r="G194" s="162">
        <v>28484</v>
      </c>
      <c r="H194" s="160" t="s">
        <v>496</v>
      </c>
      <c r="I194" s="163" t="s">
        <v>195</v>
      </c>
      <c r="J194" s="164">
        <v>42761</v>
      </c>
    </row>
    <row r="195" spans="1:10">
      <c r="A195" s="160" t="s">
        <v>529</v>
      </c>
      <c r="B195" s="160" t="s">
        <v>524</v>
      </c>
      <c r="C195" s="161" t="s">
        <v>487</v>
      </c>
      <c r="D195" s="160" t="s">
        <v>488</v>
      </c>
      <c r="E195" s="160">
        <v>26</v>
      </c>
      <c r="F195" s="161" t="s">
        <v>504</v>
      </c>
      <c r="G195" s="162">
        <v>20473</v>
      </c>
      <c r="H195" s="160" t="s">
        <v>494</v>
      </c>
      <c r="I195" s="163" t="s">
        <v>201</v>
      </c>
      <c r="J195" s="164">
        <v>42761</v>
      </c>
    </row>
    <row r="196" spans="1:10">
      <c r="A196" s="160" t="s">
        <v>533</v>
      </c>
      <c r="B196" s="160" t="s">
        <v>534</v>
      </c>
      <c r="C196" s="161" t="s">
        <v>487</v>
      </c>
      <c r="D196" s="160" t="s">
        <v>488</v>
      </c>
      <c r="E196" s="160">
        <v>26</v>
      </c>
      <c r="F196" s="161" t="s">
        <v>489</v>
      </c>
      <c r="G196" s="162">
        <v>57288</v>
      </c>
      <c r="H196" s="160" t="s">
        <v>497</v>
      </c>
      <c r="I196" s="163" t="s">
        <v>195</v>
      </c>
      <c r="J196" s="164">
        <v>42761</v>
      </c>
    </row>
    <row r="197" spans="1:10">
      <c r="A197" s="160" t="s">
        <v>531</v>
      </c>
      <c r="B197" s="160" t="s">
        <v>524</v>
      </c>
      <c r="C197" s="161" t="s">
        <v>487</v>
      </c>
      <c r="D197" s="160" t="s">
        <v>488</v>
      </c>
      <c r="E197" s="160">
        <v>26</v>
      </c>
      <c r="F197" s="161" t="s">
        <v>489</v>
      </c>
      <c r="G197" s="162">
        <v>96436</v>
      </c>
      <c r="H197" s="160" t="s">
        <v>497</v>
      </c>
      <c r="I197" s="163" t="s">
        <v>513</v>
      </c>
      <c r="J197" s="164">
        <v>42761</v>
      </c>
    </row>
    <row r="198" spans="1:10">
      <c r="A198" s="160" t="s">
        <v>485</v>
      </c>
      <c r="B198" s="160" t="s">
        <v>486</v>
      </c>
      <c r="C198" s="161" t="s">
        <v>487</v>
      </c>
      <c r="D198" s="160" t="s">
        <v>488</v>
      </c>
      <c r="E198" s="160">
        <v>26</v>
      </c>
      <c r="F198" s="161" t="s">
        <v>489</v>
      </c>
      <c r="G198" s="162">
        <v>65921</v>
      </c>
      <c r="H198" s="160" t="s">
        <v>490</v>
      </c>
      <c r="I198" s="163" t="s">
        <v>513</v>
      </c>
      <c r="J198" s="164">
        <v>42761</v>
      </c>
    </row>
    <row r="199" spans="1:10">
      <c r="A199" s="160" t="s">
        <v>517</v>
      </c>
      <c r="B199" s="160" t="s">
        <v>518</v>
      </c>
      <c r="C199" s="161" t="s">
        <v>487</v>
      </c>
      <c r="D199" s="160" t="s">
        <v>488</v>
      </c>
      <c r="E199" s="160">
        <v>26</v>
      </c>
      <c r="F199" s="161" t="s">
        <v>489</v>
      </c>
      <c r="G199" s="162">
        <v>5851</v>
      </c>
      <c r="H199" s="160" t="s">
        <v>490</v>
      </c>
      <c r="I199" s="163" t="s">
        <v>195</v>
      </c>
      <c r="J199" s="164">
        <v>42761</v>
      </c>
    </row>
    <row r="200" spans="1:10">
      <c r="A200" s="160" t="s">
        <v>523</v>
      </c>
      <c r="B200" s="160" t="s">
        <v>518</v>
      </c>
      <c r="C200" s="161" t="s">
        <v>487</v>
      </c>
      <c r="D200" s="160" t="s">
        <v>488</v>
      </c>
      <c r="E200" s="160">
        <v>27</v>
      </c>
      <c r="F200" s="161" t="s">
        <v>16</v>
      </c>
      <c r="G200" s="162">
        <v>33405</v>
      </c>
      <c r="H200" s="160" t="s">
        <v>494</v>
      </c>
      <c r="I200" s="163" t="s">
        <v>192</v>
      </c>
      <c r="J200" s="164">
        <v>42762</v>
      </c>
    </row>
    <row r="201" spans="1:10">
      <c r="A201" s="160" t="s">
        <v>527</v>
      </c>
      <c r="B201" s="160" t="s">
        <v>524</v>
      </c>
      <c r="C201" s="161" t="s">
        <v>487</v>
      </c>
      <c r="D201" s="160" t="s">
        <v>488</v>
      </c>
      <c r="E201" s="160">
        <v>27</v>
      </c>
      <c r="F201" s="161" t="s">
        <v>489</v>
      </c>
      <c r="G201" s="162">
        <v>4690</v>
      </c>
      <c r="H201" s="160" t="s">
        <v>497</v>
      </c>
      <c r="I201" s="163" t="s">
        <v>198</v>
      </c>
      <c r="J201" s="164">
        <v>42762</v>
      </c>
    </row>
    <row r="202" spans="1:10">
      <c r="A202" s="160" t="s">
        <v>522</v>
      </c>
      <c r="B202" s="160" t="s">
        <v>518</v>
      </c>
      <c r="C202" s="161" t="s">
        <v>487</v>
      </c>
      <c r="D202" s="160" t="s">
        <v>488</v>
      </c>
      <c r="E202" s="160">
        <v>27</v>
      </c>
      <c r="F202" s="161" t="s">
        <v>16</v>
      </c>
      <c r="G202" s="162">
        <v>34940</v>
      </c>
      <c r="H202" s="160" t="s">
        <v>497</v>
      </c>
      <c r="I202" s="163" t="s">
        <v>210</v>
      </c>
      <c r="J202" s="164">
        <v>42762</v>
      </c>
    </row>
    <row r="203" spans="1:10">
      <c r="A203" s="160" t="s">
        <v>522</v>
      </c>
      <c r="B203" s="160" t="s">
        <v>518</v>
      </c>
      <c r="C203" s="161" t="s">
        <v>487</v>
      </c>
      <c r="D203" s="160" t="s">
        <v>488</v>
      </c>
      <c r="E203" s="160">
        <v>27</v>
      </c>
      <c r="F203" s="161" t="s">
        <v>489</v>
      </c>
      <c r="G203" s="162">
        <v>8812</v>
      </c>
      <c r="H203" s="160" t="s">
        <v>494</v>
      </c>
      <c r="I203" s="165" t="s">
        <v>198</v>
      </c>
      <c r="J203" s="164">
        <v>42762</v>
      </c>
    </row>
    <row r="204" spans="1:10">
      <c r="A204" s="160" t="s">
        <v>522</v>
      </c>
      <c r="B204" s="160" t="s">
        <v>518</v>
      </c>
      <c r="C204" s="161" t="s">
        <v>487</v>
      </c>
      <c r="D204" s="160" t="s">
        <v>488</v>
      </c>
      <c r="E204" s="160">
        <v>27</v>
      </c>
      <c r="F204" s="161" t="s">
        <v>504</v>
      </c>
      <c r="G204" s="162">
        <v>8521</v>
      </c>
      <c r="H204" s="160" t="s">
        <v>494</v>
      </c>
      <c r="I204" s="165" t="s">
        <v>198</v>
      </c>
      <c r="J204" s="164">
        <v>42762</v>
      </c>
    </row>
    <row r="205" spans="1:10">
      <c r="A205" s="160" t="s">
        <v>528</v>
      </c>
      <c r="B205" s="160" t="s">
        <v>524</v>
      </c>
      <c r="C205" s="161" t="s">
        <v>487</v>
      </c>
      <c r="D205" s="160" t="s">
        <v>488</v>
      </c>
      <c r="E205" s="160">
        <v>27</v>
      </c>
      <c r="F205" s="161" t="s">
        <v>489</v>
      </c>
      <c r="G205" s="162">
        <v>78172</v>
      </c>
      <c r="H205" s="160" t="s">
        <v>497</v>
      </c>
      <c r="I205" s="163" t="s">
        <v>192</v>
      </c>
      <c r="J205" s="164">
        <v>42762</v>
      </c>
    </row>
    <row r="206" spans="1:10">
      <c r="A206" s="160" t="s">
        <v>530</v>
      </c>
      <c r="B206" s="160" t="s">
        <v>524</v>
      </c>
      <c r="C206" s="161" t="s">
        <v>487</v>
      </c>
      <c r="D206" s="160" t="s">
        <v>488</v>
      </c>
      <c r="E206" s="160">
        <v>27</v>
      </c>
      <c r="F206" s="161" t="s">
        <v>504</v>
      </c>
      <c r="G206" s="162">
        <v>90586</v>
      </c>
      <c r="H206" s="160" t="s">
        <v>496</v>
      </c>
      <c r="I206" s="163" t="s">
        <v>210</v>
      </c>
      <c r="J206" s="164">
        <v>42762</v>
      </c>
    </row>
    <row r="207" spans="1:10">
      <c r="A207" s="160" t="s">
        <v>526</v>
      </c>
      <c r="B207" s="160" t="s">
        <v>524</v>
      </c>
      <c r="C207" s="161" t="s">
        <v>487</v>
      </c>
      <c r="D207" s="160" t="s">
        <v>488</v>
      </c>
      <c r="E207" s="160">
        <v>27</v>
      </c>
      <c r="F207" s="161" t="s">
        <v>489</v>
      </c>
      <c r="G207" s="162">
        <v>25462</v>
      </c>
      <c r="H207" s="160" t="s">
        <v>496</v>
      </c>
      <c r="I207" s="163" t="s">
        <v>192</v>
      </c>
      <c r="J207" s="164">
        <v>42762</v>
      </c>
    </row>
    <row r="208" spans="1:10">
      <c r="A208" s="160" t="s">
        <v>523</v>
      </c>
      <c r="B208" s="160" t="s">
        <v>518</v>
      </c>
      <c r="C208" s="161" t="s">
        <v>487</v>
      </c>
      <c r="D208" s="160" t="s">
        <v>488</v>
      </c>
      <c r="E208" s="160">
        <v>28</v>
      </c>
      <c r="F208" s="161" t="s">
        <v>489</v>
      </c>
      <c r="G208" s="162">
        <v>93861</v>
      </c>
      <c r="H208" s="160" t="s">
        <v>496</v>
      </c>
      <c r="I208" s="163" t="s">
        <v>210</v>
      </c>
      <c r="J208" s="164">
        <v>42763</v>
      </c>
    </row>
    <row r="209" spans="1:10">
      <c r="A209" s="160" t="s">
        <v>530</v>
      </c>
      <c r="B209" s="160" t="s">
        <v>524</v>
      </c>
      <c r="C209" s="161" t="s">
        <v>487</v>
      </c>
      <c r="D209" s="160" t="s">
        <v>488</v>
      </c>
      <c r="E209" s="160">
        <v>28</v>
      </c>
      <c r="F209" s="161" t="s">
        <v>16</v>
      </c>
      <c r="G209" s="162">
        <v>39129</v>
      </c>
      <c r="H209" s="160" t="s">
        <v>496</v>
      </c>
      <c r="I209" s="163" t="s">
        <v>189</v>
      </c>
      <c r="J209" s="164">
        <v>42763</v>
      </c>
    </row>
    <row r="210" spans="1:10">
      <c r="A210" s="160" t="s">
        <v>527</v>
      </c>
      <c r="B210" s="160" t="s">
        <v>524</v>
      </c>
      <c r="C210" s="161" t="s">
        <v>487</v>
      </c>
      <c r="D210" s="160" t="s">
        <v>488</v>
      </c>
      <c r="E210" s="160">
        <v>28</v>
      </c>
      <c r="F210" s="161" t="s">
        <v>16</v>
      </c>
      <c r="G210" s="162">
        <v>78398</v>
      </c>
      <c r="H210" s="160" t="s">
        <v>494</v>
      </c>
      <c r="I210" s="163" t="s">
        <v>192</v>
      </c>
      <c r="J210" s="164">
        <v>42763</v>
      </c>
    </row>
    <row r="211" spans="1:10">
      <c r="A211" s="160" t="s">
        <v>287</v>
      </c>
      <c r="B211" s="160" t="s">
        <v>524</v>
      </c>
      <c r="C211" s="161" t="s">
        <v>487</v>
      </c>
      <c r="D211" s="160" t="s">
        <v>488</v>
      </c>
      <c r="E211" s="160">
        <v>28</v>
      </c>
      <c r="F211" s="161" t="s">
        <v>489</v>
      </c>
      <c r="G211" s="162">
        <v>62559</v>
      </c>
      <c r="H211" s="160" t="s">
        <v>490</v>
      </c>
      <c r="I211" s="163" t="s">
        <v>189</v>
      </c>
      <c r="J211" s="164">
        <v>42763</v>
      </c>
    </row>
    <row r="212" spans="1:10">
      <c r="A212" s="160" t="s">
        <v>522</v>
      </c>
      <c r="B212" s="160" t="s">
        <v>518</v>
      </c>
      <c r="C212" s="161" t="s">
        <v>487</v>
      </c>
      <c r="D212" s="160" t="s">
        <v>488</v>
      </c>
      <c r="E212" s="160">
        <v>28</v>
      </c>
      <c r="F212" s="161" t="s">
        <v>16</v>
      </c>
      <c r="G212" s="162">
        <v>40612</v>
      </c>
      <c r="H212" s="160" t="s">
        <v>496</v>
      </c>
      <c r="I212" s="163" t="s">
        <v>189</v>
      </c>
      <c r="J212" s="164">
        <v>42763</v>
      </c>
    </row>
    <row r="213" spans="1:10">
      <c r="A213" s="160" t="s">
        <v>526</v>
      </c>
      <c r="B213" s="160" t="s">
        <v>524</v>
      </c>
      <c r="C213" s="161" t="s">
        <v>487</v>
      </c>
      <c r="D213" s="160" t="s">
        <v>488</v>
      </c>
      <c r="E213" s="160">
        <v>28</v>
      </c>
      <c r="F213" s="161" t="s">
        <v>489</v>
      </c>
      <c r="G213" s="162">
        <v>30357</v>
      </c>
      <c r="H213" s="160" t="s">
        <v>496</v>
      </c>
      <c r="I213" s="165" t="s">
        <v>198</v>
      </c>
      <c r="J213" s="164">
        <v>42763</v>
      </c>
    </row>
    <row r="214" spans="1:10">
      <c r="A214" s="160" t="s">
        <v>520</v>
      </c>
      <c r="B214" s="160" t="s">
        <v>518</v>
      </c>
      <c r="C214" s="161" t="s">
        <v>487</v>
      </c>
      <c r="D214" s="160" t="s">
        <v>488</v>
      </c>
      <c r="E214" s="160">
        <v>28</v>
      </c>
      <c r="F214" s="161" t="s">
        <v>489</v>
      </c>
      <c r="G214" s="162">
        <v>20878</v>
      </c>
      <c r="H214" s="160" t="s">
        <v>494</v>
      </c>
      <c r="I214" s="163" t="s">
        <v>189</v>
      </c>
      <c r="J214" s="164">
        <v>42763</v>
      </c>
    </row>
    <row r="215" spans="1:10">
      <c r="A215" s="160" t="s">
        <v>531</v>
      </c>
      <c r="B215" s="160" t="s">
        <v>524</v>
      </c>
      <c r="C215" s="161" t="s">
        <v>487</v>
      </c>
      <c r="D215" s="160" t="s">
        <v>488</v>
      </c>
      <c r="E215" s="160">
        <v>29</v>
      </c>
      <c r="F215" s="161" t="s">
        <v>16</v>
      </c>
      <c r="G215" s="162">
        <v>90534</v>
      </c>
      <c r="H215" s="160" t="s">
        <v>497</v>
      </c>
      <c r="I215" s="163" t="s">
        <v>210</v>
      </c>
      <c r="J215" s="164">
        <v>42764</v>
      </c>
    </row>
    <row r="216" spans="1:10">
      <c r="A216" s="160" t="s">
        <v>529</v>
      </c>
      <c r="B216" s="160" t="s">
        <v>524</v>
      </c>
      <c r="C216" s="161" t="s">
        <v>487</v>
      </c>
      <c r="D216" s="160" t="s">
        <v>488</v>
      </c>
      <c r="E216" s="160">
        <v>29</v>
      </c>
      <c r="F216" s="161" t="s">
        <v>16</v>
      </c>
      <c r="G216" s="162">
        <v>79466</v>
      </c>
      <c r="H216" s="160" t="s">
        <v>496</v>
      </c>
      <c r="I216" s="163" t="s">
        <v>198</v>
      </c>
      <c r="J216" s="164">
        <v>42764</v>
      </c>
    </row>
    <row r="217" spans="1:10">
      <c r="A217" s="160" t="s">
        <v>526</v>
      </c>
      <c r="B217" s="160" t="s">
        <v>524</v>
      </c>
      <c r="C217" s="161" t="s">
        <v>487</v>
      </c>
      <c r="D217" s="160" t="s">
        <v>488</v>
      </c>
      <c r="E217" s="160">
        <v>29</v>
      </c>
      <c r="F217" s="161" t="s">
        <v>16</v>
      </c>
      <c r="G217" s="162">
        <v>5764</v>
      </c>
      <c r="H217" s="160" t="s">
        <v>496</v>
      </c>
      <c r="I217" s="163" t="s">
        <v>201</v>
      </c>
      <c r="J217" s="164">
        <v>42764</v>
      </c>
    </row>
    <row r="218" spans="1:10">
      <c r="A218" s="160" t="s">
        <v>529</v>
      </c>
      <c r="B218" s="160" t="s">
        <v>524</v>
      </c>
      <c r="C218" s="161" t="s">
        <v>487</v>
      </c>
      <c r="D218" s="160" t="s">
        <v>488</v>
      </c>
      <c r="E218" s="160">
        <v>29</v>
      </c>
      <c r="F218" s="161" t="s">
        <v>489</v>
      </c>
      <c r="G218" s="162">
        <v>8020</v>
      </c>
      <c r="H218" s="160" t="s">
        <v>496</v>
      </c>
      <c r="I218" s="163" t="s">
        <v>192</v>
      </c>
      <c r="J218" s="164">
        <v>42764</v>
      </c>
    </row>
    <row r="219" spans="1:10">
      <c r="A219" s="160" t="s">
        <v>291</v>
      </c>
      <c r="B219" s="160" t="s">
        <v>524</v>
      </c>
      <c r="C219" s="161" t="s">
        <v>487</v>
      </c>
      <c r="D219" s="160" t="s">
        <v>488</v>
      </c>
      <c r="E219" s="160">
        <v>29</v>
      </c>
      <c r="F219" s="161" t="s">
        <v>16</v>
      </c>
      <c r="G219" s="162">
        <v>45483</v>
      </c>
      <c r="H219" s="160" t="s">
        <v>494</v>
      </c>
      <c r="I219" s="163" t="s">
        <v>198</v>
      </c>
      <c r="J219" s="164">
        <v>42764</v>
      </c>
    </row>
    <row r="220" spans="1:10">
      <c r="A220" s="160" t="s">
        <v>532</v>
      </c>
      <c r="B220" s="160" t="s">
        <v>524</v>
      </c>
      <c r="C220" s="161" t="s">
        <v>487</v>
      </c>
      <c r="D220" s="160" t="s">
        <v>488</v>
      </c>
      <c r="E220" s="160">
        <v>29</v>
      </c>
      <c r="F220" s="161" t="s">
        <v>16</v>
      </c>
      <c r="G220" s="162">
        <v>94576</v>
      </c>
      <c r="H220" s="160" t="s">
        <v>501</v>
      </c>
      <c r="I220" s="163" t="s">
        <v>198</v>
      </c>
      <c r="J220" s="164">
        <v>42764</v>
      </c>
    </row>
    <row r="221" spans="1:10">
      <c r="A221" s="160" t="s">
        <v>531</v>
      </c>
      <c r="B221" s="160" t="s">
        <v>524</v>
      </c>
      <c r="C221" s="161" t="s">
        <v>487</v>
      </c>
      <c r="D221" s="160" t="s">
        <v>488</v>
      </c>
      <c r="E221" s="160">
        <v>30</v>
      </c>
      <c r="F221" s="161" t="s">
        <v>16</v>
      </c>
      <c r="G221" s="162">
        <v>85340</v>
      </c>
      <c r="H221" s="160" t="s">
        <v>501</v>
      </c>
      <c r="I221" s="163" t="s">
        <v>210</v>
      </c>
      <c r="J221" s="164">
        <v>42765</v>
      </c>
    </row>
    <row r="222" spans="1:10">
      <c r="A222" s="160" t="s">
        <v>536</v>
      </c>
      <c r="B222" s="160" t="s">
        <v>534</v>
      </c>
      <c r="C222" s="161" t="s">
        <v>487</v>
      </c>
      <c r="D222" s="160" t="s">
        <v>488</v>
      </c>
      <c r="E222" s="160">
        <v>30</v>
      </c>
      <c r="F222" s="161" t="s">
        <v>489</v>
      </c>
      <c r="G222" s="162">
        <v>12226</v>
      </c>
      <c r="H222" s="160" t="s">
        <v>512</v>
      </c>
      <c r="I222" s="165" t="s">
        <v>198</v>
      </c>
      <c r="J222" s="164">
        <v>42765</v>
      </c>
    </row>
    <row r="223" spans="1:10">
      <c r="A223" s="160" t="s">
        <v>531</v>
      </c>
      <c r="B223" s="160" t="s">
        <v>524</v>
      </c>
      <c r="C223" s="161" t="s">
        <v>487</v>
      </c>
      <c r="D223" s="160" t="s">
        <v>488</v>
      </c>
      <c r="E223" s="160">
        <v>30</v>
      </c>
      <c r="F223" s="161" t="s">
        <v>16</v>
      </c>
      <c r="G223" s="162">
        <v>37631</v>
      </c>
      <c r="H223" s="160" t="s">
        <v>494</v>
      </c>
      <c r="I223" s="165" t="s">
        <v>198</v>
      </c>
      <c r="J223" s="164">
        <v>42765</v>
      </c>
    </row>
    <row r="224" spans="1:10">
      <c r="A224" s="160" t="s">
        <v>528</v>
      </c>
      <c r="B224" s="160" t="s">
        <v>524</v>
      </c>
      <c r="C224" s="161" t="s">
        <v>487</v>
      </c>
      <c r="D224" s="160" t="s">
        <v>488</v>
      </c>
      <c r="E224" s="160">
        <v>30</v>
      </c>
      <c r="F224" s="161" t="s">
        <v>16</v>
      </c>
      <c r="G224" s="162">
        <v>27909</v>
      </c>
      <c r="H224" s="160" t="s">
        <v>496</v>
      </c>
      <c r="I224" s="163" t="s">
        <v>198</v>
      </c>
      <c r="J224" s="164">
        <v>42765</v>
      </c>
    </row>
    <row r="225" spans="1:10">
      <c r="A225" s="160" t="s">
        <v>526</v>
      </c>
      <c r="B225" s="160" t="s">
        <v>524</v>
      </c>
      <c r="C225" s="161" t="s">
        <v>487</v>
      </c>
      <c r="D225" s="160" t="s">
        <v>488</v>
      </c>
      <c r="E225" s="160">
        <v>30</v>
      </c>
      <c r="F225" s="161" t="s">
        <v>16</v>
      </c>
      <c r="G225" s="162">
        <v>45537</v>
      </c>
      <c r="H225" s="160" t="s">
        <v>494</v>
      </c>
      <c r="I225" s="163" t="s">
        <v>192</v>
      </c>
      <c r="J225" s="164">
        <v>42765</v>
      </c>
    </row>
    <row r="226" spans="1:10">
      <c r="A226" s="160" t="s">
        <v>536</v>
      </c>
      <c r="B226" s="160" t="s">
        <v>534</v>
      </c>
      <c r="C226" s="161" t="s">
        <v>487</v>
      </c>
      <c r="D226" s="160" t="s">
        <v>502</v>
      </c>
      <c r="E226" s="160">
        <v>1</v>
      </c>
      <c r="F226" s="161" t="s">
        <v>489</v>
      </c>
      <c r="G226" s="162">
        <v>28802</v>
      </c>
      <c r="H226" s="160" t="s">
        <v>512</v>
      </c>
      <c r="I226" s="165" t="s">
        <v>192</v>
      </c>
      <c r="J226" s="164">
        <v>42767</v>
      </c>
    </row>
    <row r="227" spans="1:10">
      <c r="A227" s="160" t="s">
        <v>521</v>
      </c>
      <c r="B227" s="160" t="s">
        <v>518</v>
      </c>
      <c r="C227" s="161" t="s">
        <v>487</v>
      </c>
      <c r="D227" s="160" t="s">
        <v>502</v>
      </c>
      <c r="E227" s="160">
        <v>1</v>
      </c>
      <c r="F227" s="161" t="s">
        <v>16</v>
      </c>
      <c r="G227" s="162">
        <v>71042</v>
      </c>
      <c r="H227" s="160" t="s">
        <v>512</v>
      </c>
      <c r="I227" s="165" t="s">
        <v>198</v>
      </c>
      <c r="J227" s="164">
        <v>42767</v>
      </c>
    </row>
    <row r="228" spans="1:10">
      <c r="A228" s="160" t="s">
        <v>520</v>
      </c>
      <c r="B228" s="160" t="s">
        <v>518</v>
      </c>
      <c r="C228" s="161" t="s">
        <v>487</v>
      </c>
      <c r="D228" s="160" t="s">
        <v>502</v>
      </c>
      <c r="E228" s="160">
        <v>1</v>
      </c>
      <c r="F228" s="161" t="s">
        <v>16</v>
      </c>
      <c r="G228" s="162">
        <v>163228</v>
      </c>
      <c r="H228" s="160" t="s">
        <v>501</v>
      </c>
      <c r="I228" s="165" t="s">
        <v>198</v>
      </c>
      <c r="J228" s="164">
        <v>42767</v>
      </c>
    </row>
    <row r="229" spans="1:10">
      <c r="A229" s="160" t="s">
        <v>519</v>
      </c>
      <c r="B229" s="160" t="s">
        <v>518</v>
      </c>
      <c r="C229" s="161" t="s">
        <v>487</v>
      </c>
      <c r="D229" s="160" t="s">
        <v>502</v>
      </c>
      <c r="E229" s="160">
        <v>1</v>
      </c>
      <c r="F229" s="161" t="s">
        <v>16</v>
      </c>
      <c r="G229" s="162">
        <v>90848</v>
      </c>
      <c r="H229" s="160" t="s">
        <v>490</v>
      </c>
      <c r="I229" s="165" t="s">
        <v>198</v>
      </c>
      <c r="J229" s="164">
        <v>42767</v>
      </c>
    </row>
    <row r="230" spans="1:10">
      <c r="A230" s="160" t="s">
        <v>535</v>
      </c>
      <c r="B230" s="160" t="s">
        <v>534</v>
      </c>
      <c r="C230" s="161" t="s">
        <v>487</v>
      </c>
      <c r="D230" s="160" t="s">
        <v>502</v>
      </c>
      <c r="E230" s="160">
        <v>1</v>
      </c>
      <c r="F230" s="161" t="s">
        <v>16</v>
      </c>
      <c r="G230" s="162">
        <v>22846</v>
      </c>
      <c r="H230" s="160" t="s">
        <v>490</v>
      </c>
      <c r="I230" s="163" t="s">
        <v>198</v>
      </c>
      <c r="J230" s="164">
        <v>42767</v>
      </c>
    </row>
    <row r="231" spans="1:10">
      <c r="A231" s="160" t="s">
        <v>523</v>
      </c>
      <c r="B231" s="160" t="s">
        <v>518</v>
      </c>
      <c r="C231" s="161" t="s">
        <v>487</v>
      </c>
      <c r="D231" s="160" t="s">
        <v>502</v>
      </c>
      <c r="E231" s="160">
        <v>1</v>
      </c>
      <c r="F231" s="161" t="s">
        <v>489</v>
      </c>
      <c r="G231" s="162">
        <v>92394</v>
      </c>
      <c r="H231" s="160" t="s">
        <v>497</v>
      </c>
      <c r="I231" s="163" t="s">
        <v>201</v>
      </c>
      <c r="J231" s="164">
        <v>42767</v>
      </c>
    </row>
    <row r="232" spans="1:10">
      <c r="A232" s="160" t="s">
        <v>527</v>
      </c>
      <c r="B232" s="160" t="s">
        <v>524</v>
      </c>
      <c r="C232" s="161" t="s">
        <v>487</v>
      </c>
      <c r="D232" s="160" t="s">
        <v>502</v>
      </c>
      <c r="E232" s="160">
        <v>1</v>
      </c>
      <c r="F232" s="161" t="s">
        <v>489</v>
      </c>
      <c r="G232" s="162">
        <v>189180</v>
      </c>
      <c r="H232" s="160" t="s">
        <v>494</v>
      </c>
      <c r="I232" s="165" t="s">
        <v>198</v>
      </c>
      <c r="J232" s="164">
        <v>42767</v>
      </c>
    </row>
    <row r="233" spans="1:10">
      <c r="A233" s="160" t="s">
        <v>531</v>
      </c>
      <c r="B233" s="160" t="s">
        <v>524</v>
      </c>
      <c r="C233" s="161" t="s">
        <v>487</v>
      </c>
      <c r="D233" s="160" t="s">
        <v>502</v>
      </c>
      <c r="E233" s="160">
        <v>2</v>
      </c>
      <c r="F233" s="161" t="s">
        <v>16</v>
      </c>
      <c r="G233" s="162">
        <v>100140</v>
      </c>
      <c r="H233" s="160" t="s">
        <v>512</v>
      </c>
      <c r="I233" s="163" t="s">
        <v>192</v>
      </c>
      <c r="J233" s="164">
        <v>42768</v>
      </c>
    </row>
    <row r="234" spans="1:10">
      <c r="A234" s="160" t="s">
        <v>523</v>
      </c>
      <c r="B234" s="160" t="s">
        <v>518</v>
      </c>
      <c r="C234" s="161" t="s">
        <v>487</v>
      </c>
      <c r="D234" s="160" t="s">
        <v>502</v>
      </c>
      <c r="E234" s="160">
        <v>2</v>
      </c>
      <c r="F234" s="161" t="s">
        <v>504</v>
      </c>
      <c r="G234" s="162">
        <v>90758</v>
      </c>
      <c r="H234" s="160" t="s">
        <v>496</v>
      </c>
      <c r="I234" s="165" t="s">
        <v>198</v>
      </c>
      <c r="J234" s="164">
        <v>42768</v>
      </c>
    </row>
    <row r="235" spans="1:10">
      <c r="A235" s="160" t="s">
        <v>291</v>
      </c>
      <c r="B235" s="160" t="s">
        <v>524</v>
      </c>
      <c r="C235" s="161" t="s">
        <v>487</v>
      </c>
      <c r="D235" s="160" t="s">
        <v>502</v>
      </c>
      <c r="E235" s="160">
        <v>2</v>
      </c>
      <c r="F235" s="161" t="s">
        <v>489</v>
      </c>
      <c r="G235" s="162">
        <v>118278</v>
      </c>
      <c r="H235" s="160" t="s">
        <v>494</v>
      </c>
      <c r="I235" s="163" t="s">
        <v>201</v>
      </c>
      <c r="J235" s="164">
        <v>42768</v>
      </c>
    </row>
    <row r="236" spans="1:10">
      <c r="A236" s="160" t="s">
        <v>526</v>
      </c>
      <c r="B236" s="160" t="s">
        <v>524</v>
      </c>
      <c r="C236" s="161" t="s">
        <v>487</v>
      </c>
      <c r="D236" s="160" t="s">
        <v>502</v>
      </c>
      <c r="E236" s="160">
        <v>2</v>
      </c>
      <c r="F236" s="161" t="s">
        <v>489</v>
      </c>
      <c r="G236" s="162">
        <v>170974</v>
      </c>
      <c r="H236" s="160" t="s">
        <v>497</v>
      </c>
      <c r="I236" s="163" t="s">
        <v>198</v>
      </c>
      <c r="J236" s="164">
        <v>42768</v>
      </c>
    </row>
    <row r="237" spans="1:10">
      <c r="A237" s="160" t="s">
        <v>291</v>
      </c>
      <c r="B237" s="160" t="s">
        <v>524</v>
      </c>
      <c r="C237" s="161" t="s">
        <v>487</v>
      </c>
      <c r="D237" s="160" t="s">
        <v>502</v>
      </c>
      <c r="E237" s="160">
        <v>2</v>
      </c>
      <c r="F237" s="161" t="s">
        <v>489</v>
      </c>
      <c r="G237" s="162">
        <v>176992</v>
      </c>
      <c r="H237" s="160" t="s">
        <v>494</v>
      </c>
      <c r="I237" s="165" t="s">
        <v>192</v>
      </c>
      <c r="J237" s="164">
        <v>42768</v>
      </c>
    </row>
    <row r="238" spans="1:10">
      <c r="A238" s="160" t="s">
        <v>521</v>
      </c>
      <c r="B238" s="160" t="s">
        <v>518</v>
      </c>
      <c r="C238" s="161" t="s">
        <v>487</v>
      </c>
      <c r="D238" s="160" t="s">
        <v>502</v>
      </c>
      <c r="E238" s="160">
        <v>2</v>
      </c>
      <c r="F238" s="161" t="s">
        <v>489</v>
      </c>
      <c r="G238" s="162">
        <v>110982</v>
      </c>
      <c r="H238" s="160" t="s">
        <v>497</v>
      </c>
      <c r="I238" s="163" t="s">
        <v>201</v>
      </c>
      <c r="J238" s="164">
        <v>42768</v>
      </c>
    </row>
    <row r="239" spans="1:10">
      <c r="A239" s="160" t="s">
        <v>498</v>
      </c>
      <c r="B239" s="160" t="s">
        <v>486</v>
      </c>
      <c r="C239" s="161" t="s">
        <v>487</v>
      </c>
      <c r="D239" s="160" t="s">
        <v>502</v>
      </c>
      <c r="E239" s="160">
        <v>2</v>
      </c>
      <c r="F239" s="161" t="s">
        <v>16</v>
      </c>
      <c r="G239" s="162">
        <v>17136</v>
      </c>
      <c r="H239" s="160" t="s">
        <v>494</v>
      </c>
      <c r="I239" s="163" t="s">
        <v>513</v>
      </c>
      <c r="J239" s="164">
        <v>42768</v>
      </c>
    </row>
    <row r="240" spans="1:10">
      <c r="A240" s="160" t="s">
        <v>520</v>
      </c>
      <c r="B240" s="160" t="s">
        <v>518</v>
      </c>
      <c r="C240" s="161" t="s">
        <v>487</v>
      </c>
      <c r="D240" s="160" t="s">
        <v>502</v>
      </c>
      <c r="E240" s="160">
        <v>2</v>
      </c>
      <c r="F240" s="161" t="s">
        <v>489</v>
      </c>
      <c r="G240" s="162">
        <v>17926</v>
      </c>
      <c r="H240" s="160" t="s">
        <v>494</v>
      </c>
      <c r="I240" s="163" t="s">
        <v>201</v>
      </c>
      <c r="J240" s="164">
        <v>42768</v>
      </c>
    </row>
    <row r="241" spans="1:10">
      <c r="A241" s="160" t="s">
        <v>526</v>
      </c>
      <c r="B241" s="160" t="s">
        <v>524</v>
      </c>
      <c r="C241" s="161" t="s">
        <v>487</v>
      </c>
      <c r="D241" s="160" t="s">
        <v>502</v>
      </c>
      <c r="E241" s="160">
        <v>3</v>
      </c>
      <c r="F241" s="161" t="s">
        <v>16</v>
      </c>
      <c r="G241" s="162">
        <v>91010</v>
      </c>
      <c r="H241" s="160" t="s">
        <v>512</v>
      </c>
      <c r="I241" s="163" t="s">
        <v>198</v>
      </c>
      <c r="J241" s="164">
        <v>42769</v>
      </c>
    </row>
    <row r="242" spans="1:10">
      <c r="A242" s="160" t="s">
        <v>526</v>
      </c>
      <c r="B242" s="160" t="s">
        <v>524</v>
      </c>
      <c r="C242" s="161" t="s">
        <v>487</v>
      </c>
      <c r="D242" s="160" t="s">
        <v>502</v>
      </c>
      <c r="E242" s="160">
        <v>3</v>
      </c>
      <c r="F242" s="161" t="s">
        <v>489</v>
      </c>
      <c r="G242" s="162">
        <v>55616</v>
      </c>
      <c r="H242" s="160" t="s">
        <v>494</v>
      </c>
      <c r="I242" s="163" t="s">
        <v>189</v>
      </c>
      <c r="J242" s="164">
        <v>42769</v>
      </c>
    </row>
    <row r="243" spans="1:10">
      <c r="A243" s="160" t="s">
        <v>532</v>
      </c>
      <c r="B243" s="160" t="s">
        <v>524</v>
      </c>
      <c r="C243" s="161" t="s">
        <v>487</v>
      </c>
      <c r="D243" s="160" t="s">
        <v>502</v>
      </c>
      <c r="E243" s="160">
        <v>3</v>
      </c>
      <c r="F243" s="161" t="s">
        <v>489</v>
      </c>
      <c r="G243" s="162">
        <v>11170</v>
      </c>
      <c r="H243" s="160" t="s">
        <v>501</v>
      </c>
      <c r="I243" s="165" t="s">
        <v>198</v>
      </c>
      <c r="J243" s="164">
        <v>42769</v>
      </c>
    </row>
    <row r="244" spans="1:10">
      <c r="A244" s="160" t="s">
        <v>521</v>
      </c>
      <c r="B244" s="160" t="s">
        <v>518</v>
      </c>
      <c r="C244" s="161" t="s">
        <v>487</v>
      </c>
      <c r="D244" s="160" t="s">
        <v>502</v>
      </c>
      <c r="E244" s="160">
        <v>3</v>
      </c>
      <c r="F244" s="161" t="s">
        <v>16</v>
      </c>
      <c r="G244" s="162">
        <v>196268</v>
      </c>
      <c r="H244" s="160" t="s">
        <v>490</v>
      </c>
      <c r="I244" s="165" t="s">
        <v>198</v>
      </c>
      <c r="J244" s="164">
        <v>42769</v>
      </c>
    </row>
    <row r="245" spans="1:10">
      <c r="A245" s="160" t="s">
        <v>291</v>
      </c>
      <c r="B245" s="160" t="s">
        <v>524</v>
      </c>
      <c r="C245" s="161" t="s">
        <v>487</v>
      </c>
      <c r="D245" s="160" t="s">
        <v>502</v>
      </c>
      <c r="E245" s="160">
        <v>3</v>
      </c>
      <c r="F245" s="161" t="s">
        <v>16</v>
      </c>
      <c r="G245" s="162">
        <v>104082</v>
      </c>
      <c r="H245" s="160" t="s">
        <v>501</v>
      </c>
      <c r="I245" s="163" t="s">
        <v>201</v>
      </c>
      <c r="J245" s="164">
        <v>42769</v>
      </c>
    </row>
    <row r="246" spans="1:10">
      <c r="A246" s="160" t="s">
        <v>527</v>
      </c>
      <c r="B246" s="160" t="s">
        <v>524</v>
      </c>
      <c r="C246" s="161" t="s">
        <v>487</v>
      </c>
      <c r="D246" s="160" t="s">
        <v>502</v>
      </c>
      <c r="E246" s="160">
        <v>3</v>
      </c>
      <c r="F246" s="161" t="s">
        <v>16</v>
      </c>
      <c r="G246" s="162">
        <v>64366</v>
      </c>
      <c r="H246" s="160" t="s">
        <v>497</v>
      </c>
      <c r="I246" s="165" t="s">
        <v>198</v>
      </c>
      <c r="J246" s="164">
        <v>42769</v>
      </c>
    </row>
    <row r="247" spans="1:10">
      <c r="A247" s="160" t="s">
        <v>529</v>
      </c>
      <c r="B247" s="160" t="s">
        <v>524</v>
      </c>
      <c r="C247" s="161" t="s">
        <v>487</v>
      </c>
      <c r="D247" s="160" t="s">
        <v>502</v>
      </c>
      <c r="E247" s="160">
        <v>3</v>
      </c>
      <c r="F247" s="161" t="s">
        <v>16</v>
      </c>
      <c r="G247" s="162">
        <v>15346</v>
      </c>
      <c r="H247" s="160" t="s">
        <v>494</v>
      </c>
      <c r="I247" s="163" t="s">
        <v>513</v>
      </c>
      <c r="J247" s="164">
        <v>42769</v>
      </c>
    </row>
    <row r="248" spans="1:10">
      <c r="A248" s="160" t="s">
        <v>485</v>
      </c>
      <c r="B248" s="160" t="s">
        <v>486</v>
      </c>
      <c r="C248" s="161" t="s">
        <v>487</v>
      </c>
      <c r="D248" s="160" t="s">
        <v>502</v>
      </c>
      <c r="E248" s="160">
        <v>3</v>
      </c>
      <c r="F248" s="161" t="s">
        <v>16</v>
      </c>
      <c r="G248" s="162">
        <v>28264</v>
      </c>
      <c r="H248" s="160" t="s">
        <v>497</v>
      </c>
      <c r="I248" s="165" t="s">
        <v>198</v>
      </c>
      <c r="J248" s="164">
        <v>42769</v>
      </c>
    </row>
    <row r="249" spans="1:10">
      <c r="A249" s="160" t="s">
        <v>532</v>
      </c>
      <c r="B249" s="160" t="s">
        <v>524</v>
      </c>
      <c r="C249" s="161" t="s">
        <v>487</v>
      </c>
      <c r="D249" s="160" t="s">
        <v>502</v>
      </c>
      <c r="E249" s="160">
        <v>3</v>
      </c>
      <c r="F249" s="161" t="s">
        <v>489</v>
      </c>
      <c r="G249" s="162">
        <v>150432</v>
      </c>
      <c r="H249" s="160" t="s">
        <v>497</v>
      </c>
      <c r="I249" s="165" t="s">
        <v>198</v>
      </c>
      <c r="J249" s="164">
        <v>42769</v>
      </c>
    </row>
    <row r="250" spans="1:10">
      <c r="A250" s="160" t="s">
        <v>532</v>
      </c>
      <c r="B250" s="160" t="s">
        <v>524</v>
      </c>
      <c r="C250" s="161" t="s">
        <v>487</v>
      </c>
      <c r="D250" s="160" t="s">
        <v>502</v>
      </c>
      <c r="E250" s="160">
        <v>4</v>
      </c>
      <c r="F250" s="161" t="s">
        <v>489</v>
      </c>
      <c r="G250" s="162">
        <v>46196</v>
      </c>
      <c r="H250" s="160" t="s">
        <v>496</v>
      </c>
      <c r="I250" s="163" t="s">
        <v>192</v>
      </c>
      <c r="J250" s="164">
        <v>42770</v>
      </c>
    </row>
    <row r="251" spans="1:10">
      <c r="A251" s="160" t="s">
        <v>519</v>
      </c>
      <c r="B251" s="160" t="s">
        <v>518</v>
      </c>
      <c r="C251" s="161" t="s">
        <v>487</v>
      </c>
      <c r="D251" s="160" t="s">
        <v>502</v>
      </c>
      <c r="E251" s="160">
        <v>4</v>
      </c>
      <c r="F251" s="161" t="s">
        <v>489</v>
      </c>
      <c r="G251" s="162">
        <v>192562</v>
      </c>
      <c r="H251" s="160" t="s">
        <v>497</v>
      </c>
      <c r="I251" s="163" t="s">
        <v>192</v>
      </c>
      <c r="J251" s="164">
        <v>42770</v>
      </c>
    </row>
    <row r="252" spans="1:10">
      <c r="A252" s="160" t="s">
        <v>498</v>
      </c>
      <c r="B252" s="160" t="s">
        <v>486</v>
      </c>
      <c r="C252" s="161" t="s">
        <v>487</v>
      </c>
      <c r="D252" s="160" t="s">
        <v>502</v>
      </c>
      <c r="E252" s="160">
        <v>4</v>
      </c>
      <c r="F252" s="161" t="s">
        <v>489</v>
      </c>
      <c r="G252" s="162">
        <v>17220</v>
      </c>
      <c r="H252" s="160" t="s">
        <v>501</v>
      </c>
      <c r="I252" s="163" t="s">
        <v>189</v>
      </c>
      <c r="J252" s="164">
        <v>42770</v>
      </c>
    </row>
    <row r="253" spans="1:10">
      <c r="A253" s="160" t="s">
        <v>519</v>
      </c>
      <c r="B253" s="160" t="s">
        <v>518</v>
      </c>
      <c r="C253" s="161" t="s">
        <v>487</v>
      </c>
      <c r="D253" s="160" t="s">
        <v>502</v>
      </c>
      <c r="E253" s="160">
        <v>4</v>
      </c>
      <c r="F253" s="161" t="s">
        <v>16</v>
      </c>
      <c r="G253" s="162">
        <v>176352</v>
      </c>
      <c r="H253" s="160" t="s">
        <v>496</v>
      </c>
      <c r="I253" s="165" t="s">
        <v>192</v>
      </c>
      <c r="J253" s="164">
        <v>42770</v>
      </c>
    </row>
    <row r="254" spans="1:10">
      <c r="A254" s="160" t="s">
        <v>485</v>
      </c>
      <c r="B254" s="160" t="s">
        <v>486</v>
      </c>
      <c r="C254" s="161" t="s">
        <v>487</v>
      </c>
      <c r="D254" s="160" t="s">
        <v>502</v>
      </c>
      <c r="E254" s="160">
        <v>4</v>
      </c>
      <c r="F254" s="161" t="s">
        <v>489</v>
      </c>
      <c r="G254" s="162">
        <v>108498</v>
      </c>
      <c r="H254" s="160" t="s">
        <v>496</v>
      </c>
      <c r="I254" s="163" t="s">
        <v>192</v>
      </c>
      <c r="J254" s="164">
        <v>42770</v>
      </c>
    </row>
    <row r="255" spans="1:10">
      <c r="A255" s="160" t="s">
        <v>528</v>
      </c>
      <c r="B255" s="160" t="s">
        <v>524</v>
      </c>
      <c r="C255" s="161" t="s">
        <v>487</v>
      </c>
      <c r="D255" s="160" t="s">
        <v>502</v>
      </c>
      <c r="E255" s="160">
        <v>4</v>
      </c>
      <c r="F255" s="161" t="s">
        <v>16</v>
      </c>
      <c r="G255" s="162">
        <v>190458</v>
      </c>
      <c r="H255" s="160" t="s">
        <v>494</v>
      </c>
      <c r="I255" s="163" t="s">
        <v>192</v>
      </c>
      <c r="J255" s="164">
        <v>42770</v>
      </c>
    </row>
    <row r="256" spans="1:10">
      <c r="A256" s="160" t="s">
        <v>535</v>
      </c>
      <c r="B256" s="160" t="s">
        <v>534</v>
      </c>
      <c r="C256" s="161" t="s">
        <v>487</v>
      </c>
      <c r="D256" s="160" t="s">
        <v>502</v>
      </c>
      <c r="E256" s="160">
        <v>4</v>
      </c>
      <c r="F256" s="161" t="s">
        <v>489</v>
      </c>
      <c r="G256" s="162">
        <v>158202</v>
      </c>
      <c r="H256" s="160" t="s">
        <v>501</v>
      </c>
      <c r="I256" s="165" t="s">
        <v>192</v>
      </c>
      <c r="J256" s="164">
        <v>42770</v>
      </c>
    </row>
    <row r="257" spans="1:10">
      <c r="A257" s="160" t="s">
        <v>287</v>
      </c>
      <c r="B257" s="160" t="s">
        <v>524</v>
      </c>
      <c r="C257" s="161" t="s">
        <v>487</v>
      </c>
      <c r="D257" s="160" t="s">
        <v>502</v>
      </c>
      <c r="E257" s="160">
        <v>4</v>
      </c>
      <c r="F257" s="161" t="s">
        <v>489</v>
      </c>
      <c r="G257" s="162">
        <v>42372</v>
      </c>
      <c r="H257" s="160" t="s">
        <v>494</v>
      </c>
      <c r="I257" s="163" t="s">
        <v>192</v>
      </c>
      <c r="J257" s="164">
        <v>42770</v>
      </c>
    </row>
    <row r="258" spans="1:10">
      <c r="A258" s="160" t="s">
        <v>521</v>
      </c>
      <c r="B258" s="160" t="s">
        <v>518</v>
      </c>
      <c r="C258" s="161" t="s">
        <v>487</v>
      </c>
      <c r="D258" s="160" t="s">
        <v>502</v>
      </c>
      <c r="E258" s="160">
        <v>5</v>
      </c>
      <c r="F258" s="161" t="s">
        <v>16</v>
      </c>
      <c r="G258" s="162">
        <v>186820</v>
      </c>
      <c r="H258" s="160" t="s">
        <v>494</v>
      </c>
      <c r="I258" s="163" t="s">
        <v>189</v>
      </c>
      <c r="J258" s="164">
        <v>42771</v>
      </c>
    </row>
    <row r="259" spans="1:10">
      <c r="A259" s="160" t="s">
        <v>291</v>
      </c>
      <c r="B259" s="160" t="s">
        <v>524</v>
      </c>
      <c r="C259" s="161" t="s">
        <v>487</v>
      </c>
      <c r="D259" s="160" t="s">
        <v>502</v>
      </c>
      <c r="E259" s="160">
        <v>5</v>
      </c>
      <c r="F259" s="161" t="s">
        <v>489</v>
      </c>
      <c r="G259" s="162">
        <v>121452</v>
      </c>
      <c r="H259" s="160" t="s">
        <v>512</v>
      </c>
      <c r="I259" s="165" t="s">
        <v>198</v>
      </c>
      <c r="J259" s="164">
        <v>42771</v>
      </c>
    </row>
    <row r="260" spans="1:10">
      <c r="A260" s="160" t="s">
        <v>517</v>
      </c>
      <c r="B260" s="160" t="s">
        <v>518</v>
      </c>
      <c r="C260" s="161" t="s">
        <v>487</v>
      </c>
      <c r="D260" s="160" t="s">
        <v>502</v>
      </c>
      <c r="E260" s="160">
        <v>5</v>
      </c>
      <c r="F260" s="161" t="s">
        <v>16</v>
      </c>
      <c r="G260" s="162">
        <v>39140</v>
      </c>
      <c r="H260" s="160" t="s">
        <v>512</v>
      </c>
      <c r="I260" s="165" t="s">
        <v>198</v>
      </c>
      <c r="J260" s="164">
        <v>42771</v>
      </c>
    </row>
    <row r="261" spans="1:10">
      <c r="A261" s="160" t="s">
        <v>532</v>
      </c>
      <c r="B261" s="160" t="s">
        <v>524</v>
      </c>
      <c r="C261" s="161" t="s">
        <v>487</v>
      </c>
      <c r="D261" s="160" t="s">
        <v>502</v>
      </c>
      <c r="E261" s="160">
        <v>5</v>
      </c>
      <c r="F261" s="161" t="s">
        <v>504</v>
      </c>
      <c r="G261" s="162">
        <v>42188</v>
      </c>
      <c r="H261" s="160" t="s">
        <v>490</v>
      </c>
      <c r="I261" s="165" t="s">
        <v>198</v>
      </c>
      <c r="J261" s="164">
        <v>42771</v>
      </c>
    </row>
    <row r="262" spans="1:10">
      <c r="A262" s="160" t="s">
        <v>485</v>
      </c>
      <c r="B262" s="160" t="s">
        <v>486</v>
      </c>
      <c r="C262" s="161" t="s">
        <v>487</v>
      </c>
      <c r="D262" s="160" t="s">
        <v>502</v>
      </c>
      <c r="E262" s="160">
        <v>5</v>
      </c>
      <c r="F262" s="161" t="s">
        <v>16</v>
      </c>
      <c r="G262" s="162">
        <v>122076</v>
      </c>
      <c r="H262" s="160" t="s">
        <v>494</v>
      </c>
      <c r="I262" s="163" t="s">
        <v>198</v>
      </c>
      <c r="J262" s="164">
        <v>42771</v>
      </c>
    </row>
    <row r="263" spans="1:10">
      <c r="A263" s="160" t="s">
        <v>530</v>
      </c>
      <c r="B263" s="160" t="s">
        <v>524</v>
      </c>
      <c r="C263" s="161" t="s">
        <v>487</v>
      </c>
      <c r="D263" s="160" t="s">
        <v>502</v>
      </c>
      <c r="E263" s="160">
        <v>6</v>
      </c>
      <c r="F263" s="161" t="s">
        <v>16</v>
      </c>
      <c r="G263" s="162">
        <v>185198</v>
      </c>
      <c r="H263" s="160" t="s">
        <v>497</v>
      </c>
      <c r="I263" s="163" t="s">
        <v>192</v>
      </c>
      <c r="J263" s="164">
        <v>42772</v>
      </c>
    </row>
    <row r="264" spans="1:10">
      <c r="A264" s="160" t="s">
        <v>532</v>
      </c>
      <c r="B264" s="160" t="s">
        <v>524</v>
      </c>
      <c r="C264" s="161" t="s">
        <v>487</v>
      </c>
      <c r="D264" s="160" t="s">
        <v>502</v>
      </c>
      <c r="E264" s="160">
        <v>6</v>
      </c>
      <c r="F264" s="161" t="s">
        <v>16</v>
      </c>
      <c r="G264" s="162">
        <v>93864</v>
      </c>
      <c r="H264" s="160" t="s">
        <v>496</v>
      </c>
      <c r="I264" s="163" t="s">
        <v>513</v>
      </c>
      <c r="J264" s="164">
        <v>42772</v>
      </c>
    </row>
    <row r="265" spans="1:10">
      <c r="A265" s="160" t="s">
        <v>519</v>
      </c>
      <c r="B265" s="160" t="s">
        <v>518</v>
      </c>
      <c r="C265" s="161" t="s">
        <v>487</v>
      </c>
      <c r="D265" s="160" t="s">
        <v>502</v>
      </c>
      <c r="E265" s="160">
        <v>6</v>
      </c>
      <c r="F265" s="161" t="s">
        <v>489</v>
      </c>
      <c r="G265" s="162">
        <v>158646</v>
      </c>
      <c r="H265" s="160" t="s">
        <v>494</v>
      </c>
      <c r="I265" s="163" t="s">
        <v>189</v>
      </c>
      <c r="J265" s="164">
        <v>42772</v>
      </c>
    </row>
    <row r="266" spans="1:10">
      <c r="A266" s="160" t="s">
        <v>291</v>
      </c>
      <c r="B266" s="160" t="s">
        <v>524</v>
      </c>
      <c r="C266" s="161" t="s">
        <v>487</v>
      </c>
      <c r="D266" s="160" t="s">
        <v>502</v>
      </c>
      <c r="E266" s="160">
        <v>6</v>
      </c>
      <c r="F266" s="161" t="s">
        <v>16</v>
      </c>
      <c r="G266" s="162">
        <v>143320</v>
      </c>
      <c r="H266" s="160" t="s">
        <v>496</v>
      </c>
      <c r="I266" s="163" t="s">
        <v>513</v>
      </c>
      <c r="J266" s="164">
        <v>42772</v>
      </c>
    </row>
    <row r="267" spans="1:10">
      <c r="A267" s="160" t="s">
        <v>521</v>
      </c>
      <c r="B267" s="160" t="s">
        <v>518</v>
      </c>
      <c r="C267" s="161" t="s">
        <v>487</v>
      </c>
      <c r="D267" s="160" t="s">
        <v>502</v>
      </c>
      <c r="E267" s="160">
        <v>6</v>
      </c>
      <c r="F267" s="161" t="s">
        <v>489</v>
      </c>
      <c r="G267" s="162">
        <v>28106</v>
      </c>
      <c r="H267" s="160" t="s">
        <v>494</v>
      </c>
      <c r="I267" s="165" t="s">
        <v>198</v>
      </c>
      <c r="J267" s="164">
        <v>42772</v>
      </c>
    </row>
    <row r="268" spans="1:10">
      <c r="A268" s="160" t="s">
        <v>523</v>
      </c>
      <c r="B268" s="160" t="s">
        <v>518</v>
      </c>
      <c r="C268" s="161" t="s">
        <v>487</v>
      </c>
      <c r="D268" s="160" t="s">
        <v>502</v>
      </c>
      <c r="E268" s="160">
        <v>6</v>
      </c>
      <c r="F268" s="161" t="s">
        <v>16</v>
      </c>
      <c r="G268" s="162">
        <v>129876</v>
      </c>
      <c r="H268" s="160" t="s">
        <v>497</v>
      </c>
      <c r="I268" s="165" t="s">
        <v>192</v>
      </c>
      <c r="J268" s="164">
        <v>42772</v>
      </c>
    </row>
    <row r="269" spans="1:10">
      <c r="A269" s="160" t="s">
        <v>523</v>
      </c>
      <c r="B269" s="160" t="s">
        <v>518</v>
      </c>
      <c r="C269" s="161" t="s">
        <v>487</v>
      </c>
      <c r="D269" s="160" t="s">
        <v>502</v>
      </c>
      <c r="E269" s="160">
        <v>6</v>
      </c>
      <c r="F269" s="161" t="s">
        <v>504</v>
      </c>
      <c r="G269" s="162">
        <v>32958</v>
      </c>
      <c r="H269" s="160" t="s">
        <v>494</v>
      </c>
      <c r="I269" s="163" t="s">
        <v>192</v>
      </c>
      <c r="J269" s="164">
        <v>42772</v>
      </c>
    </row>
    <row r="270" spans="1:10">
      <c r="A270" s="160" t="s">
        <v>287</v>
      </c>
      <c r="B270" s="160" t="s">
        <v>524</v>
      </c>
      <c r="C270" s="161" t="s">
        <v>487</v>
      </c>
      <c r="D270" s="160" t="s">
        <v>502</v>
      </c>
      <c r="E270" s="160">
        <v>6</v>
      </c>
      <c r="F270" s="161" t="s">
        <v>489</v>
      </c>
      <c r="G270" s="162">
        <v>22292</v>
      </c>
      <c r="H270" s="160" t="s">
        <v>494</v>
      </c>
      <c r="I270" s="163" t="s">
        <v>192</v>
      </c>
      <c r="J270" s="164">
        <v>42772</v>
      </c>
    </row>
    <row r="271" spans="1:10">
      <c r="A271" s="160" t="s">
        <v>522</v>
      </c>
      <c r="B271" s="160" t="s">
        <v>518</v>
      </c>
      <c r="C271" s="161" t="s">
        <v>487</v>
      </c>
      <c r="D271" s="160" t="s">
        <v>502</v>
      </c>
      <c r="E271" s="160">
        <v>7</v>
      </c>
      <c r="F271" s="161" t="s">
        <v>489</v>
      </c>
      <c r="G271" s="162">
        <v>117690</v>
      </c>
      <c r="H271" s="160" t="s">
        <v>501</v>
      </c>
      <c r="I271" s="163" t="s">
        <v>513</v>
      </c>
      <c r="J271" s="164">
        <v>42773</v>
      </c>
    </row>
    <row r="272" spans="1:10">
      <c r="A272" s="160" t="s">
        <v>526</v>
      </c>
      <c r="B272" s="160" t="s">
        <v>524</v>
      </c>
      <c r="C272" s="161" t="s">
        <v>487</v>
      </c>
      <c r="D272" s="160" t="s">
        <v>502</v>
      </c>
      <c r="E272" s="160">
        <v>7</v>
      </c>
      <c r="F272" s="161" t="s">
        <v>16</v>
      </c>
      <c r="G272" s="162">
        <v>119992</v>
      </c>
      <c r="H272" s="160" t="s">
        <v>497</v>
      </c>
      <c r="I272" s="163" t="s">
        <v>192</v>
      </c>
      <c r="J272" s="164">
        <v>42773</v>
      </c>
    </row>
    <row r="273" spans="1:10">
      <c r="A273" s="160" t="s">
        <v>527</v>
      </c>
      <c r="B273" s="160" t="s">
        <v>524</v>
      </c>
      <c r="C273" s="161" t="s">
        <v>487</v>
      </c>
      <c r="D273" s="160" t="s">
        <v>502</v>
      </c>
      <c r="E273" s="160">
        <v>7</v>
      </c>
      <c r="F273" s="161" t="s">
        <v>16</v>
      </c>
      <c r="G273" s="162">
        <v>15312</v>
      </c>
      <c r="H273" s="160" t="s">
        <v>490</v>
      </c>
      <c r="I273" s="165" t="s">
        <v>198</v>
      </c>
      <c r="J273" s="164">
        <v>42773</v>
      </c>
    </row>
    <row r="274" spans="1:10">
      <c r="A274" s="160" t="s">
        <v>527</v>
      </c>
      <c r="B274" s="160" t="s">
        <v>524</v>
      </c>
      <c r="C274" s="161" t="s">
        <v>487</v>
      </c>
      <c r="D274" s="160" t="s">
        <v>502</v>
      </c>
      <c r="E274" s="160">
        <v>7</v>
      </c>
      <c r="F274" s="161" t="s">
        <v>489</v>
      </c>
      <c r="G274" s="162">
        <v>28534</v>
      </c>
      <c r="H274" s="160" t="s">
        <v>497</v>
      </c>
      <c r="I274" s="163" t="s">
        <v>192</v>
      </c>
      <c r="J274" s="164">
        <v>42773</v>
      </c>
    </row>
    <row r="275" spans="1:10">
      <c r="A275" s="160" t="s">
        <v>533</v>
      </c>
      <c r="B275" s="160" t="s">
        <v>534</v>
      </c>
      <c r="C275" s="161" t="s">
        <v>487</v>
      </c>
      <c r="D275" s="160" t="s">
        <v>502</v>
      </c>
      <c r="E275" s="160">
        <v>7</v>
      </c>
      <c r="F275" s="161" t="s">
        <v>16</v>
      </c>
      <c r="G275" s="162">
        <v>151692</v>
      </c>
      <c r="H275" s="160" t="s">
        <v>494</v>
      </c>
      <c r="I275" s="163" t="s">
        <v>201</v>
      </c>
      <c r="J275" s="164">
        <v>42773</v>
      </c>
    </row>
    <row r="276" spans="1:10">
      <c r="A276" s="160" t="s">
        <v>291</v>
      </c>
      <c r="B276" s="160" t="s">
        <v>524</v>
      </c>
      <c r="C276" s="161" t="s">
        <v>487</v>
      </c>
      <c r="D276" s="160" t="s">
        <v>502</v>
      </c>
      <c r="E276" s="160">
        <v>7</v>
      </c>
      <c r="F276" s="161" t="s">
        <v>16</v>
      </c>
      <c r="G276" s="162">
        <v>6254</v>
      </c>
      <c r="H276" s="160" t="s">
        <v>512</v>
      </c>
      <c r="I276" s="163" t="s">
        <v>192</v>
      </c>
      <c r="J276" s="164">
        <v>42773</v>
      </c>
    </row>
    <row r="277" spans="1:10">
      <c r="A277" s="160" t="s">
        <v>291</v>
      </c>
      <c r="B277" s="160" t="s">
        <v>524</v>
      </c>
      <c r="C277" s="161" t="s">
        <v>487</v>
      </c>
      <c r="D277" s="160" t="s">
        <v>502</v>
      </c>
      <c r="E277" s="160">
        <v>7</v>
      </c>
      <c r="F277" s="161" t="s">
        <v>504</v>
      </c>
      <c r="G277" s="162">
        <v>70184</v>
      </c>
      <c r="H277" s="160" t="s">
        <v>496</v>
      </c>
      <c r="I277" s="165" t="s">
        <v>198</v>
      </c>
      <c r="J277" s="164">
        <v>42773</v>
      </c>
    </row>
    <row r="278" spans="1:10">
      <c r="A278" s="160" t="s">
        <v>532</v>
      </c>
      <c r="B278" s="160" t="s">
        <v>524</v>
      </c>
      <c r="C278" s="161" t="s">
        <v>487</v>
      </c>
      <c r="D278" s="160" t="s">
        <v>502</v>
      </c>
      <c r="E278" s="160">
        <v>7</v>
      </c>
      <c r="F278" s="161" t="s">
        <v>489</v>
      </c>
      <c r="G278" s="162">
        <v>20546</v>
      </c>
      <c r="H278" s="160" t="s">
        <v>512</v>
      </c>
      <c r="I278" s="163" t="s">
        <v>192</v>
      </c>
      <c r="J278" s="164">
        <v>42773</v>
      </c>
    </row>
    <row r="279" spans="1:10">
      <c r="A279" s="160" t="s">
        <v>531</v>
      </c>
      <c r="B279" s="160" t="s">
        <v>524</v>
      </c>
      <c r="C279" s="161" t="s">
        <v>487</v>
      </c>
      <c r="D279" s="160" t="s">
        <v>502</v>
      </c>
      <c r="E279" s="160">
        <v>8</v>
      </c>
      <c r="F279" s="161" t="s">
        <v>489</v>
      </c>
      <c r="G279" s="162">
        <v>154626</v>
      </c>
      <c r="H279" s="160" t="s">
        <v>496</v>
      </c>
      <c r="I279" s="165" t="s">
        <v>192</v>
      </c>
      <c r="J279" s="164">
        <v>42774</v>
      </c>
    </row>
    <row r="280" spans="1:10">
      <c r="A280" s="160" t="s">
        <v>530</v>
      </c>
      <c r="B280" s="160" t="s">
        <v>524</v>
      </c>
      <c r="C280" s="161" t="s">
        <v>487</v>
      </c>
      <c r="D280" s="160" t="s">
        <v>502</v>
      </c>
      <c r="E280" s="160">
        <v>8</v>
      </c>
      <c r="F280" s="161" t="s">
        <v>489</v>
      </c>
      <c r="G280" s="162">
        <v>131986</v>
      </c>
      <c r="H280" s="160" t="s">
        <v>494</v>
      </c>
      <c r="I280" s="165" t="s">
        <v>198</v>
      </c>
      <c r="J280" s="164">
        <v>42774</v>
      </c>
    </row>
    <row r="281" spans="1:10">
      <c r="A281" s="160" t="s">
        <v>485</v>
      </c>
      <c r="B281" s="160" t="s">
        <v>486</v>
      </c>
      <c r="C281" s="161" t="s">
        <v>487</v>
      </c>
      <c r="D281" s="160" t="s">
        <v>502</v>
      </c>
      <c r="E281" s="160">
        <v>8</v>
      </c>
      <c r="F281" s="161" t="s">
        <v>489</v>
      </c>
      <c r="G281" s="162">
        <v>35306</v>
      </c>
      <c r="H281" s="160" t="s">
        <v>496</v>
      </c>
      <c r="I281" s="163" t="s">
        <v>192</v>
      </c>
      <c r="J281" s="164">
        <v>42774</v>
      </c>
    </row>
    <row r="282" spans="1:10">
      <c r="A282" s="160" t="s">
        <v>527</v>
      </c>
      <c r="B282" s="160" t="s">
        <v>524</v>
      </c>
      <c r="C282" s="161" t="s">
        <v>487</v>
      </c>
      <c r="D282" s="160" t="s">
        <v>502</v>
      </c>
      <c r="E282" s="160">
        <v>8</v>
      </c>
      <c r="F282" s="161" t="s">
        <v>16</v>
      </c>
      <c r="G282" s="162">
        <v>79514</v>
      </c>
      <c r="H282" s="160" t="s">
        <v>497</v>
      </c>
      <c r="I282" s="163" t="s">
        <v>198</v>
      </c>
      <c r="J282" s="164">
        <v>42774</v>
      </c>
    </row>
    <row r="283" spans="1:10">
      <c r="A283" s="160" t="s">
        <v>517</v>
      </c>
      <c r="B283" s="160" t="s">
        <v>518</v>
      </c>
      <c r="C283" s="161" t="s">
        <v>487</v>
      </c>
      <c r="D283" s="160" t="s">
        <v>502</v>
      </c>
      <c r="E283" s="160">
        <v>8</v>
      </c>
      <c r="F283" s="161" t="s">
        <v>489</v>
      </c>
      <c r="G283" s="162">
        <v>187250</v>
      </c>
      <c r="H283" s="160" t="s">
        <v>494</v>
      </c>
      <c r="I283" s="163" t="s">
        <v>513</v>
      </c>
      <c r="J283" s="164">
        <v>42774</v>
      </c>
    </row>
    <row r="284" spans="1:10">
      <c r="A284" s="160" t="s">
        <v>532</v>
      </c>
      <c r="B284" s="160" t="s">
        <v>524</v>
      </c>
      <c r="C284" s="161" t="s">
        <v>487</v>
      </c>
      <c r="D284" s="160" t="s">
        <v>502</v>
      </c>
      <c r="E284" s="160">
        <v>8</v>
      </c>
      <c r="F284" s="161" t="s">
        <v>16</v>
      </c>
      <c r="G284" s="162">
        <v>13250</v>
      </c>
      <c r="H284" s="160" t="s">
        <v>494</v>
      </c>
      <c r="I284" s="163" t="s">
        <v>513</v>
      </c>
      <c r="J284" s="164">
        <v>42774</v>
      </c>
    </row>
    <row r="285" spans="1:10">
      <c r="A285" s="160" t="s">
        <v>503</v>
      </c>
      <c r="B285" s="160" t="s">
        <v>486</v>
      </c>
      <c r="C285" s="161" t="s">
        <v>487</v>
      </c>
      <c r="D285" s="160" t="s">
        <v>502</v>
      </c>
      <c r="E285" s="160">
        <v>8</v>
      </c>
      <c r="F285" s="161" t="s">
        <v>16</v>
      </c>
      <c r="G285" s="162">
        <v>159628</v>
      </c>
      <c r="H285" s="160" t="s">
        <v>512</v>
      </c>
      <c r="I285" s="163" t="s">
        <v>192</v>
      </c>
      <c r="J285" s="164">
        <v>42774</v>
      </c>
    </row>
    <row r="286" spans="1:10">
      <c r="A286" s="160" t="s">
        <v>525</v>
      </c>
      <c r="B286" s="160" t="s">
        <v>524</v>
      </c>
      <c r="C286" s="161" t="s">
        <v>487</v>
      </c>
      <c r="D286" s="160" t="s">
        <v>502</v>
      </c>
      <c r="E286" s="160">
        <v>9</v>
      </c>
      <c r="F286" s="161" t="s">
        <v>16</v>
      </c>
      <c r="G286" s="162">
        <v>52348</v>
      </c>
      <c r="H286" s="160" t="s">
        <v>501</v>
      </c>
      <c r="I286" s="163" t="s">
        <v>189</v>
      </c>
      <c r="J286" s="164">
        <v>42775</v>
      </c>
    </row>
    <row r="287" spans="1:10">
      <c r="A287" s="160" t="s">
        <v>529</v>
      </c>
      <c r="B287" s="160" t="s">
        <v>524</v>
      </c>
      <c r="C287" s="161" t="s">
        <v>487</v>
      </c>
      <c r="D287" s="160" t="s">
        <v>502</v>
      </c>
      <c r="E287" s="160">
        <v>9</v>
      </c>
      <c r="F287" s="161" t="s">
        <v>489</v>
      </c>
      <c r="G287" s="162">
        <v>74010</v>
      </c>
      <c r="H287" s="160" t="s">
        <v>490</v>
      </c>
      <c r="I287" s="163" t="s">
        <v>513</v>
      </c>
      <c r="J287" s="164">
        <v>42775</v>
      </c>
    </row>
    <row r="288" spans="1:10">
      <c r="A288" s="160" t="s">
        <v>498</v>
      </c>
      <c r="B288" s="160" t="s">
        <v>486</v>
      </c>
      <c r="C288" s="161" t="s">
        <v>487</v>
      </c>
      <c r="D288" s="160" t="s">
        <v>502</v>
      </c>
      <c r="E288" s="160">
        <v>9</v>
      </c>
      <c r="F288" s="161" t="s">
        <v>489</v>
      </c>
      <c r="G288" s="162">
        <v>30514</v>
      </c>
      <c r="H288" s="160" t="s">
        <v>497</v>
      </c>
      <c r="I288" s="163" t="s">
        <v>192</v>
      </c>
      <c r="J288" s="164">
        <v>42775</v>
      </c>
    </row>
    <row r="289" spans="1:10">
      <c r="A289" s="160" t="s">
        <v>517</v>
      </c>
      <c r="B289" s="160" t="s">
        <v>518</v>
      </c>
      <c r="C289" s="161" t="s">
        <v>487</v>
      </c>
      <c r="D289" s="160" t="s">
        <v>502</v>
      </c>
      <c r="E289" s="160">
        <v>9</v>
      </c>
      <c r="F289" s="161" t="s">
        <v>489</v>
      </c>
      <c r="G289" s="162">
        <v>181406</v>
      </c>
      <c r="H289" s="160" t="s">
        <v>494</v>
      </c>
      <c r="I289" s="165" t="s">
        <v>198</v>
      </c>
      <c r="J289" s="164">
        <v>42775</v>
      </c>
    </row>
    <row r="290" spans="1:10">
      <c r="A290" s="160" t="s">
        <v>528</v>
      </c>
      <c r="B290" s="160" t="s">
        <v>524</v>
      </c>
      <c r="C290" s="161" t="s">
        <v>487</v>
      </c>
      <c r="D290" s="160" t="s">
        <v>502</v>
      </c>
      <c r="E290" s="160">
        <v>9</v>
      </c>
      <c r="F290" s="161" t="s">
        <v>489</v>
      </c>
      <c r="G290" s="162">
        <v>188904</v>
      </c>
      <c r="H290" s="160" t="s">
        <v>494</v>
      </c>
      <c r="I290" s="163" t="s">
        <v>192</v>
      </c>
      <c r="J290" s="164">
        <v>42775</v>
      </c>
    </row>
    <row r="291" spans="1:10">
      <c r="A291" s="160" t="s">
        <v>527</v>
      </c>
      <c r="B291" s="160" t="s">
        <v>524</v>
      </c>
      <c r="C291" s="161" t="s">
        <v>487</v>
      </c>
      <c r="D291" s="160" t="s">
        <v>502</v>
      </c>
      <c r="E291" s="160">
        <v>9</v>
      </c>
      <c r="F291" s="161" t="s">
        <v>504</v>
      </c>
      <c r="G291" s="162">
        <v>17736</v>
      </c>
      <c r="H291" s="160" t="s">
        <v>512</v>
      </c>
      <c r="I291" s="165" t="s">
        <v>198</v>
      </c>
      <c r="J291" s="164">
        <v>42775</v>
      </c>
    </row>
    <row r="292" spans="1:10">
      <c r="A292" s="160" t="s">
        <v>517</v>
      </c>
      <c r="B292" s="160" t="s">
        <v>518</v>
      </c>
      <c r="C292" s="161" t="s">
        <v>487</v>
      </c>
      <c r="D292" s="160" t="s">
        <v>502</v>
      </c>
      <c r="E292" s="160">
        <v>9</v>
      </c>
      <c r="F292" s="161" t="s">
        <v>504</v>
      </c>
      <c r="G292" s="162">
        <v>130934</v>
      </c>
      <c r="H292" s="160" t="s">
        <v>497</v>
      </c>
      <c r="I292" s="163" t="s">
        <v>198</v>
      </c>
      <c r="J292" s="164">
        <v>42775</v>
      </c>
    </row>
    <row r="293" spans="1:10">
      <c r="A293" s="160" t="s">
        <v>291</v>
      </c>
      <c r="B293" s="160" t="s">
        <v>524</v>
      </c>
      <c r="C293" s="161" t="s">
        <v>487</v>
      </c>
      <c r="D293" s="160" t="s">
        <v>502</v>
      </c>
      <c r="E293" s="160">
        <v>9</v>
      </c>
      <c r="F293" s="161" t="s">
        <v>504</v>
      </c>
      <c r="G293" s="162">
        <v>22620</v>
      </c>
      <c r="H293" s="160" t="s">
        <v>496</v>
      </c>
      <c r="I293" s="165" t="s">
        <v>198</v>
      </c>
      <c r="J293" s="164">
        <v>42775</v>
      </c>
    </row>
    <row r="294" spans="1:10">
      <c r="A294" s="160" t="s">
        <v>527</v>
      </c>
      <c r="B294" s="160" t="s">
        <v>524</v>
      </c>
      <c r="C294" s="161" t="s">
        <v>487</v>
      </c>
      <c r="D294" s="160" t="s">
        <v>502</v>
      </c>
      <c r="E294" s="160">
        <v>9</v>
      </c>
      <c r="F294" s="161" t="s">
        <v>16</v>
      </c>
      <c r="G294" s="162">
        <v>170644</v>
      </c>
      <c r="H294" s="160" t="s">
        <v>494</v>
      </c>
      <c r="I294" s="165" t="s">
        <v>198</v>
      </c>
      <c r="J294" s="164">
        <v>42775</v>
      </c>
    </row>
    <row r="295" spans="1:10">
      <c r="A295" s="160" t="s">
        <v>532</v>
      </c>
      <c r="B295" s="160" t="s">
        <v>524</v>
      </c>
      <c r="C295" s="161" t="s">
        <v>487</v>
      </c>
      <c r="D295" s="160" t="s">
        <v>502</v>
      </c>
      <c r="E295" s="160">
        <v>9</v>
      </c>
      <c r="F295" s="161" t="s">
        <v>489</v>
      </c>
      <c r="G295" s="162">
        <v>81780</v>
      </c>
      <c r="H295" s="160" t="s">
        <v>490</v>
      </c>
      <c r="I295" s="163" t="s">
        <v>198</v>
      </c>
      <c r="J295" s="164">
        <v>42775</v>
      </c>
    </row>
    <row r="296" spans="1:10">
      <c r="A296" s="160" t="s">
        <v>530</v>
      </c>
      <c r="B296" s="160" t="s">
        <v>524</v>
      </c>
      <c r="C296" s="161" t="s">
        <v>487</v>
      </c>
      <c r="D296" s="160" t="s">
        <v>502</v>
      </c>
      <c r="E296" s="160">
        <v>10</v>
      </c>
      <c r="F296" s="161" t="s">
        <v>16</v>
      </c>
      <c r="G296" s="162">
        <v>131778</v>
      </c>
      <c r="H296" s="160" t="s">
        <v>496</v>
      </c>
      <c r="I296" s="165" t="s">
        <v>192</v>
      </c>
      <c r="J296" s="164">
        <v>42776</v>
      </c>
    </row>
    <row r="297" spans="1:10">
      <c r="A297" s="160" t="s">
        <v>522</v>
      </c>
      <c r="B297" s="160" t="s">
        <v>518</v>
      </c>
      <c r="C297" s="161" t="s">
        <v>487</v>
      </c>
      <c r="D297" s="160" t="s">
        <v>502</v>
      </c>
      <c r="E297" s="160">
        <v>10</v>
      </c>
      <c r="F297" s="161" t="s">
        <v>16</v>
      </c>
      <c r="G297" s="162">
        <v>55432</v>
      </c>
      <c r="H297" s="160" t="s">
        <v>497</v>
      </c>
      <c r="I297" s="165" t="s">
        <v>192</v>
      </c>
      <c r="J297" s="164">
        <v>42776</v>
      </c>
    </row>
    <row r="298" spans="1:10">
      <c r="A298" s="160" t="s">
        <v>287</v>
      </c>
      <c r="B298" s="160" t="s">
        <v>524</v>
      </c>
      <c r="C298" s="161" t="s">
        <v>487</v>
      </c>
      <c r="D298" s="160" t="s">
        <v>502</v>
      </c>
      <c r="E298" s="160">
        <v>10</v>
      </c>
      <c r="F298" s="161" t="s">
        <v>504</v>
      </c>
      <c r="G298" s="162">
        <v>142506</v>
      </c>
      <c r="H298" s="160" t="s">
        <v>494</v>
      </c>
      <c r="I298" s="165" t="s">
        <v>192</v>
      </c>
      <c r="J298" s="164">
        <v>42776</v>
      </c>
    </row>
    <row r="299" spans="1:10">
      <c r="A299" s="160" t="s">
        <v>291</v>
      </c>
      <c r="B299" s="160" t="s">
        <v>524</v>
      </c>
      <c r="C299" s="161" t="s">
        <v>487</v>
      </c>
      <c r="D299" s="160" t="s">
        <v>502</v>
      </c>
      <c r="E299" s="160">
        <v>10</v>
      </c>
      <c r="F299" s="161" t="s">
        <v>16</v>
      </c>
      <c r="G299" s="162">
        <v>52538</v>
      </c>
      <c r="H299" s="160" t="s">
        <v>490</v>
      </c>
      <c r="I299" s="163" t="s">
        <v>192</v>
      </c>
      <c r="J299" s="164">
        <v>42776</v>
      </c>
    </row>
    <row r="300" spans="1:10">
      <c r="A300" s="160" t="s">
        <v>526</v>
      </c>
      <c r="B300" s="160" t="s">
        <v>524</v>
      </c>
      <c r="C300" s="161" t="s">
        <v>487</v>
      </c>
      <c r="D300" s="160" t="s">
        <v>502</v>
      </c>
      <c r="E300" s="160">
        <v>10</v>
      </c>
      <c r="F300" s="161" t="s">
        <v>504</v>
      </c>
      <c r="G300" s="162">
        <v>184556</v>
      </c>
      <c r="H300" s="160" t="s">
        <v>494</v>
      </c>
      <c r="I300" s="163" t="s">
        <v>189</v>
      </c>
      <c r="J300" s="164">
        <v>42776</v>
      </c>
    </row>
    <row r="301" spans="1:10">
      <c r="A301" s="160" t="s">
        <v>529</v>
      </c>
      <c r="B301" s="160" t="s">
        <v>524</v>
      </c>
      <c r="C301" s="161" t="s">
        <v>487</v>
      </c>
      <c r="D301" s="160" t="s">
        <v>502</v>
      </c>
      <c r="E301" s="160">
        <v>10</v>
      </c>
      <c r="F301" s="161" t="s">
        <v>489</v>
      </c>
      <c r="G301" s="162">
        <v>198536</v>
      </c>
      <c r="H301" s="160" t="s">
        <v>494</v>
      </c>
      <c r="I301" s="163" t="s">
        <v>513</v>
      </c>
      <c r="J301" s="164">
        <v>42776</v>
      </c>
    </row>
    <row r="302" spans="1:10">
      <c r="A302" s="160" t="s">
        <v>526</v>
      </c>
      <c r="B302" s="160" t="s">
        <v>524</v>
      </c>
      <c r="C302" s="161" t="s">
        <v>487</v>
      </c>
      <c r="D302" s="160" t="s">
        <v>502</v>
      </c>
      <c r="E302" s="160">
        <v>10</v>
      </c>
      <c r="F302" s="161" t="s">
        <v>489</v>
      </c>
      <c r="G302" s="162">
        <v>104900</v>
      </c>
      <c r="H302" s="160" t="s">
        <v>494</v>
      </c>
      <c r="I302" s="163" t="s">
        <v>189</v>
      </c>
      <c r="J302" s="164">
        <v>42776</v>
      </c>
    </row>
    <row r="303" spans="1:10">
      <c r="A303" s="160" t="s">
        <v>531</v>
      </c>
      <c r="B303" s="160" t="s">
        <v>524</v>
      </c>
      <c r="C303" s="161" t="s">
        <v>487</v>
      </c>
      <c r="D303" s="160" t="s">
        <v>502</v>
      </c>
      <c r="E303" s="160">
        <v>11</v>
      </c>
      <c r="F303" s="161" t="s">
        <v>16</v>
      </c>
      <c r="G303" s="162">
        <v>44538</v>
      </c>
      <c r="H303" s="160" t="s">
        <v>512</v>
      </c>
      <c r="I303" s="165" t="s">
        <v>198</v>
      </c>
      <c r="J303" s="164">
        <v>42777</v>
      </c>
    </row>
    <row r="304" spans="1:10">
      <c r="A304" s="160" t="s">
        <v>519</v>
      </c>
      <c r="B304" s="160" t="s">
        <v>518</v>
      </c>
      <c r="C304" s="161" t="s">
        <v>487</v>
      </c>
      <c r="D304" s="160" t="s">
        <v>502</v>
      </c>
      <c r="E304" s="160">
        <v>11</v>
      </c>
      <c r="F304" s="161" t="s">
        <v>16</v>
      </c>
      <c r="G304" s="162">
        <v>169364</v>
      </c>
      <c r="H304" s="160" t="s">
        <v>496</v>
      </c>
      <c r="I304" s="163" t="s">
        <v>198</v>
      </c>
      <c r="J304" s="164">
        <v>42777</v>
      </c>
    </row>
    <row r="305" spans="1:10">
      <c r="A305" s="160" t="s">
        <v>498</v>
      </c>
      <c r="B305" s="160" t="s">
        <v>486</v>
      </c>
      <c r="C305" s="161" t="s">
        <v>487</v>
      </c>
      <c r="D305" s="160" t="s">
        <v>502</v>
      </c>
      <c r="E305" s="160">
        <v>11</v>
      </c>
      <c r="F305" s="161" t="s">
        <v>504</v>
      </c>
      <c r="G305" s="162">
        <v>37946</v>
      </c>
      <c r="H305" s="160" t="s">
        <v>497</v>
      </c>
      <c r="I305" s="163" t="s">
        <v>189</v>
      </c>
      <c r="J305" s="164">
        <v>42777</v>
      </c>
    </row>
    <row r="306" spans="1:10">
      <c r="A306" s="160" t="s">
        <v>529</v>
      </c>
      <c r="B306" s="160" t="s">
        <v>524</v>
      </c>
      <c r="C306" s="161" t="s">
        <v>487</v>
      </c>
      <c r="D306" s="160" t="s">
        <v>502</v>
      </c>
      <c r="E306" s="160">
        <v>11</v>
      </c>
      <c r="F306" s="161" t="s">
        <v>16</v>
      </c>
      <c r="G306" s="162">
        <v>78902</v>
      </c>
      <c r="H306" s="160" t="s">
        <v>496</v>
      </c>
      <c r="I306" s="165" t="s">
        <v>198</v>
      </c>
      <c r="J306" s="164">
        <v>42777</v>
      </c>
    </row>
    <row r="307" spans="1:10">
      <c r="A307" s="160" t="s">
        <v>532</v>
      </c>
      <c r="B307" s="160" t="s">
        <v>524</v>
      </c>
      <c r="C307" s="161" t="s">
        <v>487</v>
      </c>
      <c r="D307" s="160" t="s">
        <v>502</v>
      </c>
      <c r="E307" s="160">
        <v>11</v>
      </c>
      <c r="F307" s="161" t="s">
        <v>16</v>
      </c>
      <c r="G307" s="162">
        <v>82292</v>
      </c>
      <c r="H307" s="160" t="s">
        <v>494</v>
      </c>
      <c r="I307" s="163" t="s">
        <v>189</v>
      </c>
      <c r="J307" s="164">
        <v>42777</v>
      </c>
    </row>
    <row r="308" spans="1:10">
      <c r="A308" s="160" t="s">
        <v>526</v>
      </c>
      <c r="B308" s="160" t="s">
        <v>524</v>
      </c>
      <c r="C308" s="161" t="s">
        <v>487</v>
      </c>
      <c r="D308" s="160" t="s">
        <v>502</v>
      </c>
      <c r="E308" s="160">
        <v>12</v>
      </c>
      <c r="F308" s="161" t="s">
        <v>16</v>
      </c>
      <c r="G308" s="162">
        <v>166220</v>
      </c>
      <c r="H308" s="160" t="s">
        <v>496</v>
      </c>
      <c r="I308" s="163" t="s">
        <v>513</v>
      </c>
      <c r="J308" s="164">
        <v>42778</v>
      </c>
    </row>
    <row r="309" spans="1:10">
      <c r="A309" s="160" t="s">
        <v>522</v>
      </c>
      <c r="B309" s="160" t="s">
        <v>518</v>
      </c>
      <c r="C309" s="161" t="s">
        <v>487</v>
      </c>
      <c r="D309" s="160" t="s">
        <v>502</v>
      </c>
      <c r="E309" s="160">
        <v>12</v>
      </c>
      <c r="F309" s="161" t="s">
        <v>489</v>
      </c>
      <c r="G309" s="162">
        <v>153520</v>
      </c>
      <c r="H309" s="160" t="s">
        <v>497</v>
      </c>
      <c r="I309" s="165" t="s">
        <v>198</v>
      </c>
      <c r="J309" s="164">
        <v>42778</v>
      </c>
    </row>
    <row r="310" spans="1:10">
      <c r="A310" s="160" t="s">
        <v>526</v>
      </c>
      <c r="B310" s="160" t="s">
        <v>524</v>
      </c>
      <c r="C310" s="161" t="s">
        <v>487</v>
      </c>
      <c r="D310" s="160" t="s">
        <v>502</v>
      </c>
      <c r="E310" s="160">
        <v>12</v>
      </c>
      <c r="F310" s="161" t="s">
        <v>16</v>
      </c>
      <c r="G310" s="162">
        <v>44254</v>
      </c>
      <c r="H310" s="160" t="s">
        <v>497</v>
      </c>
      <c r="I310" s="163" t="s">
        <v>513</v>
      </c>
      <c r="J310" s="164">
        <v>42778</v>
      </c>
    </row>
    <row r="311" spans="1:10">
      <c r="A311" s="160" t="s">
        <v>521</v>
      </c>
      <c r="B311" s="160" t="s">
        <v>518</v>
      </c>
      <c r="C311" s="161" t="s">
        <v>487</v>
      </c>
      <c r="D311" s="160" t="s">
        <v>502</v>
      </c>
      <c r="E311" s="160">
        <v>12</v>
      </c>
      <c r="F311" s="161" t="s">
        <v>16</v>
      </c>
      <c r="G311" s="162">
        <v>74502</v>
      </c>
      <c r="H311" s="160" t="s">
        <v>494</v>
      </c>
      <c r="I311" s="165" t="s">
        <v>198</v>
      </c>
      <c r="J311" s="164">
        <v>42778</v>
      </c>
    </row>
    <row r="312" spans="1:10">
      <c r="A312" s="160" t="s">
        <v>519</v>
      </c>
      <c r="B312" s="160" t="s">
        <v>518</v>
      </c>
      <c r="C312" s="161" t="s">
        <v>487</v>
      </c>
      <c r="D312" s="160" t="s">
        <v>502</v>
      </c>
      <c r="E312" s="160">
        <v>12</v>
      </c>
      <c r="F312" s="161" t="s">
        <v>489</v>
      </c>
      <c r="G312" s="162">
        <v>185280</v>
      </c>
      <c r="H312" s="160" t="s">
        <v>496</v>
      </c>
      <c r="I312" s="165" t="s">
        <v>198</v>
      </c>
      <c r="J312" s="164">
        <v>42778</v>
      </c>
    </row>
    <row r="313" spans="1:10">
      <c r="A313" s="160" t="s">
        <v>521</v>
      </c>
      <c r="B313" s="160" t="s">
        <v>518</v>
      </c>
      <c r="C313" s="161" t="s">
        <v>487</v>
      </c>
      <c r="D313" s="160" t="s">
        <v>502</v>
      </c>
      <c r="E313" s="160">
        <v>12</v>
      </c>
      <c r="F313" s="161" t="s">
        <v>489</v>
      </c>
      <c r="G313" s="162">
        <v>136558</v>
      </c>
      <c r="H313" s="160" t="s">
        <v>496</v>
      </c>
      <c r="I313" s="163" t="s">
        <v>513</v>
      </c>
      <c r="J313" s="164">
        <v>42778</v>
      </c>
    </row>
    <row r="314" spans="1:10">
      <c r="A314" s="160" t="s">
        <v>521</v>
      </c>
      <c r="B314" s="160" t="s">
        <v>518</v>
      </c>
      <c r="C314" s="161" t="s">
        <v>487</v>
      </c>
      <c r="D314" s="160" t="s">
        <v>502</v>
      </c>
      <c r="E314" s="160">
        <v>12</v>
      </c>
      <c r="F314" s="161" t="s">
        <v>504</v>
      </c>
      <c r="G314" s="162">
        <v>60966</v>
      </c>
      <c r="H314" s="160" t="s">
        <v>497</v>
      </c>
      <c r="I314" s="165" t="s">
        <v>198</v>
      </c>
      <c r="J314" s="164">
        <v>42778</v>
      </c>
    </row>
    <row r="315" spans="1:10">
      <c r="A315" s="160" t="s">
        <v>526</v>
      </c>
      <c r="B315" s="160" t="s">
        <v>524</v>
      </c>
      <c r="C315" s="161" t="s">
        <v>487</v>
      </c>
      <c r="D315" s="160" t="s">
        <v>502</v>
      </c>
      <c r="E315" s="160">
        <v>12</v>
      </c>
      <c r="F315" s="161" t="s">
        <v>16</v>
      </c>
      <c r="G315" s="162">
        <v>58644</v>
      </c>
      <c r="H315" s="160" t="s">
        <v>494</v>
      </c>
      <c r="I315" s="165" t="s">
        <v>192</v>
      </c>
      <c r="J315" s="164">
        <v>42778</v>
      </c>
    </row>
    <row r="316" spans="1:10">
      <c r="A316" s="160" t="s">
        <v>525</v>
      </c>
      <c r="B316" s="160" t="s">
        <v>524</v>
      </c>
      <c r="C316" s="161" t="s">
        <v>487</v>
      </c>
      <c r="D316" s="160" t="s">
        <v>502</v>
      </c>
      <c r="E316" s="160">
        <v>12</v>
      </c>
      <c r="F316" s="161" t="s">
        <v>504</v>
      </c>
      <c r="G316" s="162">
        <v>141922</v>
      </c>
      <c r="H316" s="160" t="s">
        <v>494</v>
      </c>
      <c r="I316" s="163" t="s">
        <v>513</v>
      </c>
      <c r="J316" s="164">
        <v>42778</v>
      </c>
    </row>
    <row r="317" spans="1:10">
      <c r="A317" s="160" t="s">
        <v>531</v>
      </c>
      <c r="B317" s="160" t="s">
        <v>524</v>
      </c>
      <c r="C317" s="161" t="s">
        <v>487</v>
      </c>
      <c r="D317" s="160" t="s">
        <v>502</v>
      </c>
      <c r="E317" s="160">
        <v>13</v>
      </c>
      <c r="F317" s="161" t="s">
        <v>489</v>
      </c>
      <c r="G317" s="162">
        <v>157768</v>
      </c>
      <c r="H317" s="160" t="s">
        <v>497</v>
      </c>
      <c r="I317" s="163" t="s">
        <v>189</v>
      </c>
      <c r="J317" s="164">
        <v>42779</v>
      </c>
    </row>
    <row r="318" spans="1:10">
      <c r="A318" s="160" t="s">
        <v>287</v>
      </c>
      <c r="B318" s="160" t="s">
        <v>524</v>
      </c>
      <c r="C318" s="161" t="s">
        <v>487</v>
      </c>
      <c r="D318" s="160" t="s">
        <v>502</v>
      </c>
      <c r="E318" s="160">
        <v>13</v>
      </c>
      <c r="F318" s="161" t="s">
        <v>489</v>
      </c>
      <c r="G318" s="162">
        <v>89722</v>
      </c>
      <c r="H318" s="160" t="s">
        <v>496</v>
      </c>
      <c r="I318" s="163" t="s">
        <v>192</v>
      </c>
      <c r="J318" s="164">
        <v>42779</v>
      </c>
    </row>
    <row r="319" spans="1:10">
      <c r="A319" s="160" t="s">
        <v>291</v>
      </c>
      <c r="B319" s="160" t="s">
        <v>524</v>
      </c>
      <c r="C319" s="161" t="s">
        <v>487</v>
      </c>
      <c r="D319" s="160" t="s">
        <v>502</v>
      </c>
      <c r="E319" s="160">
        <v>13</v>
      </c>
      <c r="F319" s="161" t="s">
        <v>16</v>
      </c>
      <c r="G319" s="162">
        <v>199976</v>
      </c>
      <c r="H319" s="160" t="s">
        <v>494</v>
      </c>
      <c r="I319" s="163" t="s">
        <v>513</v>
      </c>
      <c r="J319" s="164">
        <v>42779</v>
      </c>
    </row>
    <row r="320" spans="1:10">
      <c r="A320" s="160" t="s">
        <v>535</v>
      </c>
      <c r="B320" s="160" t="s">
        <v>534</v>
      </c>
      <c r="C320" s="161" t="s">
        <v>487</v>
      </c>
      <c r="D320" s="160" t="s">
        <v>502</v>
      </c>
      <c r="E320" s="160">
        <v>13</v>
      </c>
      <c r="F320" s="161" t="s">
        <v>16</v>
      </c>
      <c r="G320" s="162">
        <v>41744</v>
      </c>
      <c r="H320" s="160" t="s">
        <v>494</v>
      </c>
      <c r="I320" s="165" t="s">
        <v>192</v>
      </c>
      <c r="J320" s="164">
        <v>42779</v>
      </c>
    </row>
    <row r="321" spans="1:10">
      <c r="A321" s="160" t="s">
        <v>532</v>
      </c>
      <c r="B321" s="160" t="s">
        <v>524</v>
      </c>
      <c r="C321" s="161" t="s">
        <v>487</v>
      </c>
      <c r="D321" s="160" t="s">
        <v>502</v>
      </c>
      <c r="E321" s="160">
        <v>13</v>
      </c>
      <c r="F321" s="161" t="s">
        <v>504</v>
      </c>
      <c r="G321" s="162">
        <v>132214</v>
      </c>
      <c r="H321" s="160" t="s">
        <v>494</v>
      </c>
      <c r="I321" s="163" t="s">
        <v>189</v>
      </c>
      <c r="J321" s="164">
        <v>42779</v>
      </c>
    </row>
    <row r="322" spans="1:10">
      <c r="A322" s="160" t="s">
        <v>530</v>
      </c>
      <c r="B322" s="160" t="s">
        <v>524</v>
      </c>
      <c r="C322" s="161" t="s">
        <v>487</v>
      </c>
      <c r="D322" s="160" t="s">
        <v>502</v>
      </c>
      <c r="E322" s="160">
        <v>13</v>
      </c>
      <c r="F322" s="161" t="s">
        <v>504</v>
      </c>
      <c r="G322" s="162">
        <v>73926</v>
      </c>
      <c r="H322" s="160" t="s">
        <v>494</v>
      </c>
      <c r="I322" s="163" t="s">
        <v>189</v>
      </c>
      <c r="J322" s="164">
        <v>42779</v>
      </c>
    </row>
    <row r="323" spans="1:10">
      <c r="A323" s="160" t="s">
        <v>532</v>
      </c>
      <c r="B323" s="160" t="s">
        <v>524</v>
      </c>
      <c r="C323" s="161" t="s">
        <v>487</v>
      </c>
      <c r="D323" s="160" t="s">
        <v>502</v>
      </c>
      <c r="E323" s="160">
        <v>13</v>
      </c>
      <c r="F323" s="161" t="s">
        <v>489</v>
      </c>
      <c r="G323" s="162">
        <v>163506</v>
      </c>
      <c r="H323" s="160" t="s">
        <v>501</v>
      </c>
      <c r="I323" s="163" t="s">
        <v>192</v>
      </c>
      <c r="J323" s="164">
        <v>42779</v>
      </c>
    </row>
    <row r="324" spans="1:10">
      <c r="A324" s="160" t="s">
        <v>287</v>
      </c>
      <c r="B324" s="160" t="s">
        <v>524</v>
      </c>
      <c r="C324" s="161" t="s">
        <v>487</v>
      </c>
      <c r="D324" s="160" t="s">
        <v>502</v>
      </c>
      <c r="E324" s="160">
        <v>14</v>
      </c>
      <c r="F324" s="161" t="s">
        <v>16</v>
      </c>
      <c r="G324" s="162">
        <v>31352</v>
      </c>
      <c r="H324" s="160" t="s">
        <v>494</v>
      </c>
      <c r="I324" s="163" t="s">
        <v>189</v>
      </c>
      <c r="J324" s="164">
        <v>42780</v>
      </c>
    </row>
    <row r="325" spans="1:10">
      <c r="A325" s="160" t="s">
        <v>535</v>
      </c>
      <c r="B325" s="160" t="s">
        <v>534</v>
      </c>
      <c r="C325" s="161" t="s">
        <v>487</v>
      </c>
      <c r="D325" s="160" t="s">
        <v>502</v>
      </c>
      <c r="E325" s="160">
        <v>14</v>
      </c>
      <c r="F325" s="161" t="s">
        <v>16</v>
      </c>
      <c r="G325" s="162">
        <v>52678</v>
      </c>
      <c r="H325" s="160" t="s">
        <v>497</v>
      </c>
      <c r="I325" s="163" t="s">
        <v>198</v>
      </c>
      <c r="J325" s="164">
        <v>42780</v>
      </c>
    </row>
    <row r="326" spans="1:10">
      <c r="A326" s="160" t="s">
        <v>291</v>
      </c>
      <c r="B326" s="160" t="s">
        <v>524</v>
      </c>
      <c r="C326" s="161" t="s">
        <v>487</v>
      </c>
      <c r="D326" s="160" t="s">
        <v>502</v>
      </c>
      <c r="E326" s="160">
        <v>14</v>
      </c>
      <c r="F326" s="161" t="s">
        <v>16</v>
      </c>
      <c r="G326" s="162">
        <v>141344</v>
      </c>
      <c r="H326" s="160" t="s">
        <v>501</v>
      </c>
      <c r="I326" s="163" t="s">
        <v>198</v>
      </c>
      <c r="J326" s="164">
        <v>42780</v>
      </c>
    </row>
    <row r="327" spans="1:10">
      <c r="A327" s="160" t="s">
        <v>536</v>
      </c>
      <c r="B327" s="160" t="s">
        <v>534</v>
      </c>
      <c r="C327" s="161" t="s">
        <v>487</v>
      </c>
      <c r="D327" s="160" t="s">
        <v>502</v>
      </c>
      <c r="E327" s="160">
        <v>14</v>
      </c>
      <c r="F327" s="161" t="s">
        <v>504</v>
      </c>
      <c r="G327" s="162">
        <v>132804</v>
      </c>
      <c r="H327" s="160" t="s">
        <v>497</v>
      </c>
      <c r="I327" s="165" t="s">
        <v>198</v>
      </c>
      <c r="J327" s="164">
        <v>42780</v>
      </c>
    </row>
    <row r="328" spans="1:10">
      <c r="A328" s="160" t="s">
        <v>517</v>
      </c>
      <c r="B328" s="160" t="s">
        <v>518</v>
      </c>
      <c r="C328" s="161" t="s">
        <v>487</v>
      </c>
      <c r="D328" s="160" t="s">
        <v>502</v>
      </c>
      <c r="E328" s="160">
        <v>14</v>
      </c>
      <c r="F328" s="161" t="s">
        <v>16</v>
      </c>
      <c r="G328" s="162">
        <v>149932</v>
      </c>
      <c r="H328" s="160" t="s">
        <v>512</v>
      </c>
      <c r="I328" s="163" t="s">
        <v>192</v>
      </c>
      <c r="J328" s="164">
        <v>42780</v>
      </c>
    </row>
    <row r="329" spans="1:10">
      <c r="A329" s="160" t="s">
        <v>521</v>
      </c>
      <c r="B329" s="160" t="s">
        <v>518</v>
      </c>
      <c r="C329" s="161" t="s">
        <v>487</v>
      </c>
      <c r="D329" s="160" t="s">
        <v>502</v>
      </c>
      <c r="E329" s="160">
        <v>14</v>
      </c>
      <c r="F329" s="161" t="s">
        <v>489</v>
      </c>
      <c r="G329" s="162">
        <v>148012</v>
      </c>
      <c r="H329" s="160" t="s">
        <v>490</v>
      </c>
      <c r="I329" s="163" t="s">
        <v>198</v>
      </c>
      <c r="J329" s="164">
        <v>42780</v>
      </c>
    </row>
    <row r="330" spans="1:10">
      <c r="A330" s="160" t="s">
        <v>535</v>
      </c>
      <c r="B330" s="160" t="s">
        <v>534</v>
      </c>
      <c r="C330" s="161" t="s">
        <v>487</v>
      </c>
      <c r="D330" s="160" t="s">
        <v>502</v>
      </c>
      <c r="E330" s="160">
        <v>14</v>
      </c>
      <c r="F330" s="161" t="s">
        <v>489</v>
      </c>
      <c r="G330" s="162">
        <v>125340</v>
      </c>
      <c r="H330" s="160" t="s">
        <v>494</v>
      </c>
      <c r="I330" s="165" t="s">
        <v>192</v>
      </c>
      <c r="J330" s="164">
        <v>42780</v>
      </c>
    </row>
    <row r="331" spans="1:10">
      <c r="A331" s="160" t="s">
        <v>535</v>
      </c>
      <c r="B331" s="160" t="s">
        <v>534</v>
      </c>
      <c r="C331" s="161" t="s">
        <v>487</v>
      </c>
      <c r="D331" s="160" t="s">
        <v>502</v>
      </c>
      <c r="E331" s="160">
        <v>14</v>
      </c>
      <c r="F331" s="161" t="s">
        <v>489</v>
      </c>
      <c r="G331" s="162">
        <v>163564</v>
      </c>
      <c r="H331" s="160" t="s">
        <v>497</v>
      </c>
      <c r="I331" s="163" t="s">
        <v>198</v>
      </c>
      <c r="J331" s="164">
        <v>42780</v>
      </c>
    </row>
    <row r="332" spans="1:10">
      <c r="A332" s="160" t="s">
        <v>485</v>
      </c>
      <c r="B332" s="160" t="s">
        <v>486</v>
      </c>
      <c r="C332" s="161" t="s">
        <v>487</v>
      </c>
      <c r="D332" s="160" t="s">
        <v>502</v>
      </c>
      <c r="E332" s="160">
        <v>15</v>
      </c>
      <c r="F332" s="161" t="s">
        <v>504</v>
      </c>
      <c r="G332" s="162">
        <v>160392</v>
      </c>
      <c r="H332" s="160" t="s">
        <v>494</v>
      </c>
      <c r="I332" s="165" t="s">
        <v>192</v>
      </c>
      <c r="J332" s="164">
        <v>42781</v>
      </c>
    </row>
    <row r="333" spans="1:10">
      <c r="A333" s="160" t="s">
        <v>517</v>
      </c>
      <c r="B333" s="160" t="s">
        <v>518</v>
      </c>
      <c r="C333" s="161" t="s">
        <v>487</v>
      </c>
      <c r="D333" s="160" t="s">
        <v>502</v>
      </c>
      <c r="E333" s="160">
        <v>15</v>
      </c>
      <c r="F333" s="161" t="s">
        <v>16</v>
      </c>
      <c r="G333" s="162">
        <v>28354</v>
      </c>
      <c r="H333" s="160" t="s">
        <v>496</v>
      </c>
      <c r="I333" s="163" t="s">
        <v>201</v>
      </c>
      <c r="J333" s="164">
        <v>42781</v>
      </c>
    </row>
    <row r="334" spans="1:10">
      <c r="A334" s="160" t="s">
        <v>287</v>
      </c>
      <c r="B334" s="160" t="s">
        <v>524</v>
      </c>
      <c r="C334" s="161" t="s">
        <v>487</v>
      </c>
      <c r="D334" s="160" t="s">
        <v>502</v>
      </c>
      <c r="E334" s="160">
        <v>15</v>
      </c>
      <c r="F334" s="161" t="s">
        <v>489</v>
      </c>
      <c r="G334" s="162">
        <v>83818</v>
      </c>
      <c r="H334" s="160" t="s">
        <v>494</v>
      </c>
      <c r="I334" s="163" t="s">
        <v>189</v>
      </c>
      <c r="J334" s="164">
        <v>42781</v>
      </c>
    </row>
    <row r="335" spans="1:10">
      <c r="A335" s="160" t="s">
        <v>528</v>
      </c>
      <c r="B335" s="160" t="s">
        <v>524</v>
      </c>
      <c r="C335" s="161" t="s">
        <v>487</v>
      </c>
      <c r="D335" s="160" t="s">
        <v>502</v>
      </c>
      <c r="E335" s="160">
        <v>15</v>
      </c>
      <c r="F335" s="161" t="s">
        <v>504</v>
      </c>
      <c r="G335" s="162">
        <v>151250</v>
      </c>
      <c r="H335" s="160" t="s">
        <v>494</v>
      </c>
      <c r="I335" s="163" t="s">
        <v>192</v>
      </c>
      <c r="J335" s="164">
        <v>42781</v>
      </c>
    </row>
    <row r="336" spans="1:10">
      <c r="A336" s="160" t="s">
        <v>532</v>
      </c>
      <c r="B336" s="160" t="s">
        <v>524</v>
      </c>
      <c r="C336" s="161" t="s">
        <v>487</v>
      </c>
      <c r="D336" s="160" t="s">
        <v>502</v>
      </c>
      <c r="E336" s="160">
        <v>15</v>
      </c>
      <c r="F336" s="161" t="s">
        <v>16</v>
      </c>
      <c r="G336" s="162">
        <v>59866</v>
      </c>
      <c r="H336" s="160" t="s">
        <v>512</v>
      </c>
      <c r="I336" s="163" t="s">
        <v>201</v>
      </c>
      <c r="J336" s="164">
        <v>42781</v>
      </c>
    </row>
    <row r="337" spans="1:10">
      <c r="A337" s="160" t="s">
        <v>526</v>
      </c>
      <c r="B337" s="160" t="s">
        <v>524</v>
      </c>
      <c r="C337" s="161" t="s">
        <v>487</v>
      </c>
      <c r="D337" s="160" t="s">
        <v>502</v>
      </c>
      <c r="E337" s="160">
        <v>15</v>
      </c>
      <c r="F337" s="161" t="s">
        <v>489</v>
      </c>
      <c r="G337" s="162">
        <v>58526</v>
      </c>
      <c r="H337" s="160" t="s">
        <v>512</v>
      </c>
      <c r="I337" s="165" t="s">
        <v>198</v>
      </c>
      <c r="J337" s="164">
        <v>42781</v>
      </c>
    </row>
    <row r="338" spans="1:10">
      <c r="A338" s="160" t="s">
        <v>527</v>
      </c>
      <c r="B338" s="160" t="s">
        <v>524</v>
      </c>
      <c r="C338" s="161" t="s">
        <v>487</v>
      </c>
      <c r="D338" s="160" t="s">
        <v>502</v>
      </c>
      <c r="E338" s="160">
        <v>15</v>
      </c>
      <c r="F338" s="161" t="s">
        <v>489</v>
      </c>
      <c r="G338" s="162">
        <v>98598</v>
      </c>
      <c r="H338" s="160" t="s">
        <v>496</v>
      </c>
      <c r="I338" s="165" t="s">
        <v>198</v>
      </c>
      <c r="J338" s="164">
        <v>42781</v>
      </c>
    </row>
    <row r="339" spans="1:10">
      <c r="A339" s="160" t="s">
        <v>521</v>
      </c>
      <c r="B339" s="160" t="s">
        <v>518</v>
      </c>
      <c r="C339" s="161" t="s">
        <v>487</v>
      </c>
      <c r="D339" s="160" t="s">
        <v>502</v>
      </c>
      <c r="E339" s="160">
        <v>15</v>
      </c>
      <c r="F339" s="161" t="s">
        <v>489</v>
      </c>
      <c r="G339" s="162">
        <v>194620</v>
      </c>
      <c r="H339" s="160" t="s">
        <v>497</v>
      </c>
      <c r="I339" s="163" t="s">
        <v>192</v>
      </c>
      <c r="J339" s="164">
        <v>42781</v>
      </c>
    </row>
    <row r="340" spans="1:10">
      <c r="A340" s="160" t="s">
        <v>531</v>
      </c>
      <c r="B340" s="160" t="s">
        <v>524</v>
      </c>
      <c r="C340" s="161" t="s">
        <v>487</v>
      </c>
      <c r="D340" s="160" t="s">
        <v>502</v>
      </c>
      <c r="E340" s="160">
        <v>15</v>
      </c>
      <c r="F340" s="161" t="s">
        <v>504</v>
      </c>
      <c r="G340" s="162">
        <v>65044</v>
      </c>
      <c r="H340" s="160" t="s">
        <v>490</v>
      </c>
      <c r="I340" s="165" t="s">
        <v>198</v>
      </c>
      <c r="J340" s="164">
        <v>42781</v>
      </c>
    </row>
    <row r="341" spans="1:10">
      <c r="A341" s="160" t="s">
        <v>528</v>
      </c>
      <c r="B341" s="160" t="s">
        <v>524</v>
      </c>
      <c r="C341" s="161" t="s">
        <v>487</v>
      </c>
      <c r="D341" s="160" t="s">
        <v>502</v>
      </c>
      <c r="E341" s="160">
        <v>16</v>
      </c>
      <c r="F341" s="161" t="s">
        <v>489</v>
      </c>
      <c r="G341" s="162">
        <v>86150</v>
      </c>
      <c r="H341" s="160" t="s">
        <v>496</v>
      </c>
      <c r="I341" s="163" t="s">
        <v>192</v>
      </c>
      <c r="J341" s="164">
        <v>42782</v>
      </c>
    </row>
    <row r="342" spans="1:10">
      <c r="A342" s="160" t="s">
        <v>535</v>
      </c>
      <c r="B342" s="160" t="s">
        <v>534</v>
      </c>
      <c r="C342" s="161" t="s">
        <v>487</v>
      </c>
      <c r="D342" s="160" t="s">
        <v>502</v>
      </c>
      <c r="E342" s="160">
        <v>16</v>
      </c>
      <c r="F342" s="161" t="s">
        <v>489</v>
      </c>
      <c r="G342" s="162">
        <v>108268</v>
      </c>
      <c r="H342" s="160" t="s">
        <v>497</v>
      </c>
      <c r="I342" s="165" t="s">
        <v>198</v>
      </c>
      <c r="J342" s="164">
        <v>42782</v>
      </c>
    </row>
    <row r="343" spans="1:10">
      <c r="A343" s="160" t="s">
        <v>517</v>
      </c>
      <c r="B343" s="160" t="s">
        <v>518</v>
      </c>
      <c r="C343" s="161" t="s">
        <v>487</v>
      </c>
      <c r="D343" s="160" t="s">
        <v>502</v>
      </c>
      <c r="E343" s="160">
        <v>16</v>
      </c>
      <c r="F343" s="161" t="s">
        <v>489</v>
      </c>
      <c r="G343" s="162">
        <v>114886</v>
      </c>
      <c r="H343" s="160" t="s">
        <v>490</v>
      </c>
      <c r="I343" s="163" t="s">
        <v>192</v>
      </c>
      <c r="J343" s="164">
        <v>42782</v>
      </c>
    </row>
    <row r="344" spans="1:10">
      <c r="A344" s="160" t="s">
        <v>517</v>
      </c>
      <c r="B344" s="160" t="s">
        <v>518</v>
      </c>
      <c r="C344" s="161" t="s">
        <v>487</v>
      </c>
      <c r="D344" s="160" t="s">
        <v>502</v>
      </c>
      <c r="E344" s="160">
        <v>16</v>
      </c>
      <c r="F344" s="161" t="s">
        <v>489</v>
      </c>
      <c r="G344" s="162">
        <v>106484</v>
      </c>
      <c r="H344" s="160" t="s">
        <v>490</v>
      </c>
      <c r="I344" s="165" t="s">
        <v>192</v>
      </c>
      <c r="J344" s="164">
        <v>42782</v>
      </c>
    </row>
    <row r="345" spans="1:10">
      <c r="A345" s="160" t="s">
        <v>291</v>
      </c>
      <c r="B345" s="160" t="s">
        <v>524</v>
      </c>
      <c r="C345" s="161" t="s">
        <v>487</v>
      </c>
      <c r="D345" s="160" t="s">
        <v>502</v>
      </c>
      <c r="E345" s="160">
        <v>16</v>
      </c>
      <c r="F345" s="161" t="s">
        <v>504</v>
      </c>
      <c r="G345" s="162">
        <v>182218</v>
      </c>
      <c r="H345" s="160" t="s">
        <v>494</v>
      </c>
      <c r="I345" s="163" t="s">
        <v>201</v>
      </c>
      <c r="J345" s="164">
        <v>42782</v>
      </c>
    </row>
    <row r="346" spans="1:10">
      <c r="A346" s="160" t="s">
        <v>529</v>
      </c>
      <c r="B346" s="160" t="s">
        <v>524</v>
      </c>
      <c r="C346" s="161" t="s">
        <v>487</v>
      </c>
      <c r="D346" s="160" t="s">
        <v>502</v>
      </c>
      <c r="E346" s="160">
        <v>16</v>
      </c>
      <c r="F346" s="161" t="s">
        <v>489</v>
      </c>
      <c r="G346" s="162">
        <v>180866</v>
      </c>
      <c r="H346" s="160" t="s">
        <v>497</v>
      </c>
      <c r="I346" s="163" t="s">
        <v>201</v>
      </c>
      <c r="J346" s="164">
        <v>42782</v>
      </c>
    </row>
    <row r="347" spans="1:10">
      <c r="A347" s="160" t="s">
        <v>517</v>
      </c>
      <c r="B347" s="160" t="s">
        <v>518</v>
      </c>
      <c r="C347" s="161" t="s">
        <v>487</v>
      </c>
      <c r="D347" s="160" t="s">
        <v>502</v>
      </c>
      <c r="E347" s="160">
        <v>16</v>
      </c>
      <c r="F347" s="161" t="s">
        <v>504</v>
      </c>
      <c r="G347" s="162">
        <v>58582</v>
      </c>
      <c r="H347" s="160" t="s">
        <v>494</v>
      </c>
      <c r="I347" s="165" t="s">
        <v>192</v>
      </c>
      <c r="J347" s="164">
        <v>42782</v>
      </c>
    </row>
    <row r="348" spans="1:10">
      <c r="A348" s="160" t="s">
        <v>532</v>
      </c>
      <c r="B348" s="160" t="s">
        <v>524</v>
      </c>
      <c r="C348" s="161" t="s">
        <v>487</v>
      </c>
      <c r="D348" s="160" t="s">
        <v>502</v>
      </c>
      <c r="E348" s="160">
        <v>16</v>
      </c>
      <c r="F348" s="161" t="s">
        <v>504</v>
      </c>
      <c r="G348" s="162">
        <v>108008</v>
      </c>
      <c r="H348" s="160" t="s">
        <v>497</v>
      </c>
      <c r="I348" s="163" t="s">
        <v>201</v>
      </c>
      <c r="J348" s="164">
        <v>42782</v>
      </c>
    </row>
    <row r="349" spans="1:10">
      <c r="A349" s="160" t="s">
        <v>498</v>
      </c>
      <c r="B349" s="160" t="s">
        <v>486</v>
      </c>
      <c r="C349" s="161" t="s">
        <v>487</v>
      </c>
      <c r="D349" s="160" t="s">
        <v>502</v>
      </c>
      <c r="E349" s="160">
        <v>17</v>
      </c>
      <c r="F349" s="161" t="s">
        <v>16</v>
      </c>
      <c r="G349" s="162">
        <v>130814</v>
      </c>
      <c r="H349" s="160" t="s">
        <v>494</v>
      </c>
      <c r="I349" s="165" t="s">
        <v>192</v>
      </c>
      <c r="J349" s="164">
        <v>42783</v>
      </c>
    </row>
    <row r="350" spans="1:10">
      <c r="A350" s="160" t="s">
        <v>523</v>
      </c>
      <c r="B350" s="160" t="s">
        <v>518</v>
      </c>
      <c r="C350" s="161" t="s">
        <v>487</v>
      </c>
      <c r="D350" s="160" t="s">
        <v>502</v>
      </c>
      <c r="E350" s="160">
        <v>17</v>
      </c>
      <c r="F350" s="161" t="s">
        <v>16</v>
      </c>
      <c r="G350" s="162">
        <v>133498</v>
      </c>
      <c r="H350" s="160" t="s">
        <v>494</v>
      </c>
      <c r="I350" s="165" t="s">
        <v>198</v>
      </c>
      <c r="J350" s="164">
        <v>42783</v>
      </c>
    </row>
    <row r="351" spans="1:10">
      <c r="A351" s="160" t="s">
        <v>519</v>
      </c>
      <c r="B351" s="160" t="s">
        <v>518</v>
      </c>
      <c r="C351" s="161" t="s">
        <v>487</v>
      </c>
      <c r="D351" s="160" t="s">
        <v>502</v>
      </c>
      <c r="E351" s="160">
        <v>17</v>
      </c>
      <c r="F351" s="161" t="s">
        <v>489</v>
      </c>
      <c r="G351" s="162">
        <v>34400</v>
      </c>
      <c r="H351" s="160" t="s">
        <v>497</v>
      </c>
      <c r="I351" s="163" t="s">
        <v>198</v>
      </c>
      <c r="J351" s="164">
        <v>42783</v>
      </c>
    </row>
    <row r="352" spans="1:10">
      <c r="A352" s="160" t="s">
        <v>519</v>
      </c>
      <c r="B352" s="160" t="s">
        <v>518</v>
      </c>
      <c r="C352" s="161" t="s">
        <v>487</v>
      </c>
      <c r="D352" s="160" t="s">
        <v>502</v>
      </c>
      <c r="E352" s="160">
        <v>17</v>
      </c>
      <c r="F352" s="161" t="s">
        <v>489</v>
      </c>
      <c r="G352" s="162">
        <v>107700</v>
      </c>
      <c r="H352" s="160" t="s">
        <v>494</v>
      </c>
      <c r="I352" s="163" t="s">
        <v>192</v>
      </c>
      <c r="J352" s="164">
        <v>42783</v>
      </c>
    </row>
    <row r="353" spans="1:10">
      <c r="A353" s="160" t="s">
        <v>287</v>
      </c>
      <c r="B353" s="160" t="s">
        <v>524</v>
      </c>
      <c r="C353" s="161" t="s">
        <v>487</v>
      </c>
      <c r="D353" s="160" t="s">
        <v>502</v>
      </c>
      <c r="E353" s="160">
        <v>17</v>
      </c>
      <c r="F353" s="161" t="s">
        <v>16</v>
      </c>
      <c r="G353" s="162">
        <v>111160</v>
      </c>
      <c r="H353" s="160" t="s">
        <v>494</v>
      </c>
      <c r="I353" s="165" t="s">
        <v>198</v>
      </c>
      <c r="J353" s="164">
        <v>42783</v>
      </c>
    </row>
    <row r="354" spans="1:10">
      <c r="A354" s="160" t="s">
        <v>491</v>
      </c>
      <c r="B354" s="160" t="s">
        <v>486</v>
      </c>
      <c r="C354" s="161" t="s">
        <v>487</v>
      </c>
      <c r="D354" s="160" t="s">
        <v>502</v>
      </c>
      <c r="E354" s="160">
        <v>18</v>
      </c>
      <c r="F354" s="161" t="s">
        <v>16</v>
      </c>
      <c r="G354" s="162">
        <v>194594</v>
      </c>
      <c r="H354" s="160" t="s">
        <v>494</v>
      </c>
      <c r="I354" s="163" t="s">
        <v>195</v>
      </c>
      <c r="J354" s="164">
        <v>42784</v>
      </c>
    </row>
    <row r="355" spans="1:10">
      <c r="A355" s="160" t="s">
        <v>533</v>
      </c>
      <c r="B355" s="160" t="s">
        <v>534</v>
      </c>
      <c r="C355" s="161" t="s">
        <v>487</v>
      </c>
      <c r="D355" s="160" t="s">
        <v>502</v>
      </c>
      <c r="E355" s="160">
        <v>18</v>
      </c>
      <c r="F355" s="161" t="s">
        <v>16</v>
      </c>
      <c r="G355" s="162">
        <v>87224</v>
      </c>
      <c r="H355" s="160" t="s">
        <v>496</v>
      </c>
      <c r="I355" s="163" t="s">
        <v>192</v>
      </c>
      <c r="J355" s="164">
        <v>42784</v>
      </c>
    </row>
    <row r="356" spans="1:10">
      <c r="A356" s="160" t="s">
        <v>522</v>
      </c>
      <c r="B356" s="160" t="s">
        <v>518</v>
      </c>
      <c r="C356" s="161" t="s">
        <v>487</v>
      </c>
      <c r="D356" s="160" t="s">
        <v>502</v>
      </c>
      <c r="E356" s="160">
        <v>18</v>
      </c>
      <c r="F356" s="161" t="s">
        <v>16</v>
      </c>
      <c r="G356" s="162">
        <v>65414</v>
      </c>
      <c r="H356" s="160" t="s">
        <v>496</v>
      </c>
      <c r="I356" s="163" t="s">
        <v>201</v>
      </c>
      <c r="J356" s="164">
        <v>42784</v>
      </c>
    </row>
    <row r="357" spans="1:10">
      <c r="A357" s="160" t="s">
        <v>522</v>
      </c>
      <c r="B357" s="160" t="s">
        <v>518</v>
      </c>
      <c r="C357" s="161" t="s">
        <v>487</v>
      </c>
      <c r="D357" s="160" t="s">
        <v>502</v>
      </c>
      <c r="E357" s="160">
        <v>18</v>
      </c>
      <c r="F357" s="161" t="s">
        <v>16</v>
      </c>
      <c r="G357" s="162">
        <v>131966</v>
      </c>
      <c r="H357" s="160" t="s">
        <v>512</v>
      </c>
      <c r="I357" s="163" t="s">
        <v>513</v>
      </c>
      <c r="J357" s="164">
        <v>42784</v>
      </c>
    </row>
    <row r="358" spans="1:10">
      <c r="A358" s="160" t="s">
        <v>291</v>
      </c>
      <c r="B358" s="160" t="s">
        <v>524</v>
      </c>
      <c r="C358" s="161" t="s">
        <v>487</v>
      </c>
      <c r="D358" s="160" t="s">
        <v>502</v>
      </c>
      <c r="E358" s="160">
        <v>18</v>
      </c>
      <c r="F358" s="161" t="s">
        <v>16</v>
      </c>
      <c r="G358" s="162">
        <v>110812</v>
      </c>
      <c r="H358" s="160" t="s">
        <v>494</v>
      </c>
      <c r="I358" s="165" t="s">
        <v>198</v>
      </c>
      <c r="J358" s="164">
        <v>42784</v>
      </c>
    </row>
    <row r="359" spans="1:10">
      <c r="A359" s="160" t="s">
        <v>485</v>
      </c>
      <c r="B359" s="160" t="s">
        <v>486</v>
      </c>
      <c r="C359" s="161" t="s">
        <v>487</v>
      </c>
      <c r="D359" s="160" t="s">
        <v>502</v>
      </c>
      <c r="E359" s="160">
        <v>18</v>
      </c>
      <c r="F359" s="161" t="s">
        <v>16</v>
      </c>
      <c r="G359" s="162">
        <v>187048</v>
      </c>
      <c r="H359" s="160" t="s">
        <v>490</v>
      </c>
      <c r="I359" s="163" t="s">
        <v>189</v>
      </c>
      <c r="J359" s="164">
        <v>42784</v>
      </c>
    </row>
    <row r="360" spans="1:10">
      <c r="A360" s="160" t="s">
        <v>291</v>
      </c>
      <c r="B360" s="160" t="s">
        <v>524</v>
      </c>
      <c r="C360" s="161" t="s">
        <v>487</v>
      </c>
      <c r="D360" s="160" t="s">
        <v>502</v>
      </c>
      <c r="E360" s="160">
        <v>18</v>
      </c>
      <c r="F360" s="161" t="s">
        <v>489</v>
      </c>
      <c r="G360" s="162">
        <v>188710</v>
      </c>
      <c r="H360" s="160" t="s">
        <v>512</v>
      </c>
      <c r="I360" s="163" t="s">
        <v>195</v>
      </c>
      <c r="J360" s="164">
        <v>42784</v>
      </c>
    </row>
    <row r="361" spans="1:10">
      <c r="A361" s="160" t="s">
        <v>536</v>
      </c>
      <c r="B361" s="160" t="s">
        <v>534</v>
      </c>
      <c r="C361" s="161" t="s">
        <v>487</v>
      </c>
      <c r="D361" s="160" t="s">
        <v>502</v>
      </c>
      <c r="E361" s="160">
        <v>18</v>
      </c>
      <c r="F361" s="161" t="s">
        <v>489</v>
      </c>
      <c r="G361" s="162">
        <v>81090</v>
      </c>
      <c r="H361" s="160" t="s">
        <v>494</v>
      </c>
      <c r="I361" s="163" t="s">
        <v>195</v>
      </c>
      <c r="J361" s="164">
        <v>42784</v>
      </c>
    </row>
    <row r="362" spans="1:10">
      <c r="A362" s="160" t="s">
        <v>525</v>
      </c>
      <c r="B362" s="160" t="s">
        <v>524</v>
      </c>
      <c r="C362" s="161" t="s">
        <v>487</v>
      </c>
      <c r="D362" s="160" t="s">
        <v>502</v>
      </c>
      <c r="E362" s="160">
        <v>19</v>
      </c>
      <c r="F362" s="161" t="s">
        <v>489</v>
      </c>
      <c r="G362" s="162">
        <v>63146</v>
      </c>
      <c r="H362" s="160" t="s">
        <v>497</v>
      </c>
      <c r="I362" s="163" t="s">
        <v>195</v>
      </c>
      <c r="J362" s="164">
        <v>42785</v>
      </c>
    </row>
    <row r="363" spans="1:10">
      <c r="A363" s="160" t="s">
        <v>528</v>
      </c>
      <c r="B363" s="160" t="s">
        <v>524</v>
      </c>
      <c r="C363" s="161" t="s">
        <v>487</v>
      </c>
      <c r="D363" s="160" t="s">
        <v>502</v>
      </c>
      <c r="E363" s="160">
        <v>19</v>
      </c>
      <c r="F363" s="161" t="s">
        <v>16</v>
      </c>
      <c r="G363" s="162">
        <v>42398</v>
      </c>
      <c r="H363" s="160" t="s">
        <v>494</v>
      </c>
      <c r="I363" s="163" t="s">
        <v>198</v>
      </c>
      <c r="J363" s="164">
        <v>42785</v>
      </c>
    </row>
    <row r="364" spans="1:10">
      <c r="A364" s="160" t="s">
        <v>532</v>
      </c>
      <c r="B364" s="160" t="s">
        <v>524</v>
      </c>
      <c r="C364" s="161" t="s">
        <v>487</v>
      </c>
      <c r="D364" s="160" t="s">
        <v>502</v>
      </c>
      <c r="E364" s="160">
        <v>19</v>
      </c>
      <c r="F364" s="161" t="s">
        <v>489</v>
      </c>
      <c r="G364" s="162">
        <v>147256</v>
      </c>
      <c r="H364" s="160" t="s">
        <v>512</v>
      </c>
      <c r="I364" s="163" t="s">
        <v>189</v>
      </c>
      <c r="J364" s="164">
        <v>42785</v>
      </c>
    </row>
    <row r="365" spans="1:10">
      <c r="A365" s="160" t="s">
        <v>522</v>
      </c>
      <c r="B365" s="160" t="s">
        <v>518</v>
      </c>
      <c r="C365" s="161" t="s">
        <v>487</v>
      </c>
      <c r="D365" s="160" t="s">
        <v>502</v>
      </c>
      <c r="E365" s="160">
        <v>19</v>
      </c>
      <c r="F365" s="161" t="s">
        <v>489</v>
      </c>
      <c r="G365" s="162">
        <v>80716</v>
      </c>
      <c r="H365" s="160" t="s">
        <v>497</v>
      </c>
      <c r="I365" s="163" t="s">
        <v>192</v>
      </c>
      <c r="J365" s="164">
        <v>42785</v>
      </c>
    </row>
    <row r="366" spans="1:10">
      <c r="A366" s="160" t="s">
        <v>522</v>
      </c>
      <c r="B366" s="160" t="s">
        <v>518</v>
      </c>
      <c r="C366" s="161" t="s">
        <v>487</v>
      </c>
      <c r="D366" s="160" t="s">
        <v>502</v>
      </c>
      <c r="E366" s="160">
        <v>19</v>
      </c>
      <c r="F366" s="161" t="s">
        <v>489</v>
      </c>
      <c r="G366" s="162">
        <v>154618</v>
      </c>
      <c r="H366" s="160" t="s">
        <v>494</v>
      </c>
      <c r="I366" s="163" t="s">
        <v>195</v>
      </c>
      <c r="J366" s="164">
        <v>42785</v>
      </c>
    </row>
    <row r="367" spans="1:10">
      <c r="A367" s="160" t="s">
        <v>525</v>
      </c>
      <c r="B367" s="160" t="s">
        <v>524</v>
      </c>
      <c r="C367" s="161" t="s">
        <v>487</v>
      </c>
      <c r="D367" s="160" t="s">
        <v>502</v>
      </c>
      <c r="E367" s="160">
        <v>19</v>
      </c>
      <c r="F367" s="161" t="s">
        <v>16</v>
      </c>
      <c r="G367" s="162">
        <v>61710</v>
      </c>
      <c r="H367" s="160" t="s">
        <v>494</v>
      </c>
      <c r="I367" s="163" t="s">
        <v>198</v>
      </c>
      <c r="J367" s="164">
        <v>42785</v>
      </c>
    </row>
    <row r="368" spans="1:10">
      <c r="A368" s="160" t="s">
        <v>530</v>
      </c>
      <c r="B368" s="160" t="s">
        <v>524</v>
      </c>
      <c r="C368" s="161" t="s">
        <v>487</v>
      </c>
      <c r="D368" s="160" t="s">
        <v>502</v>
      </c>
      <c r="E368" s="160">
        <v>19</v>
      </c>
      <c r="F368" s="161" t="s">
        <v>489</v>
      </c>
      <c r="G368" s="162">
        <v>198378</v>
      </c>
      <c r="H368" s="160" t="s">
        <v>490</v>
      </c>
      <c r="I368" s="163" t="s">
        <v>201</v>
      </c>
      <c r="J368" s="164">
        <v>42785</v>
      </c>
    </row>
    <row r="369" spans="1:10">
      <c r="A369" s="160" t="s">
        <v>519</v>
      </c>
      <c r="B369" s="160" t="s">
        <v>518</v>
      </c>
      <c r="C369" s="161" t="s">
        <v>487</v>
      </c>
      <c r="D369" s="160" t="s">
        <v>502</v>
      </c>
      <c r="E369" s="160">
        <v>19</v>
      </c>
      <c r="F369" s="161" t="s">
        <v>16</v>
      </c>
      <c r="G369" s="162">
        <v>154796</v>
      </c>
      <c r="H369" s="160" t="s">
        <v>497</v>
      </c>
      <c r="I369" s="163" t="s">
        <v>198</v>
      </c>
      <c r="J369" s="164">
        <v>42785</v>
      </c>
    </row>
    <row r="370" spans="1:10">
      <c r="A370" s="160" t="s">
        <v>519</v>
      </c>
      <c r="B370" s="160" t="s">
        <v>518</v>
      </c>
      <c r="C370" s="161" t="s">
        <v>487</v>
      </c>
      <c r="D370" s="160" t="s">
        <v>502</v>
      </c>
      <c r="E370" s="160">
        <v>20</v>
      </c>
      <c r="F370" s="161" t="s">
        <v>16</v>
      </c>
      <c r="G370" s="162">
        <v>6930</v>
      </c>
      <c r="H370" s="160" t="s">
        <v>494</v>
      </c>
      <c r="I370" s="165" t="s">
        <v>198</v>
      </c>
      <c r="J370" s="164">
        <v>42786</v>
      </c>
    </row>
    <row r="371" spans="1:10">
      <c r="A371" s="160" t="s">
        <v>521</v>
      </c>
      <c r="B371" s="160" t="s">
        <v>518</v>
      </c>
      <c r="C371" s="161" t="s">
        <v>487</v>
      </c>
      <c r="D371" s="160" t="s">
        <v>502</v>
      </c>
      <c r="E371" s="160">
        <v>20</v>
      </c>
      <c r="F371" s="161" t="s">
        <v>504</v>
      </c>
      <c r="G371" s="162">
        <v>167318</v>
      </c>
      <c r="H371" s="160" t="s">
        <v>497</v>
      </c>
      <c r="I371" s="165" t="s">
        <v>198</v>
      </c>
      <c r="J371" s="164">
        <v>42786</v>
      </c>
    </row>
    <row r="372" spans="1:10">
      <c r="A372" s="160" t="s">
        <v>491</v>
      </c>
      <c r="B372" s="160" t="s">
        <v>486</v>
      </c>
      <c r="C372" s="161" t="s">
        <v>487</v>
      </c>
      <c r="D372" s="160" t="s">
        <v>502</v>
      </c>
      <c r="E372" s="160">
        <v>20</v>
      </c>
      <c r="F372" s="161" t="s">
        <v>489</v>
      </c>
      <c r="G372" s="162">
        <v>134062</v>
      </c>
      <c r="H372" s="160" t="s">
        <v>496</v>
      </c>
      <c r="I372" s="163" t="s">
        <v>201</v>
      </c>
      <c r="J372" s="164">
        <v>42786</v>
      </c>
    </row>
    <row r="373" spans="1:10">
      <c r="A373" s="160" t="s">
        <v>522</v>
      </c>
      <c r="B373" s="160" t="s">
        <v>518</v>
      </c>
      <c r="C373" s="161" t="s">
        <v>487</v>
      </c>
      <c r="D373" s="160" t="s">
        <v>502</v>
      </c>
      <c r="E373" s="160">
        <v>20</v>
      </c>
      <c r="F373" s="161" t="s">
        <v>16</v>
      </c>
      <c r="G373" s="162">
        <v>90496</v>
      </c>
      <c r="H373" s="160" t="s">
        <v>494</v>
      </c>
      <c r="I373" s="163" t="s">
        <v>198</v>
      </c>
      <c r="J373" s="164">
        <v>42786</v>
      </c>
    </row>
    <row r="374" spans="1:10">
      <c r="A374" s="160" t="s">
        <v>526</v>
      </c>
      <c r="B374" s="160" t="s">
        <v>524</v>
      </c>
      <c r="C374" s="161" t="s">
        <v>487</v>
      </c>
      <c r="D374" s="160" t="s">
        <v>502</v>
      </c>
      <c r="E374" s="160">
        <v>20</v>
      </c>
      <c r="F374" s="161" t="s">
        <v>489</v>
      </c>
      <c r="G374" s="162">
        <v>154064</v>
      </c>
      <c r="H374" s="160" t="s">
        <v>494</v>
      </c>
      <c r="I374" s="163" t="s">
        <v>192</v>
      </c>
      <c r="J374" s="164">
        <v>42786</v>
      </c>
    </row>
    <row r="375" spans="1:10">
      <c r="A375" s="160" t="s">
        <v>521</v>
      </c>
      <c r="B375" s="160" t="s">
        <v>518</v>
      </c>
      <c r="C375" s="161" t="s">
        <v>487</v>
      </c>
      <c r="D375" s="160" t="s">
        <v>502</v>
      </c>
      <c r="E375" s="160">
        <v>20</v>
      </c>
      <c r="F375" s="161" t="s">
        <v>489</v>
      </c>
      <c r="G375" s="162">
        <v>81940</v>
      </c>
      <c r="H375" s="160" t="s">
        <v>494</v>
      </c>
      <c r="I375" s="163" t="s">
        <v>198</v>
      </c>
      <c r="J375" s="164">
        <v>42786</v>
      </c>
    </row>
    <row r="376" spans="1:10">
      <c r="A376" s="160" t="s">
        <v>530</v>
      </c>
      <c r="B376" s="160" t="s">
        <v>524</v>
      </c>
      <c r="C376" s="161" t="s">
        <v>487</v>
      </c>
      <c r="D376" s="160" t="s">
        <v>502</v>
      </c>
      <c r="E376" s="160">
        <v>20</v>
      </c>
      <c r="F376" s="161" t="s">
        <v>16</v>
      </c>
      <c r="G376" s="162">
        <v>106882</v>
      </c>
      <c r="H376" s="160" t="s">
        <v>494</v>
      </c>
      <c r="I376" s="163" t="s">
        <v>201</v>
      </c>
      <c r="J376" s="164">
        <v>42786</v>
      </c>
    </row>
    <row r="377" spans="1:10">
      <c r="A377" s="160" t="s">
        <v>530</v>
      </c>
      <c r="B377" s="160" t="s">
        <v>524</v>
      </c>
      <c r="C377" s="161" t="s">
        <v>487</v>
      </c>
      <c r="D377" s="160" t="s">
        <v>502</v>
      </c>
      <c r="E377" s="160">
        <v>21</v>
      </c>
      <c r="F377" s="161" t="s">
        <v>16</v>
      </c>
      <c r="G377" s="162">
        <v>104116</v>
      </c>
      <c r="H377" s="160" t="s">
        <v>512</v>
      </c>
      <c r="I377" s="163" t="s">
        <v>201</v>
      </c>
      <c r="J377" s="164">
        <v>42787</v>
      </c>
    </row>
    <row r="378" spans="1:10">
      <c r="A378" s="160" t="s">
        <v>533</v>
      </c>
      <c r="B378" s="160" t="s">
        <v>534</v>
      </c>
      <c r="C378" s="161" t="s">
        <v>487</v>
      </c>
      <c r="D378" s="160" t="s">
        <v>502</v>
      </c>
      <c r="E378" s="160">
        <v>21</v>
      </c>
      <c r="F378" s="161" t="s">
        <v>16</v>
      </c>
      <c r="G378" s="162">
        <v>13578</v>
      </c>
      <c r="H378" s="160" t="s">
        <v>494</v>
      </c>
      <c r="I378" s="165" t="s">
        <v>198</v>
      </c>
      <c r="J378" s="164">
        <v>42787</v>
      </c>
    </row>
    <row r="379" spans="1:10">
      <c r="A379" s="160" t="s">
        <v>485</v>
      </c>
      <c r="B379" s="160" t="s">
        <v>486</v>
      </c>
      <c r="C379" s="161" t="s">
        <v>487</v>
      </c>
      <c r="D379" s="160" t="s">
        <v>502</v>
      </c>
      <c r="E379" s="160">
        <v>21</v>
      </c>
      <c r="F379" s="161" t="s">
        <v>16</v>
      </c>
      <c r="G379" s="162">
        <v>72702</v>
      </c>
      <c r="H379" s="160" t="s">
        <v>497</v>
      </c>
      <c r="I379" s="163" t="s">
        <v>513</v>
      </c>
      <c r="J379" s="164">
        <v>42787</v>
      </c>
    </row>
    <row r="380" spans="1:10">
      <c r="A380" s="160" t="s">
        <v>531</v>
      </c>
      <c r="B380" s="160" t="s">
        <v>524</v>
      </c>
      <c r="C380" s="161" t="s">
        <v>487</v>
      </c>
      <c r="D380" s="160" t="s">
        <v>502</v>
      </c>
      <c r="E380" s="160">
        <v>21</v>
      </c>
      <c r="F380" s="161" t="s">
        <v>489</v>
      </c>
      <c r="G380" s="162">
        <v>35656</v>
      </c>
      <c r="H380" s="160" t="s">
        <v>494</v>
      </c>
      <c r="I380" s="163" t="s">
        <v>201</v>
      </c>
      <c r="J380" s="164">
        <v>42787</v>
      </c>
    </row>
    <row r="381" spans="1:10">
      <c r="A381" s="160" t="s">
        <v>517</v>
      </c>
      <c r="B381" s="160" t="s">
        <v>518</v>
      </c>
      <c r="C381" s="161" t="s">
        <v>487</v>
      </c>
      <c r="D381" s="160" t="s">
        <v>502</v>
      </c>
      <c r="E381" s="160">
        <v>21</v>
      </c>
      <c r="F381" s="161" t="s">
        <v>489</v>
      </c>
      <c r="G381" s="162">
        <v>53192</v>
      </c>
      <c r="H381" s="160" t="s">
        <v>496</v>
      </c>
      <c r="I381" s="163" t="s">
        <v>198</v>
      </c>
      <c r="J381" s="164">
        <v>42787</v>
      </c>
    </row>
    <row r="382" spans="1:10">
      <c r="A382" s="160" t="s">
        <v>503</v>
      </c>
      <c r="B382" s="160" t="s">
        <v>486</v>
      </c>
      <c r="C382" s="161" t="s">
        <v>487</v>
      </c>
      <c r="D382" s="160" t="s">
        <v>502</v>
      </c>
      <c r="E382" s="160">
        <v>21</v>
      </c>
      <c r="F382" s="161" t="s">
        <v>489</v>
      </c>
      <c r="G382" s="162">
        <v>75804</v>
      </c>
      <c r="H382" s="160" t="s">
        <v>494</v>
      </c>
      <c r="I382" s="163" t="s">
        <v>201</v>
      </c>
      <c r="J382" s="164">
        <v>42787</v>
      </c>
    </row>
    <row r="383" spans="1:10">
      <c r="A383" s="160" t="s">
        <v>498</v>
      </c>
      <c r="B383" s="160" t="s">
        <v>486</v>
      </c>
      <c r="C383" s="161" t="s">
        <v>487</v>
      </c>
      <c r="D383" s="160" t="s">
        <v>502</v>
      </c>
      <c r="E383" s="160">
        <v>21</v>
      </c>
      <c r="F383" s="161" t="s">
        <v>489</v>
      </c>
      <c r="G383" s="162">
        <v>8694</v>
      </c>
      <c r="H383" s="160" t="s">
        <v>494</v>
      </c>
      <c r="I383" s="163" t="s">
        <v>513</v>
      </c>
      <c r="J383" s="164">
        <v>42787</v>
      </c>
    </row>
    <row r="384" spans="1:10">
      <c r="A384" s="160" t="s">
        <v>517</v>
      </c>
      <c r="B384" s="160" t="s">
        <v>518</v>
      </c>
      <c r="C384" s="161" t="s">
        <v>487</v>
      </c>
      <c r="D384" s="160" t="s">
        <v>502</v>
      </c>
      <c r="E384" s="160">
        <v>21</v>
      </c>
      <c r="F384" s="161" t="s">
        <v>489</v>
      </c>
      <c r="G384" s="162">
        <v>112716</v>
      </c>
      <c r="H384" s="160" t="s">
        <v>494</v>
      </c>
      <c r="I384" s="163" t="s">
        <v>195</v>
      </c>
      <c r="J384" s="164">
        <v>42787</v>
      </c>
    </row>
    <row r="385" spans="1:10">
      <c r="A385" s="160" t="s">
        <v>535</v>
      </c>
      <c r="B385" s="160" t="s">
        <v>534</v>
      </c>
      <c r="C385" s="161" t="s">
        <v>487</v>
      </c>
      <c r="D385" s="160" t="s">
        <v>502</v>
      </c>
      <c r="E385" s="160">
        <v>21</v>
      </c>
      <c r="F385" s="161" t="s">
        <v>16</v>
      </c>
      <c r="G385" s="162">
        <v>144916</v>
      </c>
      <c r="H385" s="160" t="s">
        <v>501</v>
      </c>
      <c r="I385" s="163" t="s">
        <v>201</v>
      </c>
      <c r="J385" s="164">
        <v>42787</v>
      </c>
    </row>
    <row r="386" spans="1:10">
      <c r="A386" s="160" t="s">
        <v>529</v>
      </c>
      <c r="B386" s="160" t="s">
        <v>524</v>
      </c>
      <c r="C386" s="161" t="s">
        <v>487</v>
      </c>
      <c r="D386" s="160" t="s">
        <v>502</v>
      </c>
      <c r="E386" s="160">
        <v>21</v>
      </c>
      <c r="F386" s="161" t="s">
        <v>16</v>
      </c>
      <c r="G386" s="162">
        <v>56966</v>
      </c>
      <c r="H386" s="160" t="s">
        <v>496</v>
      </c>
      <c r="I386" s="163" t="s">
        <v>513</v>
      </c>
      <c r="J386" s="164">
        <v>42787</v>
      </c>
    </row>
    <row r="387" spans="1:10">
      <c r="A387" s="160" t="s">
        <v>536</v>
      </c>
      <c r="B387" s="160" t="s">
        <v>534</v>
      </c>
      <c r="C387" s="161" t="s">
        <v>487</v>
      </c>
      <c r="D387" s="160" t="s">
        <v>502</v>
      </c>
      <c r="E387" s="160">
        <v>22</v>
      </c>
      <c r="F387" s="161" t="s">
        <v>16</v>
      </c>
      <c r="G387" s="162">
        <v>75266</v>
      </c>
      <c r="H387" s="160" t="s">
        <v>497</v>
      </c>
      <c r="I387" s="163" t="s">
        <v>189</v>
      </c>
      <c r="J387" s="164">
        <v>42788</v>
      </c>
    </row>
    <row r="388" spans="1:10">
      <c r="A388" s="160" t="s">
        <v>517</v>
      </c>
      <c r="B388" s="160" t="s">
        <v>518</v>
      </c>
      <c r="C388" s="161" t="s">
        <v>487</v>
      </c>
      <c r="D388" s="160" t="s">
        <v>502</v>
      </c>
      <c r="E388" s="160">
        <v>22</v>
      </c>
      <c r="F388" s="161" t="s">
        <v>489</v>
      </c>
      <c r="G388" s="162">
        <v>15378</v>
      </c>
      <c r="H388" s="160" t="s">
        <v>497</v>
      </c>
      <c r="I388" s="163" t="s">
        <v>189</v>
      </c>
      <c r="J388" s="164">
        <v>42788</v>
      </c>
    </row>
    <row r="389" spans="1:10">
      <c r="A389" s="160" t="s">
        <v>532</v>
      </c>
      <c r="B389" s="160" t="s">
        <v>524</v>
      </c>
      <c r="C389" s="161" t="s">
        <v>487</v>
      </c>
      <c r="D389" s="160" t="s">
        <v>502</v>
      </c>
      <c r="E389" s="160">
        <v>22</v>
      </c>
      <c r="F389" s="161" t="s">
        <v>16</v>
      </c>
      <c r="G389" s="162">
        <v>66912</v>
      </c>
      <c r="H389" s="160" t="s">
        <v>494</v>
      </c>
      <c r="I389" s="163" t="s">
        <v>201</v>
      </c>
      <c r="J389" s="164">
        <v>42788</v>
      </c>
    </row>
    <row r="390" spans="1:10">
      <c r="A390" s="160" t="s">
        <v>530</v>
      </c>
      <c r="B390" s="160" t="s">
        <v>524</v>
      </c>
      <c r="C390" s="161" t="s">
        <v>487</v>
      </c>
      <c r="D390" s="160" t="s">
        <v>502</v>
      </c>
      <c r="E390" s="160">
        <v>22</v>
      </c>
      <c r="F390" s="161" t="s">
        <v>504</v>
      </c>
      <c r="G390" s="162">
        <v>42080</v>
      </c>
      <c r="H390" s="160" t="s">
        <v>494</v>
      </c>
      <c r="I390" s="163" t="s">
        <v>201</v>
      </c>
      <c r="J390" s="164">
        <v>42788</v>
      </c>
    </row>
    <row r="391" spans="1:10">
      <c r="A391" s="160" t="s">
        <v>503</v>
      </c>
      <c r="B391" s="160" t="s">
        <v>486</v>
      </c>
      <c r="C391" s="161" t="s">
        <v>487</v>
      </c>
      <c r="D391" s="160" t="s">
        <v>502</v>
      </c>
      <c r="E391" s="160">
        <v>22</v>
      </c>
      <c r="F391" s="161" t="s">
        <v>16</v>
      </c>
      <c r="G391" s="162">
        <v>103158</v>
      </c>
      <c r="H391" s="160" t="s">
        <v>512</v>
      </c>
      <c r="I391" s="163" t="s">
        <v>192</v>
      </c>
      <c r="J391" s="164">
        <v>42788</v>
      </c>
    </row>
    <row r="392" spans="1:10">
      <c r="A392" s="160" t="s">
        <v>533</v>
      </c>
      <c r="B392" s="160" t="s">
        <v>534</v>
      </c>
      <c r="C392" s="161" t="s">
        <v>487</v>
      </c>
      <c r="D392" s="160" t="s">
        <v>502</v>
      </c>
      <c r="E392" s="160">
        <v>22</v>
      </c>
      <c r="F392" s="161" t="s">
        <v>16</v>
      </c>
      <c r="G392" s="162">
        <v>190546</v>
      </c>
      <c r="H392" s="160" t="s">
        <v>496</v>
      </c>
      <c r="I392" s="163" t="s">
        <v>201</v>
      </c>
      <c r="J392" s="164">
        <v>42788</v>
      </c>
    </row>
    <row r="393" spans="1:10">
      <c r="A393" s="160" t="s">
        <v>485</v>
      </c>
      <c r="B393" s="160" t="s">
        <v>486</v>
      </c>
      <c r="C393" s="161" t="s">
        <v>487</v>
      </c>
      <c r="D393" s="160" t="s">
        <v>502</v>
      </c>
      <c r="E393" s="160">
        <v>22</v>
      </c>
      <c r="F393" s="161" t="s">
        <v>16</v>
      </c>
      <c r="G393" s="162">
        <v>163448</v>
      </c>
      <c r="H393" s="160" t="s">
        <v>497</v>
      </c>
      <c r="I393" s="163" t="s">
        <v>198</v>
      </c>
      <c r="J393" s="164">
        <v>42788</v>
      </c>
    </row>
    <row r="394" spans="1:10">
      <c r="A394" s="160" t="s">
        <v>287</v>
      </c>
      <c r="B394" s="160" t="s">
        <v>524</v>
      </c>
      <c r="C394" s="161" t="s">
        <v>487</v>
      </c>
      <c r="D394" s="160" t="s">
        <v>502</v>
      </c>
      <c r="E394" s="160">
        <v>22</v>
      </c>
      <c r="F394" s="161" t="s">
        <v>489</v>
      </c>
      <c r="G394" s="162">
        <v>156716</v>
      </c>
      <c r="H394" s="160" t="s">
        <v>494</v>
      </c>
      <c r="I394" s="163" t="s">
        <v>192</v>
      </c>
      <c r="J394" s="164">
        <v>42788</v>
      </c>
    </row>
    <row r="395" spans="1:10">
      <c r="A395" s="160" t="s">
        <v>521</v>
      </c>
      <c r="B395" s="160" t="s">
        <v>518</v>
      </c>
      <c r="C395" s="161" t="s">
        <v>487</v>
      </c>
      <c r="D395" s="160" t="s">
        <v>502</v>
      </c>
      <c r="E395" s="160">
        <v>23</v>
      </c>
      <c r="F395" s="161" t="s">
        <v>504</v>
      </c>
      <c r="G395" s="162">
        <v>171394</v>
      </c>
      <c r="H395" s="160" t="s">
        <v>494</v>
      </c>
      <c r="I395" s="163" t="s">
        <v>201</v>
      </c>
      <c r="J395" s="164">
        <v>42789</v>
      </c>
    </row>
    <row r="396" spans="1:10">
      <c r="A396" s="160" t="s">
        <v>522</v>
      </c>
      <c r="B396" s="160" t="s">
        <v>518</v>
      </c>
      <c r="C396" s="161" t="s">
        <v>487</v>
      </c>
      <c r="D396" s="160" t="s">
        <v>502</v>
      </c>
      <c r="E396" s="160">
        <v>23</v>
      </c>
      <c r="F396" s="161" t="s">
        <v>489</v>
      </c>
      <c r="G396" s="162">
        <v>21198</v>
      </c>
      <c r="H396" s="160" t="s">
        <v>494</v>
      </c>
      <c r="I396" s="163" t="s">
        <v>192</v>
      </c>
      <c r="J396" s="164">
        <v>42789</v>
      </c>
    </row>
    <row r="397" spans="1:10">
      <c r="A397" s="160" t="s">
        <v>485</v>
      </c>
      <c r="B397" s="160" t="s">
        <v>486</v>
      </c>
      <c r="C397" s="161" t="s">
        <v>487</v>
      </c>
      <c r="D397" s="160" t="s">
        <v>502</v>
      </c>
      <c r="E397" s="160">
        <v>23</v>
      </c>
      <c r="F397" s="161" t="s">
        <v>504</v>
      </c>
      <c r="G397" s="162">
        <v>112612</v>
      </c>
      <c r="H397" s="160" t="s">
        <v>501</v>
      </c>
      <c r="I397" s="163" t="s">
        <v>195</v>
      </c>
      <c r="J397" s="164">
        <v>42789</v>
      </c>
    </row>
    <row r="398" spans="1:10">
      <c r="A398" s="160" t="s">
        <v>287</v>
      </c>
      <c r="B398" s="160" t="s">
        <v>524</v>
      </c>
      <c r="C398" s="161" t="s">
        <v>487</v>
      </c>
      <c r="D398" s="160" t="s">
        <v>502</v>
      </c>
      <c r="E398" s="160">
        <v>23</v>
      </c>
      <c r="F398" s="161" t="s">
        <v>489</v>
      </c>
      <c r="G398" s="162">
        <v>176254</v>
      </c>
      <c r="H398" s="160" t="s">
        <v>497</v>
      </c>
      <c r="I398" s="163" t="s">
        <v>195</v>
      </c>
      <c r="J398" s="164">
        <v>42789</v>
      </c>
    </row>
    <row r="399" spans="1:10">
      <c r="A399" s="160" t="s">
        <v>532</v>
      </c>
      <c r="B399" s="160" t="s">
        <v>524</v>
      </c>
      <c r="C399" s="161" t="s">
        <v>487</v>
      </c>
      <c r="D399" s="160" t="s">
        <v>502</v>
      </c>
      <c r="E399" s="160">
        <v>23</v>
      </c>
      <c r="F399" s="161" t="s">
        <v>489</v>
      </c>
      <c r="G399" s="162">
        <v>26568</v>
      </c>
      <c r="H399" s="160" t="s">
        <v>497</v>
      </c>
      <c r="I399" s="165" t="s">
        <v>198</v>
      </c>
      <c r="J399" s="164">
        <v>42789</v>
      </c>
    </row>
    <row r="400" spans="1:10">
      <c r="A400" s="160" t="s">
        <v>525</v>
      </c>
      <c r="B400" s="160" t="s">
        <v>524</v>
      </c>
      <c r="C400" s="161" t="s">
        <v>487</v>
      </c>
      <c r="D400" s="160" t="s">
        <v>502</v>
      </c>
      <c r="E400" s="160">
        <v>23</v>
      </c>
      <c r="F400" s="161" t="s">
        <v>489</v>
      </c>
      <c r="G400" s="162">
        <v>97272</v>
      </c>
      <c r="H400" s="160" t="s">
        <v>497</v>
      </c>
      <c r="I400" s="165" t="s">
        <v>198</v>
      </c>
      <c r="J400" s="164">
        <v>42789</v>
      </c>
    </row>
    <row r="401" spans="1:10">
      <c r="A401" s="160" t="s">
        <v>530</v>
      </c>
      <c r="B401" s="160" t="s">
        <v>524</v>
      </c>
      <c r="C401" s="161" t="s">
        <v>487</v>
      </c>
      <c r="D401" s="160" t="s">
        <v>502</v>
      </c>
      <c r="E401" s="160">
        <v>23</v>
      </c>
      <c r="F401" s="161" t="s">
        <v>16</v>
      </c>
      <c r="G401" s="162">
        <v>30412</v>
      </c>
      <c r="H401" s="160" t="s">
        <v>497</v>
      </c>
      <c r="I401" s="165" t="s">
        <v>198</v>
      </c>
      <c r="J401" s="164">
        <v>42789</v>
      </c>
    </row>
    <row r="402" spans="1:10">
      <c r="A402" s="160" t="s">
        <v>287</v>
      </c>
      <c r="B402" s="160" t="s">
        <v>524</v>
      </c>
      <c r="C402" s="161" t="s">
        <v>487</v>
      </c>
      <c r="D402" s="160" t="s">
        <v>502</v>
      </c>
      <c r="E402" s="160">
        <v>23</v>
      </c>
      <c r="F402" s="161" t="s">
        <v>504</v>
      </c>
      <c r="G402" s="162">
        <v>147650</v>
      </c>
      <c r="H402" s="160" t="s">
        <v>494</v>
      </c>
      <c r="I402" s="165" t="s">
        <v>198</v>
      </c>
      <c r="J402" s="164">
        <v>42789</v>
      </c>
    </row>
    <row r="403" spans="1:10">
      <c r="A403" s="160" t="s">
        <v>520</v>
      </c>
      <c r="B403" s="160" t="s">
        <v>518</v>
      </c>
      <c r="C403" s="161" t="s">
        <v>487</v>
      </c>
      <c r="D403" s="160" t="s">
        <v>502</v>
      </c>
      <c r="E403" s="160">
        <v>24</v>
      </c>
      <c r="F403" s="161" t="s">
        <v>16</v>
      </c>
      <c r="G403" s="162">
        <v>38086</v>
      </c>
      <c r="H403" s="160" t="s">
        <v>496</v>
      </c>
      <c r="I403" s="163" t="s">
        <v>189</v>
      </c>
      <c r="J403" s="164">
        <v>42790</v>
      </c>
    </row>
    <row r="404" spans="1:10">
      <c r="A404" s="160" t="s">
        <v>291</v>
      </c>
      <c r="B404" s="160" t="s">
        <v>524</v>
      </c>
      <c r="C404" s="161" t="s">
        <v>487</v>
      </c>
      <c r="D404" s="160" t="s">
        <v>502</v>
      </c>
      <c r="E404" s="160">
        <v>24</v>
      </c>
      <c r="F404" s="161" t="s">
        <v>489</v>
      </c>
      <c r="G404" s="162">
        <v>181246</v>
      </c>
      <c r="H404" s="160" t="s">
        <v>496</v>
      </c>
      <c r="I404" s="163" t="s">
        <v>201</v>
      </c>
      <c r="J404" s="164">
        <v>42790</v>
      </c>
    </row>
    <row r="405" spans="1:10">
      <c r="A405" s="160" t="s">
        <v>531</v>
      </c>
      <c r="B405" s="160" t="s">
        <v>524</v>
      </c>
      <c r="C405" s="161" t="s">
        <v>487</v>
      </c>
      <c r="D405" s="160" t="s">
        <v>502</v>
      </c>
      <c r="E405" s="160">
        <v>24</v>
      </c>
      <c r="F405" s="161" t="s">
        <v>489</v>
      </c>
      <c r="G405" s="162">
        <v>133840</v>
      </c>
      <c r="H405" s="160" t="s">
        <v>496</v>
      </c>
      <c r="I405" s="163" t="s">
        <v>195</v>
      </c>
      <c r="J405" s="164">
        <v>42790</v>
      </c>
    </row>
    <row r="406" spans="1:10">
      <c r="A406" s="160" t="s">
        <v>535</v>
      </c>
      <c r="B406" s="160" t="s">
        <v>534</v>
      </c>
      <c r="C406" s="161" t="s">
        <v>487</v>
      </c>
      <c r="D406" s="160" t="s">
        <v>502</v>
      </c>
      <c r="E406" s="160">
        <v>24</v>
      </c>
      <c r="F406" s="161" t="s">
        <v>504</v>
      </c>
      <c r="G406" s="162">
        <v>39224</v>
      </c>
      <c r="H406" s="160" t="s">
        <v>496</v>
      </c>
      <c r="I406" s="163" t="s">
        <v>201</v>
      </c>
      <c r="J406" s="164">
        <v>42790</v>
      </c>
    </row>
    <row r="407" spans="1:10">
      <c r="A407" s="160" t="s">
        <v>519</v>
      </c>
      <c r="B407" s="160" t="s">
        <v>518</v>
      </c>
      <c r="C407" s="161" t="s">
        <v>487</v>
      </c>
      <c r="D407" s="160" t="s">
        <v>502</v>
      </c>
      <c r="E407" s="160">
        <v>24</v>
      </c>
      <c r="F407" s="161" t="s">
        <v>489</v>
      </c>
      <c r="G407" s="162">
        <v>51432</v>
      </c>
      <c r="H407" s="160" t="s">
        <v>496</v>
      </c>
      <c r="I407" s="163" t="s">
        <v>198</v>
      </c>
      <c r="J407" s="164">
        <v>42790</v>
      </c>
    </row>
    <row r="408" spans="1:10">
      <c r="A408" s="160" t="s">
        <v>522</v>
      </c>
      <c r="B408" s="160" t="s">
        <v>518</v>
      </c>
      <c r="C408" s="161" t="s">
        <v>487</v>
      </c>
      <c r="D408" s="160" t="s">
        <v>502</v>
      </c>
      <c r="E408" s="160">
        <v>24</v>
      </c>
      <c r="F408" s="161" t="s">
        <v>16</v>
      </c>
      <c r="G408" s="162">
        <v>90106</v>
      </c>
      <c r="H408" s="160" t="s">
        <v>497</v>
      </c>
      <c r="I408" s="163" t="s">
        <v>189</v>
      </c>
      <c r="J408" s="164">
        <v>42790</v>
      </c>
    </row>
    <row r="409" spans="1:10">
      <c r="A409" s="160" t="s">
        <v>536</v>
      </c>
      <c r="B409" s="160" t="s">
        <v>534</v>
      </c>
      <c r="C409" s="161" t="s">
        <v>487</v>
      </c>
      <c r="D409" s="160" t="s">
        <v>502</v>
      </c>
      <c r="E409" s="160">
        <v>24</v>
      </c>
      <c r="F409" s="161" t="s">
        <v>16</v>
      </c>
      <c r="G409" s="162">
        <v>146614</v>
      </c>
      <c r="H409" s="160" t="s">
        <v>496</v>
      </c>
      <c r="I409" s="163" t="s">
        <v>198</v>
      </c>
      <c r="J409" s="164">
        <v>42790</v>
      </c>
    </row>
    <row r="410" spans="1:10">
      <c r="A410" s="160" t="s">
        <v>523</v>
      </c>
      <c r="B410" s="160" t="s">
        <v>518</v>
      </c>
      <c r="C410" s="161" t="s">
        <v>487</v>
      </c>
      <c r="D410" s="160" t="s">
        <v>502</v>
      </c>
      <c r="E410" s="160">
        <v>24</v>
      </c>
      <c r="F410" s="161" t="s">
        <v>489</v>
      </c>
      <c r="G410" s="162">
        <v>85908</v>
      </c>
      <c r="H410" s="160" t="s">
        <v>490</v>
      </c>
      <c r="I410" s="165" t="s">
        <v>198</v>
      </c>
      <c r="J410" s="164">
        <v>42790</v>
      </c>
    </row>
    <row r="411" spans="1:10">
      <c r="A411" s="160" t="s">
        <v>287</v>
      </c>
      <c r="B411" s="160" t="s">
        <v>524</v>
      </c>
      <c r="C411" s="161" t="s">
        <v>487</v>
      </c>
      <c r="D411" s="160" t="s">
        <v>502</v>
      </c>
      <c r="E411" s="160">
        <v>25</v>
      </c>
      <c r="F411" s="161" t="s">
        <v>489</v>
      </c>
      <c r="G411" s="162">
        <v>27068</v>
      </c>
      <c r="H411" s="160" t="s">
        <v>501</v>
      </c>
      <c r="I411" s="163" t="s">
        <v>195</v>
      </c>
      <c r="J411" s="164">
        <v>42791</v>
      </c>
    </row>
    <row r="412" spans="1:10">
      <c r="A412" s="160" t="s">
        <v>519</v>
      </c>
      <c r="B412" s="160" t="s">
        <v>518</v>
      </c>
      <c r="C412" s="161" t="s">
        <v>487</v>
      </c>
      <c r="D412" s="160" t="s">
        <v>502</v>
      </c>
      <c r="E412" s="160">
        <v>25</v>
      </c>
      <c r="F412" s="161" t="s">
        <v>16</v>
      </c>
      <c r="G412" s="162">
        <v>190596</v>
      </c>
      <c r="H412" s="160" t="s">
        <v>496</v>
      </c>
      <c r="I412" s="163" t="s">
        <v>195</v>
      </c>
      <c r="J412" s="164">
        <v>42791</v>
      </c>
    </row>
    <row r="413" spans="1:10">
      <c r="A413" s="160" t="s">
        <v>529</v>
      </c>
      <c r="B413" s="160" t="s">
        <v>524</v>
      </c>
      <c r="C413" s="161" t="s">
        <v>487</v>
      </c>
      <c r="D413" s="160" t="s">
        <v>502</v>
      </c>
      <c r="E413" s="160">
        <v>25</v>
      </c>
      <c r="F413" s="161" t="s">
        <v>489</v>
      </c>
      <c r="G413" s="162">
        <v>152656</v>
      </c>
      <c r="H413" s="160" t="s">
        <v>494</v>
      </c>
      <c r="I413" s="163" t="s">
        <v>513</v>
      </c>
      <c r="J413" s="164">
        <v>42791</v>
      </c>
    </row>
    <row r="414" spans="1:10">
      <c r="A414" s="160" t="s">
        <v>517</v>
      </c>
      <c r="B414" s="160" t="s">
        <v>518</v>
      </c>
      <c r="C414" s="161" t="s">
        <v>487</v>
      </c>
      <c r="D414" s="160" t="s">
        <v>502</v>
      </c>
      <c r="E414" s="160">
        <v>25</v>
      </c>
      <c r="F414" s="161" t="s">
        <v>489</v>
      </c>
      <c r="G414" s="162">
        <v>108930</v>
      </c>
      <c r="H414" s="160" t="s">
        <v>496</v>
      </c>
      <c r="I414" s="165" t="s">
        <v>198</v>
      </c>
      <c r="J414" s="164">
        <v>42791</v>
      </c>
    </row>
    <row r="415" spans="1:10">
      <c r="A415" s="160" t="s">
        <v>521</v>
      </c>
      <c r="B415" s="160" t="s">
        <v>518</v>
      </c>
      <c r="C415" s="161" t="s">
        <v>487</v>
      </c>
      <c r="D415" s="160" t="s">
        <v>502</v>
      </c>
      <c r="E415" s="160">
        <v>25</v>
      </c>
      <c r="F415" s="161" t="s">
        <v>489</v>
      </c>
      <c r="G415" s="162">
        <v>21610</v>
      </c>
      <c r="H415" s="160" t="s">
        <v>497</v>
      </c>
      <c r="I415" s="163" t="s">
        <v>192</v>
      </c>
      <c r="J415" s="164">
        <v>42791</v>
      </c>
    </row>
    <row r="416" spans="1:10">
      <c r="A416" s="160" t="s">
        <v>521</v>
      </c>
      <c r="B416" s="160" t="s">
        <v>518</v>
      </c>
      <c r="C416" s="161" t="s">
        <v>487</v>
      </c>
      <c r="D416" s="160" t="s">
        <v>502</v>
      </c>
      <c r="E416" s="160">
        <v>25</v>
      </c>
      <c r="F416" s="161" t="s">
        <v>16</v>
      </c>
      <c r="G416" s="162">
        <v>102438</v>
      </c>
      <c r="H416" s="160" t="s">
        <v>501</v>
      </c>
      <c r="I416" s="165" t="s">
        <v>198</v>
      </c>
      <c r="J416" s="164">
        <v>42791</v>
      </c>
    </row>
    <row r="417" spans="1:10">
      <c r="A417" s="160" t="s">
        <v>520</v>
      </c>
      <c r="B417" s="160" t="s">
        <v>518</v>
      </c>
      <c r="C417" s="161" t="s">
        <v>487</v>
      </c>
      <c r="D417" s="160" t="s">
        <v>502</v>
      </c>
      <c r="E417" s="160">
        <v>25</v>
      </c>
      <c r="F417" s="161" t="s">
        <v>489</v>
      </c>
      <c r="G417" s="162">
        <v>112658</v>
      </c>
      <c r="H417" s="160" t="s">
        <v>490</v>
      </c>
      <c r="I417" s="163" t="s">
        <v>192</v>
      </c>
      <c r="J417" s="164">
        <v>42791</v>
      </c>
    </row>
    <row r="418" spans="1:10">
      <c r="A418" s="160" t="s">
        <v>525</v>
      </c>
      <c r="B418" s="160" t="s">
        <v>524</v>
      </c>
      <c r="C418" s="161" t="s">
        <v>487</v>
      </c>
      <c r="D418" s="160" t="s">
        <v>502</v>
      </c>
      <c r="E418" s="160">
        <v>25</v>
      </c>
      <c r="F418" s="161" t="s">
        <v>16</v>
      </c>
      <c r="G418" s="162">
        <v>173096</v>
      </c>
      <c r="H418" s="160" t="s">
        <v>494</v>
      </c>
      <c r="I418" s="165" t="s">
        <v>198</v>
      </c>
      <c r="J418" s="164">
        <v>42791</v>
      </c>
    </row>
    <row r="419" spans="1:10">
      <c r="A419" s="160" t="s">
        <v>287</v>
      </c>
      <c r="B419" s="160" t="s">
        <v>524</v>
      </c>
      <c r="C419" s="161" t="s">
        <v>487</v>
      </c>
      <c r="D419" s="160" t="s">
        <v>502</v>
      </c>
      <c r="E419" s="160">
        <v>25</v>
      </c>
      <c r="F419" s="161" t="s">
        <v>489</v>
      </c>
      <c r="G419" s="162">
        <v>105916</v>
      </c>
      <c r="H419" s="160" t="s">
        <v>496</v>
      </c>
      <c r="I419" s="163" t="s">
        <v>192</v>
      </c>
      <c r="J419" s="164">
        <v>42791</v>
      </c>
    </row>
    <row r="420" spans="1:10">
      <c r="A420" s="160" t="s">
        <v>291</v>
      </c>
      <c r="B420" s="160" t="s">
        <v>524</v>
      </c>
      <c r="C420" s="161" t="s">
        <v>487</v>
      </c>
      <c r="D420" s="160" t="s">
        <v>502</v>
      </c>
      <c r="E420" s="160">
        <v>26</v>
      </c>
      <c r="F420" s="161" t="s">
        <v>489</v>
      </c>
      <c r="G420" s="162">
        <v>197222</v>
      </c>
      <c r="H420" s="160" t="s">
        <v>497</v>
      </c>
      <c r="I420" s="165" t="s">
        <v>198</v>
      </c>
      <c r="J420" s="164">
        <v>42792</v>
      </c>
    </row>
    <row r="421" spans="1:10">
      <c r="A421" s="160" t="s">
        <v>523</v>
      </c>
      <c r="B421" s="160" t="s">
        <v>518</v>
      </c>
      <c r="C421" s="161" t="s">
        <v>487</v>
      </c>
      <c r="D421" s="160" t="s">
        <v>502</v>
      </c>
      <c r="E421" s="160">
        <v>26</v>
      </c>
      <c r="F421" s="161" t="s">
        <v>16</v>
      </c>
      <c r="G421" s="162">
        <v>101460</v>
      </c>
      <c r="H421" s="160" t="s">
        <v>490</v>
      </c>
      <c r="I421" s="163" t="s">
        <v>189</v>
      </c>
      <c r="J421" s="164">
        <v>42792</v>
      </c>
    </row>
    <row r="422" spans="1:10">
      <c r="A422" s="160" t="s">
        <v>517</v>
      </c>
      <c r="B422" s="160" t="s">
        <v>518</v>
      </c>
      <c r="C422" s="161" t="s">
        <v>487</v>
      </c>
      <c r="D422" s="160" t="s">
        <v>502</v>
      </c>
      <c r="E422" s="160">
        <v>26</v>
      </c>
      <c r="F422" s="161" t="s">
        <v>504</v>
      </c>
      <c r="G422" s="162">
        <v>101848</v>
      </c>
      <c r="H422" s="160" t="s">
        <v>497</v>
      </c>
      <c r="I422" s="163" t="s">
        <v>198</v>
      </c>
      <c r="J422" s="164">
        <v>42792</v>
      </c>
    </row>
    <row r="423" spans="1:10">
      <c r="A423" s="160" t="s">
        <v>530</v>
      </c>
      <c r="B423" s="160" t="s">
        <v>524</v>
      </c>
      <c r="C423" s="161" t="s">
        <v>487</v>
      </c>
      <c r="D423" s="160" t="s">
        <v>502</v>
      </c>
      <c r="E423" s="160">
        <v>26</v>
      </c>
      <c r="F423" s="161" t="s">
        <v>504</v>
      </c>
      <c r="G423" s="162">
        <v>124732</v>
      </c>
      <c r="H423" s="160" t="s">
        <v>497</v>
      </c>
      <c r="I423" s="163" t="s">
        <v>513</v>
      </c>
      <c r="J423" s="164">
        <v>42792</v>
      </c>
    </row>
    <row r="424" spans="1:10">
      <c r="A424" s="160" t="s">
        <v>520</v>
      </c>
      <c r="B424" s="160" t="s">
        <v>518</v>
      </c>
      <c r="C424" s="161" t="s">
        <v>487</v>
      </c>
      <c r="D424" s="160" t="s">
        <v>502</v>
      </c>
      <c r="E424" s="160">
        <v>26</v>
      </c>
      <c r="F424" s="161" t="s">
        <v>16</v>
      </c>
      <c r="G424" s="162">
        <v>165812</v>
      </c>
      <c r="H424" s="160" t="s">
        <v>501</v>
      </c>
      <c r="I424" s="163" t="s">
        <v>189</v>
      </c>
      <c r="J424" s="164">
        <v>42792</v>
      </c>
    </row>
    <row r="425" spans="1:10">
      <c r="A425" s="160" t="s">
        <v>287</v>
      </c>
      <c r="B425" s="160" t="s">
        <v>524</v>
      </c>
      <c r="C425" s="161" t="s">
        <v>487</v>
      </c>
      <c r="D425" s="160" t="s">
        <v>502</v>
      </c>
      <c r="E425" s="160">
        <v>26</v>
      </c>
      <c r="F425" s="161" t="s">
        <v>489</v>
      </c>
      <c r="G425" s="162">
        <v>137762</v>
      </c>
      <c r="H425" s="160" t="s">
        <v>490</v>
      </c>
      <c r="I425" s="163" t="s">
        <v>189</v>
      </c>
      <c r="J425" s="164">
        <v>42792</v>
      </c>
    </row>
    <row r="426" spans="1:10">
      <c r="A426" s="160" t="s">
        <v>485</v>
      </c>
      <c r="B426" s="160" t="s">
        <v>486</v>
      </c>
      <c r="C426" s="161" t="s">
        <v>487</v>
      </c>
      <c r="D426" s="160" t="s">
        <v>502</v>
      </c>
      <c r="E426" s="160">
        <v>26</v>
      </c>
      <c r="F426" s="161" t="s">
        <v>489</v>
      </c>
      <c r="G426" s="162">
        <v>52648</v>
      </c>
      <c r="H426" s="160" t="s">
        <v>497</v>
      </c>
      <c r="I426" s="163" t="s">
        <v>189</v>
      </c>
      <c r="J426" s="164">
        <v>42792</v>
      </c>
    </row>
    <row r="427" spans="1:10">
      <c r="A427" s="160" t="s">
        <v>520</v>
      </c>
      <c r="B427" s="160" t="s">
        <v>518</v>
      </c>
      <c r="C427" s="161" t="s">
        <v>487</v>
      </c>
      <c r="D427" s="160" t="s">
        <v>502</v>
      </c>
      <c r="E427" s="160">
        <v>26</v>
      </c>
      <c r="F427" s="161" t="s">
        <v>489</v>
      </c>
      <c r="G427" s="162">
        <v>39218</v>
      </c>
      <c r="H427" s="160" t="s">
        <v>490</v>
      </c>
      <c r="I427" s="163" t="s">
        <v>195</v>
      </c>
      <c r="J427" s="164">
        <v>42792</v>
      </c>
    </row>
    <row r="428" spans="1:10">
      <c r="A428" s="160" t="s">
        <v>532</v>
      </c>
      <c r="B428" s="160" t="s">
        <v>524</v>
      </c>
      <c r="C428" s="161" t="s">
        <v>487</v>
      </c>
      <c r="D428" s="160" t="s">
        <v>502</v>
      </c>
      <c r="E428" s="160">
        <v>26</v>
      </c>
      <c r="F428" s="161" t="s">
        <v>16</v>
      </c>
      <c r="G428" s="162">
        <v>133428</v>
      </c>
      <c r="H428" s="160" t="s">
        <v>496</v>
      </c>
      <c r="I428" s="163" t="s">
        <v>201</v>
      </c>
      <c r="J428" s="164">
        <v>42792</v>
      </c>
    </row>
    <row r="429" spans="1:10">
      <c r="A429" s="160" t="s">
        <v>519</v>
      </c>
      <c r="B429" s="160" t="s">
        <v>518</v>
      </c>
      <c r="C429" s="161" t="s">
        <v>487</v>
      </c>
      <c r="D429" s="160" t="s">
        <v>502</v>
      </c>
      <c r="E429" s="160">
        <v>27</v>
      </c>
      <c r="F429" s="161" t="s">
        <v>16</v>
      </c>
      <c r="G429" s="162">
        <v>21220</v>
      </c>
      <c r="H429" s="160" t="s">
        <v>494</v>
      </c>
      <c r="I429" s="165" t="s">
        <v>198</v>
      </c>
      <c r="J429" s="164">
        <v>42793</v>
      </c>
    </row>
    <row r="430" spans="1:10">
      <c r="A430" s="160" t="s">
        <v>519</v>
      </c>
      <c r="B430" s="160" t="s">
        <v>518</v>
      </c>
      <c r="C430" s="161" t="s">
        <v>487</v>
      </c>
      <c r="D430" s="160" t="s">
        <v>502</v>
      </c>
      <c r="E430" s="160">
        <v>27</v>
      </c>
      <c r="F430" s="161" t="s">
        <v>489</v>
      </c>
      <c r="G430" s="162">
        <v>136288</v>
      </c>
      <c r="H430" s="160" t="s">
        <v>512</v>
      </c>
      <c r="I430" s="163" t="s">
        <v>192</v>
      </c>
      <c r="J430" s="164">
        <v>42793</v>
      </c>
    </row>
    <row r="431" spans="1:10">
      <c r="A431" s="160" t="s">
        <v>525</v>
      </c>
      <c r="B431" s="160" t="s">
        <v>524</v>
      </c>
      <c r="C431" s="161" t="s">
        <v>487</v>
      </c>
      <c r="D431" s="160" t="s">
        <v>502</v>
      </c>
      <c r="E431" s="160">
        <v>27</v>
      </c>
      <c r="F431" s="161" t="s">
        <v>16</v>
      </c>
      <c r="G431" s="162">
        <v>94626</v>
      </c>
      <c r="H431" s="160" t="s">
        <v>496</v>
      </c>
      <c r="I431" s="163" t="s">
        <v>513</v>
      </c>
      <c r="J431" s="164">
        <v>42793</v>
      </c>
    </row>
    <row r="432" spans="1:10">
      <c r="A432" s="160" t="s">
        <v>527</v>
      </c>
      <c r="B432" s="160" t="s">
        <v>524</v>
      </c>
      <c r="C432" s="161" t="s">
        <v>487</v>
      </c>
      <c r="D432" s="160" t="s">
        <v>502</v>
      </c>
      <c r="E432" s="160">
        <v>27</v>
      </c>
      <c r="F432" s="161" t="s">
        <v>504</v>
      </c>
      <c r="G432" s="162">
        <v>121366</v>
      </c>
      <c r="H432" s="160" t="s">
        <v>497</v>
      </c>
      <c r="I432" s="163" t="s">
        <v>192</v>
      </c>
      <c r="J432" s="164">
        <v>42793</v>
      </c>
    </row>
    <row r="433" spans="1:10">
      <c r="A433" s="160" t="s">
        <v>287</v>
      </c>
      <c r="B433" s="160" t="s">
        <v>524</v>
      </c>
      <c r="C433" s="161" t="s">
        <v>487</v>
      </c>
      <c r="D433" s="160" t="s">
        <v>502</v>
      </c>
      <c r="E433" s="160">
        <v>27</v>
      </c>
      <c r="F433" s="161" t="s">
        <v>504</v>
      </c>
      <c r="G433" s="162">
        <v>32754</v>
      </c>
      <c r="H433" s="160" t="s">
        <v>494</v>
      </c>
      <c r="I433" s="163" t="s">
        <v>201</v>
      </c>
      <c r="J433" s="164">
        <v>42793</v>
      </c>
    </row>
    <row r="434" spans="1:10">
      <c r="A434" s="160" t="s">
        <v>485</v>
      </c>
      <c r="B434" s="160" t="s">
        <v>486</v>
      </c>
      <c r="C434" s="161" t="s">
        <v>487</v>
      </c>
      <c r="D434" s="160" t="s">
        <v>502</v>
      </c>
      <c r="E434" s="160">
        <v>27</v>
      </c>
      <c r="F434" s="161" t="s">
        <v>504</v>
      </c>
      <c r="G434" s="162">
        <v>69150</v>
      </c>
      <c r="H434" s="160" t="s">
        <v>497</v>
      </c>
      <c r="I434" s="163" t="s">
        <v>198</v>
      </c>
      <c r="J434" s="164">
        <v>42793</v>
      </c>
    </row>
    <row r="435" spans="1:10">
      <c r="A435" s="160" t="s">
        <v>531</v>
      </c>
      <c r="B435" s="160" t="s">
        <v>524</v>
      </c>
      <c r="C435" s="161" t="s">
        <v>487</v>
      </c>
      <c r="D435" s="160" t="s">
        <v>502</v>
      </c>
      <c r="E435" s="160">
        <v>27</v>
      </c>
      <c r="F435" s="161" t="s">
        <v>489</v>
      </c>
      <c r="G435" s="162">
        <v>49854</v>
      </c>
      <c r="H435" s="160" t="s">
        <v>501</v>
      </c>
      <c r="I435" s="163" t="s">
        <v>201</v>
      </c>
      <c r="J435" s="164">
        <v>42793</v>
      </c>
    </row>
    <row r="436" spans="1:10">
      <c r="A436" s="160" t="s">
        <v>531</v>
      </c>
      <c r="B436" s="160" t="s">
        <v>524</v>
      </c>
      <c r="C436" s="161" t="s">
        <v>487</v>
      </c>
      <c r="D436" s="160" t="s">
        <v>502</v>
      </c>
      <c r="E436" s="160">
        <v>27</v>
      </c>
      <c r="F436" s="161" t="s">
        <v>16</v>
      </c>
      <c r="G436" s="162">
        <v>120110</v>
      </c>
      <c r="H436" s="160" t="s">
        <v>496</v>
      </c>
      <c r="I436" s="165" t="s">
        <v>198</v>
      </c>
      <c r="J436" s="164">
        <v>42793</v>
      </c>
    </row>
    <row r="437" spans="1:10">
      <c r="A437" s="160" t="s">
        <v>519</v>
      </c>
      <c r="B437" s="160" t="s">
        <v>518</v>
      </c>
      <c r="C437" s="161" t="s">
        <v>487</v>
      </c>
      <c r="D437" s="160" t="s">
        <v>502</v>
      </c>
      <c r="E437" s="160">
        <v>27</v>
      </c>
      <c r="F437" s="161" t="s">
        <v>16</v>
      </c>
      <c r="G437" s="162">
        <v>112104</v>
      </c>
      <c r="H437" s="160" t="s">
        <v>497</v>
      </c>
      <c r="I437" s="163" t="s">
        <v>201</v>
      </c>
      <c r="J437" s="164">
        <v>42793</v>
      </c>
    </row>
    <row r="438" spans="1:10">
      <c r="A438" s="160" t="s">
        <v>287</v>
      </c>
      <c r="B438" s="160" t="s">
        <v>524</v>
      </c>
      <c r="C438" s="161" t="s">
        <v>487</v>
      </c>
      <c r="D438" s="160" t="s">
        <v>502</v>
      </c>
      <c r="E438" s="160">
        <v>28</v>
      </c>
      <c r="F438" s="161" t="s">
        <v>489</v>
      </c>
      <c r="G438" s="162">
        <v>54156</v>
      </c>
      <c r="H438" s="160" t="s">
        <v>497</v>
      </c>
      <c r="I438" s="163" t="s">
        <v>189</v>
      </c>
      <c r="J438" s="164">
        <v>42794</v>
      </c>
    </row>
    <row r="439" spans="1:10">
      <c r="A439" s="160" t="s">
        <v>528</v>
      </c>
      <c r="B439" s="160" t="s">
        <v>524</v>
      </c>
      <c r="C439" s="161" t="s">
        <v>487</v>
      </c>
      <c r="D439" s="160" t="s">
        <v>502</v>
      </c>
      <c r="E439" s="160">
        <v>28</v>
      </c>
      <c r="F439" s="161" t="s">
        <v>489</v>
      </c>
      <c r="G439" s="162">
        <v>46932</v>
      </c>
      <c r="H439" s="160" t="s">
        <v>494</v>
      </c>
      <c r="I439" s="163" t="s">
        <v>192</v>
      </c>
      <c r="J439" s="164">
        <v>42794</v>
      </c>
    </row>
    <row r="440" spans="1:10">
      <c r="A440" s="160" t="s">
        <v>522</v>
      </c>
      <c r="B440" s="160" t="s">
        <v>518</v>
      </c>
      <c r="C440" s="161" t="s">
        <v>487</v>
      </c>
      <c r="D440" s="160" t="s">
        <v>502</v>
      </c>
      <c r="E440" s="160">
        <v>28</v>
      </c>
      <c r="F440" s="161" t="s">
        <v>16</v>
      </c>
      <c r="G440" s="162">
        <v>116094</v>
      </c>
      <c r="H440" s="160" t="s">
        <v>494</v>
      </c>
      <c r="I440" s="165" t="s">
        <v>198</v>
      </c>
      <c r="J440" s="164">
        <v>42794</v>
      </c>
    </row>
    <row r="441" spans="1:10">
      <c r="A441" s="160" t="s">
        <v>526</v>
      </c>
      <c r="B441" s="160" t="s">
        <v>524</v>
      </c>
      <c r="C441" s="161" t="s">
        <v>487</v>
      </c>
      <c r="D441" s="160" t="s">
        <v>502</v>
      </c>
      <c r="E441" s="160">
        <v>28</v>
      </c>
      <c r="F441" s="161" t="s">
        <v>489</v>
      </c>
      <c r="G441" s="162">
        <v>93508</v>
      </c>
      <c r="H441" s="160" t="s">
        <v>497</v>
      </c>
      <c r="I441" s="165" t="s">
        <v>198</v>
      </c>
      <c r="J441" s="164">
        <v>42794</v>
      </c>
    </row>
    <row r="442" spans="1:10">
      <c r="A442" s="160" t="s">
        <v>532</v>
      </c>
      <c r="B442" s="160" t="s">
        <v>524</v>
      </c>
      <c r="C442" s="161" t="s">
        <v>487</v>
      </c>
      <c r="D442" s="160" t="s">
        <v>502</v>
      </c>
      <c r="E442" s="160">
        <v>28</v>
      </c>
      <c r="F442" s="161" t="s">
        <v>504</v>
      </c>
      <c r="G442" s="162">
        <v>176458</v>
      </c>
      <c r="H442" s="160" t="s">
        <v>497</v>
      </c>
      <c r="I442" s="163" t="s">
        <v>195</v>
      </c>
      <c r="J442" s="164">
        <v>42794</v>
      </c>
    </row>
    <row r="443" spans="1:10">
      <c r="A443" s="160" t="s">
        <v>287</v>
      </c>
      <c r="B443" s="160" t="s">
        <v>524</v>
      </c>
      <c r="C443" s="161" t="s">
        <v>487</v>
      </c>
      <c r="D443" s="160" t="s">
        <v>502</v>
      </c>
      <c r="E443" s="160">
        <v>28</v>
      </c>
      <c r="F443" s="161" t="s">
        <v>16</v>
      </c>
      <c r="G443" s="162">
        <v>112406</v>
      </c>
      <c r="H443" s="160" t="s">
        <v>496</v>
      </c>
      <c r="I443" s="165" t="s">
        <v>198</v>
      </c>
      <c r="J443" s="164">
        <v>42794</v>
      </c>
    </row>
    <row r="444" spans="1:10">
      <c r="A444" s="160" t="s">
        <v>517</v>
      </c>
      <c r="B444" s="160" t="s">
        <v>518</v>
      </c>
      <c r="C444" s="161" t="s">
        <v>487</v>
      </c>
      <c r="D444" s="160" t="s">
        <v>502</v>
      </c>
      <c r="E444" s="160">
        <v>28</v>
      </c>
      <c r="F444" s="161" t="s">
        <v>489</v>
      </c>
      <c r="G444" s="162">
        <v>51896</v>
      </c>
      <c r="H444" s="160" t="s">
        <v>494</v>
      </c>
      <c r="I444" s="163" t="s">
        <v>195</v>
      </c>
      <c r="J444" s="164">
        <v>42794</v>
      </c>
    </row>
    <row r="445" spans="1:10">
      <c r="A445" s="160" t="s">
        <v>531</v>
      </c>
      <c r="B445" s="160" t="s">
        <v>524</v>
      </c>
      <c r="C445" s="161" t="s">
        <v>487</v>
      </c>
      <c r="D445" s="160" t="s">
        <v>502</v>
      </c>
      <c r="E445" s="160">
        <v>28</v>
      </c>
      <c r="F445" s="161" t="s">
        <v>16</v>
      </c>
      <c r="G445" s="162">
        <v>35262</v>
      </c>
      <c r="H445" s="160" t="s">
        <v>497</v>
      </c>
      <c r="I445" s="163" t="s">
        <v>189</v>
      </c>
      <c r="J445" s="164">
        <v>42794</v>
      </c>
    </row>
    <row r="446" spans="1:10">
      <c r="A446" s="160" t="s">
        <v>522</v>
      </c>
      <c r="B446" s="160" t="s">
        <v>518</v>
      </c>
      <c r="C446" s="161" t="s">
        <v>487</v>
      </c>
      <c r="D446" s="160" t="s">
        <v>509</v>
      </c>
      <c r="E446" s="160">
        <v>1</v>
      </c>
      <c r="F446" s="161" t="s">
        <v>16</v>
      </c>
      <c r="G446" s="162">
        <v>29034</v>
      </c>
      <c r="H446" s="160" t="s">
        <v>494</v>
      </c>
      <c r="I446" s="163" t="s">
        <v>201</v>
      </c>
      <c r="J446" s="164">
        <v>42795</v>
      </c>
    </row>
    <row r="447" spans="1:10">
      <c r="A447" s="160" t="s">
        <v>528</v>
      </c>
      <c r="B447" s="160" t="s">
        <v>524</v>
      </c>
      <c r="C447" s="161" t="s">
        <v>487</v>
      </c>
      <c r="D447" s="160" t="s">
        <v>509</v>
      </c>
      <c r="E447" s="160">
        <v>1</v>
      </c>
      <c r="F447" s="161" t="s">
        <v>16</v>
      </c>
      <c r="G447" s="162">
        <v>75096</v>
      </c>
      <c r="H447" s="160" t="s">
        <v>494</v>
      </c>
      <c r="I447" s="163" t="s">
        <v>189</v>
      </c>
      <c r="J447" s="164">
        <v>42795</v>
      </c>
    </row>
    <row r="448" spans="1:10">
      <c r="A448" s="160" t="s">
        <v>528</v>
      </c>
      <c r="B448" s="160" t="s">
        <v>524</v>
      </c>
      <c r="C448" s="161" t="s">
        <v>487</v>
      </c>
      <c r="D448" s="160" t="s">
        <v>509</v>
      </c>
      <c r="E448" s="160">
        <v>1</v>
      </c>
      <c r="F448" s="161" t="s">
        <v>489</v>
      </c>
      <c r="G448" s="162">
        <v>235284</v>
      </c>
      <c r="H448" s="160" t="s">
        <v>496</v>
      </c>
      <c r="I448" s="163" t="s">
        <v>189</v>
      </c>
      <c r="J448" s="164">
        <v>42795</v>
      </c>
    </row>
    <row r="449" spans="1:10">
      <c r="A449" s="160" t="s">
        <v>287</v>
      </c>
      <c r="B449" s="160" t="s">
        <v>524</v>
      </c>
      <c r="C449" s="161" t="s">
        <v>487</v>
      </c>
      <c r="D449" s="160" t="s">
        <v>509</v>
      </c>
      <c r="E449" s="160">
        <v>1</v>
      </c>
      <c r="F449" s="161" t="s">
        <v>16</v>
      </c>
      <c r="G449" s="162">
        <v>296178</v>
      </c>
      <c r="H449" s="160" t="s">
        <v>494</v>
      </c>
      <c r="I449" s="163" t="s">
        <v>214</v>
      </c>
      <c r="J449" s="164">
        <v>42795</v>
      </c>
    </row>
    <row r="450" spans="1:10">
      <c r="A450" s="160" t="s">
        <v>536</v>
      </c>
      <c r="B450" s="160" t="s">
        <v>534</v>
      </c>
      <c r="C450" s="161" t="s">
        <v>487</v>
      </c>
      <c r="D450" s="160" t="s">
        <v>509</v>
      </c>
      <c r="E450" s="160">
        <v>2</v>
      </c>
      <c r="F450" s="161" t="s">
        <v>16</v>
      </c>
      <c r="G450" s="162">
        <v>446844</v>
      </c>
      <c r="H450" s="160" t="s">
        <v>497</v>
      </c>
      <c r="I450" s="163" t="s">
        <v>192</v>
      </c>
      <c r="J450" s="164">
        <v>42796</v>
      </c>
    </row>
    <row r="451" spans="1:10">
      <c r="A451" s="160" t="s">
        <v>521</v>
      </c>
      <c r="B451" s="160" t="s">
        <v>518</v>
      </c>
      <c r="C451" s="161" t="s">
        <v>487</v>
      </c>
      <c r="D451" s="160" t="s">
        <v>509</v>
      </c>
      <c r="E451" s="160">
        <v>2</v>
      </c>
      <c r="F451" s="161" t="s">
        <v>504</v>
      </c>
      <c r="G451" s="162">
        <v>311004</v>
      </c>
      <c r="H451" s="160" t="s">
        <v>494</v>
      </c>
      <c r="I451" s="163" t="s">
        <v>189</v>
      </c>
      <c r="J451" s="164">
        <v>42796</v>
      </c>
    </row>
    <row r="452" spans="1:10">
      <c r="A452" s="160" t="s">
        <v>530</v>
      </c>
      <c r="B452" s="160" t="s">
        <v>524</v>
      </c>
      <c r="C452" s="161" t="s">
        <v>487</v>
      </c>
      <c r="D452" s="160" t="s">
        <v>509</v>
      </c>
      <c r="E452" s="160">
        <v>2</v>
      </c>
      <c r="F452" s="161" t="s">
        <v>16</v>
      </c>
      <c r="G452" s="162">
        <v>170298</v>
      </c>
      <c r="H452" s="160" t="s">
        <v>497</v>
      </c>
      <c r="I452" s="163" t="s">
        <v>198</v>
      </c>
      <c r="J452" s="164">
        <v>42796</v>
      </c>
    </row>
    <row r="453" spans="1:10">
      <c r="A453" s="160" t="s">
        <v>532</v>
      </c>
      <c r="B453" s="160" t="s">
        <v>524</v>
      </c>
      <c r="C453" s="161" t="s">
        <v>487</v>
      </c>
      <c r="D453" s="160" t="s">
        <v>509</v>
      </c>
      <c r="E453" s="160">
        <v>2</v>
      </c>
      <c r="F453" s="161" t="s">
        <v>16</v>
      </c>
      <c r="G453" s="162">
        <v>488892</v>
      </c>
      <c r="H453" s="160" t="s">
        <v>494</v>
      </c>
      <c r="I453" s="163" t="s">
        <v>513</v>
      </c>
      <c r="J453" s="164">
        <v>42796</v>
      </c>
    </row>
    <row r="454" spans="1:10">
      <c r="A454" s="160" t="s">
        <v>521</v>
      </c>
      <c r="B454" s="160" t="s">
        <v>518</v>
      </c>
      <c r="C454" s="161" t="s">
        <v>487</v>
      </c>
      <c r="D454" s="160" t="s">
        <v>509</v>
      </c>
      <c r="E454" s="160">
        <v>2</v>
      </c>
      <c r="F454" s="161" t="s">
        <v>489</v>
      </c>
      <c r="G454" s="162">
        <v>63318</v>
      </c>
      <c r="H454" s="160" t="s">
        <v>496</v>
      </c>
      <c r="I454" s="163" t="s">
        <v>198</v>
      </c>
      <c r="J454" s="164">
        <v>42796</v>
      </c>
    </row>
    <row r="455" spans="1:10">
      <c r="A455" s="160" t="s">
        <v>519</v>
      </c>
      <c r="B455" s="160" t="s">
        <v>518</v>
      </c>
      <c r="C455" s="161" t="s">
        <v>487</v>
      </c>
      <c r="D455" s="160" t="s">
        <v>509</v>
      </c>
      <c r="E455" s="160">
        <v>3</v>
      </c>
      <c r="F455" s="161" t="s">
        <v>489</v>
      </c>
      <c r="G455" s="162">
        <v>550674</v>
      </c>
      <c r="H455" s="160" t="s">
        <v>494</v>
      </c>
      <c r="I455" s="165" t="s">
        <v>189</v>
      </c>
      <c r="J455" s="164">
        <v>42797</v>
      </c>
    </row>
    <row r="456" spans="1:10">
      <c r="A456" s="160" t="s">
        <v>519</v>
      </c>
      <c r="B456" s="160" t="s">
        <v>518</v>
      </c>
      <c r="C456" s="161" t="s">
        <v>487</v>
      </c>
      <c r="D456" s="160" t="s">
        <v>509</v>
      </c>
      <c r="E456" s="160">
        <v>3</v>
      </c>
      <c r="F456" s="161" t="s">
        <v>504</v>
      </c>
      <c r="G456" s="162">
        <v>153324</v>
      </c>
      <c r="H456" s="160" t="s">
        <v>496</v>
      </c>
      <c r="I456" s="163" t="s">
        <v>189</v>
      </c>
      <c r="J456" s="164">
        <v>42797</v>
      </c>
    </row>
    <row r="457" spans="1:10">
      <c r="A457" s="160" t="s">
        <v>522</v>
      </c>
      <c r="B457" s="160" t="s">
        <v>518</v>
      </c>
      <c r="C457" s="161" t="s">
        <v>487</v>
      </c>
      <c r="D457" s="160" t="s">
        <v>509</v>
      </c>
      <c r="E457" s="160">
        <v>3</v>
      </c>
      <c r="F457" s="161" t="s">
        <v>489</v>
      </c>
      <c r="G457" s="162">
        <v>240300</v>
      </c>
      <c r="H457" s="160" t="s">
        <v>490</v>
      </c>
      <c r="I457" s="163" t="s">
        <v>189</v>
      </c>
      <c r="J457" s="164">
        <v>42797</v>
      </c>
    </row>
    <row r="458" spans="1:10">
      <c r="A458" s="160" t="s">
        <v>522</v>
      </c>
      <c r="B458" s="160" t="s">
        <v>518</v>
      </c>
      <c r="C458" s="161" t="s">
        <v>487</v>
      </c>
      <c r="D458" s="160" t="s">
        <v>509</v>
      </c>
      <c r="E458" s="160">
        <v>3</v>
      </c>
      <c r="F458" s="161" t="s">
        <v>489</v>
      </c>
      <c r="G458" s="162">
        <v>255066</v>
      </c>
      <c r="H458" s="160" t="s">
        <v>497</v>
      </c>
      <c r="I458" s="165" t="s">
        <v>192</v>
      </c>
      <c r="J458" s="164">
        <v>42797</v>
      </c>
    </row>
    <row r="459" spans="1:10">
      <c r="A459" s="160" t="s">
        <v>532</v>
      </c>
      <c r="B459" s="160" t="s">
        <v>524</v>
      </c>
      <c r="C459" s="161" t="s">
        <v>487</v>
      </c>
      <c r="D459" s="160" t="s">
        <v>509</v>
      </c>
      <c r="E459" s="160">
        <v>3</v>
      </c>
      <c r="F459" s="161" t="s">
        <v>16</v>
      </c>
      <c r="G459" s="162">
        <v>272790</v>
      </c>
      <c r="H459" s="160" t="s">
        <v>497</v>
      </c>
      <c r="I459" s="163" t="s">
        <v>201</v>
      </c>
      <c r="J459" s="164">
        <v>42797</v>
      </c>
    </row>
    <row r="460" spans="1:10">
      <c r="A460" s="160" t="s">
        <v>536</v>
      </c>
      <c r="B460" s="160" t="s">
        <v>534</v>
      </c>
      <c r="C460" s="161" t="s">
        <v>487</v>
      </c>
      <c r="D460" s="160" t="s">
        <v>509</v>
      </c>
      <c r="E460" s="160">
        <v>3</v>
      </c>
      <c r="F460" s="161" t="s">
        <v>16</v>
      </c>
      <c r="G460" s="162">
        <v>94464</v>
      </c>
      <c r="H460" s="160" t="s">
        <v>494</v>
      </c>
      <c r="I460" s="163" t="s">
        <v>189</v>
      </c>
      <c r="J460" s="164">
        <v>42797</v>
      </c>
    </row>
    <row r="461" spans="1:10">
      <c r="A461" s="160" t="s">
        <v>522</v>
      </c>
      <c r="B461" s="160" t="s">
        <v>518</v>
      </c>
      <c r="C461" s="161" t="s">
        <v>487</v>
      </c>
      <c r="D461" s="160" t="s">
        <v>509</v>
      </c>
      <c r="E461" s="160">
        <v>4</v>
      </c>
      <c r="F461" s="161" t="s">
        <v>489</v>
      </c>
      <c r="G461" s="162">
        <v>344022</v>
      </c>
      <c r="H461" s="160" t="s">
        <v>494</v>
      </c>
      <c r="I461" s="163" t="s">
        <v>189</v>
      </c>
      <c r="J461" s="164">
        <v>42798</v>
      </c>
    </row>
    <row r="462" spans="1:10">
      <c r="A462" s="160" t="s">
        <v>521</v>
      </c>
      <c r="B462" s="160" t="s">
        <v>518</v>
      </c>
      <c r="C462" s="161" t="s">
        <v>487</v>
      </c>
      <c r="D462" s="160" t="s">
        <v>509</v>
      </c>
      <c r="E462" s="160">
        <v>4</v>
      </c>
      <c r="F462" s="161" t="s">
        <v>489</v>
      </c>
      <c r="G462" s="162">
        <v>557094</v>
      </c>
      <c r="H462" s="160" t="s">
        <v>496</v>
      </c>
      <c r="I462" s="163" t="s">
        <v>201</v>
      </c>
      <c r="J462" s="164">
        <v>42798</v>
      </c>
    </row>
    <row r="463" spans="1:10">
      <c r="A463" s="160" t="s">
        <v>519</v>
      </c>
      <c r="B463" s="160" t="s">
        <v>518</v>
      </c>
      <c r="C463" s="161" t="s">
        <v>487</v>
      </c>
      <c r="D463" s="160" t="s">
        <v>509</v>
      </c>
      <c r="E463" s="160">
        <v>5</v>
      </c>
      <c r="F463" s="161" t="s">
        <v>16</v>
      </c>
      <c r="G463" s="162">
        <v>145050</v>
      </c>
      <c r="H463" s="160" t="s">
        <v>494</v>
      </c>
      <c r="I463" s="165" t="s">
        <v>189</v>
      </c>
      <c r="J463" s="164">
        <v>42799</v>
      </c>
    </row>
    <row r="464" spans="1:10">
      <c r="A464" s="160" t="s">
        <v>485</v>
      </c>
      <c r="B464" s="160" t="s">
        <v>486</v>
      </c>
      <c r="C464" s="161" t="s">
        <v>487</v>
      </c>
      <c r="D464" s="160" t="s">
        <v>509</v>
      </c>
      <c r="E464" s="160">
        <v>5</v>
      </c>
      <c r="F464" s="161" t="s">
        <v>16</v>
      </c>
      <c r="G464" s="162">
        <v>517800</v>
      </c>
      <c r="H464" s="160" t="s">
        <v>497</v>
      </c>
      <c r="I464" s="163" t="s">
        <v>198</v>
      </c>
      <c r="J464" s="164">
        <v>42799</v>
      </c>
    </row>
    <row r="465" spans="1:10">
      <c r="A465" s="160" t="s">
        <v>530</v>
      </c>
      <c r="B465" s="160" t="s">
        <v>524</v>
      </c>
      <c r="C465" s="161" t="s">
        <v>487</v>
      </c>
      <c r="D465" s="160" t="s">
        <v>509</v>
      </c>
      <c r="E465" s="160">
        <v>5</v>
      </c>
      <c r="F465" s="161" t="s">
        <v>504</v>
      </c>
      <c r="G465" s="162">
        <v>54492</v>
      </c>
      <c r="H465" s="160" t="s">
        <v>494</v>
      </c>
      <c r="I465" s="163" t="s">
        <v>189</v>
      </c>
      <c r="J465" s="164">
        <v>42799</v>
      </c>
    </row>
    <row r="466" spans="1:10">
      <c r="A466" s="160" t="s">
        <v>491</v>
      </c>
      <c r="B466" s="160" t="s">
        <v>486</v>
      </c>
      <c r="C466" s="161" t="s">
        <v>487</v>
      </c>
      <c r="D466" s="160" t="s">
        <v>509</v>
      </c>
      <c r="E466" s="160">
        <v>5</v>
      </c>
      <c r="F466" s="161" t="s">
        <v>489</v>
      </c>
      <c r="G466" s="162">
        <v>378054</v>
      </c>
      <c r="H466" s="160" t="s">
        <v>494</v>
      </c>
      <c r="I466" s="163" t="s">
        <v>198</v>
      </c>
      <c r="J466" s="164">
        <v>42799</v>
      </c>
    </row>
    <row r="467" spans="1:10">
      <c r="A467" s="160" t="s">
        <v>291</v>
      </c>
      <c r="B467" s="160" t="s">
        <v>524</v>
      </c>
      <c r="C467" s="161" t="s">
        <v>487</v>
      </c>
      <c r="D467" s="160" t="s">
        <v>509</v>
      </c>
      <c r="E467" s="160">
        <v>5</v>
      </c>
      <c r="F467" s="161" t="s">
        <v>16</v>
      </c>
      <c r="G467" s="162">
        <v>276828</v>
      </c>
      <c r="H467" s="160" t="s">
        <v>494</v>
      </c>
      <c r="I467" s="163" t="s">
        <v>189</v>
      </c>
      <c r="J467" s="164">
        <v>42799</v>
      </c>
    </row>
    <row r="468" spans="1:10">
      <c r="A468" s="160" t="s">
        <v>485</v>
      </c>
      <c r="B468" s="160" t="s">
        <v>486</v>
      </c>
      <c r="C468" s="161" t="s">
        <v>487</v>
      </c>
      <c r="D468" s="160" t="s">
        <v>509</v>
      </c>
      <c r="E468" s="160">
        <v>6</v>
      </c>
      <c r="F468" s="161" t="s">
        <v>16</v>
      </c>
      <c r="G468" s="162">
        <v>207306</v>
      </c>
      <c r="H468" s="160" t="s">
        <v>497</v>
      </c>
      <c r="I468" s="163" t="s">
        <v>192</v>
      </c>
      <c r="J468" s="164">
        <v>42800</v>
      </c>
    </row>
    <row r="469" spans="1:10">
      <c r="A469" s="160" t="s">
        <v>523</v>
      </c>
      <c r="B469" s="160" t="s">
        <v>518</v>
      </c>
      <c r="C469" s="161" t="s">
        <v>487</v>
      </c>
      <c r="D469" s="160" t="s">
        <v>509</v>
      </c>
      <c r="E469" s="160">
        <v>6</v>
      </c>
      <c r="F469" s="161" t="s">
        <v>489</v>
      </c>
      <c r="G469" s="162">
        <v>570666</v>
      </c>
      <c r="H469" s="160" t="s">
        <v>512</v>
      </c>
      <c r="I469" s="163" t="s">
        <v>192</v>
      </c>
      <c r="J469" s="164">
        <v>42800</v>
      </c>
    </row>
    <row r="470" spans="1:10">
      <c r="A470" s="160" t="s">
        <v>528</v>
      </c>
      <c r="B470" s="160" t="s">
        <v>524</v>
      </c>
      <c r="C470" s="161" t="s">
        <v>487</v>
      </c>
      <c r="D470" s="160" t="s">
        <v>509</v>
      </c>
      <c r="E470" s="160">
        <v>6</v>
      </c>
      <c r="F470" s="161" t="s">
        <v>489</v>
      </c>
      <c r="G470" s="162">
        <v>162528</v>
      </c>
      <c r="H470" s="160" t="s">
        <v>501</v>
      </c>
      <c r="I470" s="163" t="s">
        <v>198</v>
      </c>
      <c r="J470" s="164">
        <v>42800</v>
      </c>
    </row>
    <row r="471" spans="1:10">
      <c r="A471" s="160" t="s">
        <v>530</v>
      </c>
      <c r="B471" s="160" t="s">
        <v>524</v>
      </c>
      <c r="C471" s="161" t="s">
        <v>487</v>
      </c>
      <c r="D471" s="160" t="s">
        <v>509</v>
      </c>
      <c r="E471" s="160">
        <v>6</v>
      </c>
      <c r="F471" s="161" t="s">
        <v>489</v>
      </c>
      <c r="G471" s="162">
        <v>334416</v>
      </c>
      <c r="H471" s="160" t="s">
        <v>497</v>
      </c>
      <c r="I471" s="163" t="s">
        <v>513</v>
      </c>
      <c r="J471" s="164">
        <v>42800</v>
      </c>
    </row>
    <row r="472" spans="1:10">
      <c r="A472" s="160" t="s">
        <v>523</v>
      </c>
      <c r="B472" s="160" t="s">
        <v>518</v>
      </c>
      <c r="C472" s="161" t="s">
        <v>487</v>
      </c>
      <c r="D472" s="160" t="s">
        <v>509</v>
      </c>
      <c r="E472" s="160">
        <v>6</v>
      </c>
      <c r="F472" s="161" t="s">
        <v>489</v>
      </c>
      <c r="G472" s="162">
        <v>577188</v>
      </c>
      <c r="H472" s="160" t="s">
        <v>497</v>
      </c>
      <c r="I472" s="163" t="s">
        <v>192</v>
      </c>
      <c r="J472" s="164">
        <v>42800</v>
      </c>
    </row>
    <row r="473" spans="1:10">
      <c r="A473" s="160" t="s">
        <v>526</v>
      </c>
      <c r="B473" s="160" t="s">
        <v>524</v>
      </c>
      <c r="C473" s="161" t="s">
        <v>487</v>
      </c>
      <c r="D473" s="160" t="s">
        <v>509</v>
      </c>
      <c r="E473" s="160">
        <v>7</v>
      </c>
      <c r="F473" s="161" t="s">
        <v>489</v>
      </c>
      <c r="G473" s="162">
        <v>275544</v>
      </c>
      <c r="H473" s="160" t="s">
        <v>494</v>
      </c>
      <c r="I473" s="163" t="s">
        <v>192</v>
      </c>
      <c r="J473" s="164">
        <v>42801</v>
      </c>
    </row>
    <row r="474" spans="1:10">
      <c r="A474" s="160" t="s">
        <v>523</v>
      </c>
      <c r="B474" s="160" t="s">
        <v>518</v>
      </c>
      <c r="C474" s="161" t="s">
        <v>487</v>
      </c>
      <c r="D474" s="160" t="s">
        <v>509</v>
      </c>
      <c r="E474" s="160">
        <v>7</v>
      </c>
      <c r="F474" s="161" t="s">
        <v>489</v>
      </c>
      <c r="G474" s="162">
        <v>340158</v>
      </c>
      <c r="H474" s="160" t="s">
        <v>494</v>
      </c>
      <c r="I474" s="163" t="s">
        <v>198</v>
      </c>
      <c r="J474" s="164">
        <v>42801</v>
      </c>
    </row>
    <row r="475" spans="1:10">
      <c r="A475" s="160" t="s">
        <v>517</v>
      </c>
      <c r="B475" s="160" t="s">
        <v>518</v>
      </c>
      <c r="C475" s="161" t="s">
        <v>487</v>
      </c>
      <c r="D475" s="160" t="s">
        <v>509</v>
      </c>
      <c r="E475" s="160">
        <v>7</v>
      </c>
      <c r="F475" s="161" t="s">
        <v>16</v>
      </c>
      <c r="G475" s="162">
        <v>431670</v>
      </c>
      <c r="H475" s="160" t="s">
        <v>501</v>
      </c>
      <c r="I475" s="163" t="s">
        <v>214</v>
      </c>
      <c r="J475" s="164">
        <v>42801</v>
      </c>
    </row>
    <row r="476" spans="1:10">
      <c r="A476" s="160" t="s">
        <v>530</v>
      </c>
      <c r="B476" s="160" t="s">
        <v>524</v>
      </c>
      <c r="C476" s="161" t="s">
        <v>487</v>
      </c>
      <c r="D476" s="160" t="s">
        <v>509</v>
      </c>
      <c r="E476" s="160">
        <v>7</v>
      </c>
      <c r="F476" s="161" t="s">
        <v>16</v>
      </c>
      <c r="G476" s="162">
        <v>230556</v>
      </c>
      <c r="H476" s="160" t="s">
        <v>496</v>
      </c>
      <c r="I476" s="163" t="s">
        <v>201</v>
      </c>
      <c r="J476" s="164">
        <v>42801</v>
      </c>
    </row>
    <row r="477" spans="1:10">
      <c r="A477" s="160" t="s">
        <v>523</v>
      </c>
      <c r="B477" s="160" t="s">
        <v>518</v>
      </c>
      <c r="C477" s="161" t="s">
        <v>487</v>
      </c>
      <c r="D477" s="160" t="s">
        <v>509</v>
      </c>
      <c r="E477" s="160">
        <v>7</v>
      </c>
      <c r="F477" s="161" t="s">
        <v>16</v>
      </c>
      <c r="G477" s="162">
        <v>518016</v>
      </c>
      <c r="H477" s="160" t="s">
        <v>494</v>
      </c>
      <c r="I477" s="163" t="s">
        <v>214</v>
      </c>
      <c r="J477" s="164">
        <v>42801</v>
      </c>
    </row>
    <row r="478" spans="1:10">
      <c r="A478" s="160" t="s">
        <v>526</v>
      </c>
      <c r="B478" s="160" t="s">
        <v>524</v>
      </c>
      <c r="C478" s="161" t="s">
        <v>487</v>
      </c>
      <c r="D478" s="160" t="s">
        <v>509</v>
      </c>
      <c r="E478" s="160">
        <v>8</v>
      </c>
      <c r="F478" s="161" t="s">
        <v>16</v>
      </c>
      <c r="G478" s="162">
        <v>244182</v>
      </c>
      <c r="H478" s="160" t="s">
        <v>494</v>
      </c>
      <c r="I478" s="163" t="s">
        <v>192</v>
      </c>
      <c r="J478" s="164">
        <v>42802</v>
      </c>
    </row>
    <row r="479" spans="1:10">
      <c r="A479" s="160" t="s">
        <v>531</v>
      </c>
      <c r="B479" s="160" t="s">
        <v>524</v>
      </c>
      <c r="C479" s="161" t="s">
        <v>487</v>
      </c>
      <c r="D479" s="160" t="s">
        <v>509</v>
      </c>
      <c r="E479" s="160">
        <v>8</v>
      </c>
      <c r="F479" s="161" t="s">
        <v>16</v>
      </c>
      <c r="G479" s="162">
        <v>347646</v>
      </c>
      <c r="H479" s="160" t="s">
        <v>494</v>
      </c>
      <c r="I479" s="165" t="s">
        <v>189</v>
      </c>
      <c r="J479" s="164">
        <v>42802</v>
      </c>
    </row>
    <row r="480" spans="1:10">
      <c r="A480" s="160" t="s">
        <v>291</v>
      </c>
      <c r="B480" s="160" t="s">
        <v>524</v>
      </c>
      <c r="C480" s="161" t="s">
        <v>487</v>
      </c>
      <c r="D480" s="160" t="s">
        <v>509</v>
      </c>
      <c r="E480" s="160">
        <v>8</v>
      </c>
      <c r="F480" s="161" t="s">
        <v>504</v>
      </c>
      <c r="G480" s="162">
        <v>88356</v>
      </c>
      <c r="H480" s="160" t="s">
        <v>496</v>
      </c>
      <c r="I480" s="163" t="s">
        <v>513</v>
      </c>
      <c r="J480" s="164">
        <v>42802</v>
      </c>
    </row>
    <row r="481" spans="1:10">
      <c r="A481" s="160" t="s">
        <v>520</v>
      </c>
      <c r="B481" s="160" t="s">
        <v>518</v>
      </c>
      <c r="C481" s="161" t="s">
        <v>487</v>
      </c>
      <c r="D481" s="160" t="s">
        <v>509</v>
      </c>
      <c r="E481" s="160">
        <v>8</v>
      </c>
      <c r="F481" s="161" t="s">
        <v>16</v>
      </c>
      <c r="G481" s="162">
        <v>109872</v>
      </c>
      <c r="H481" s="160" t="s">
        <v>494</v>
      </c>
      <c r="I481" s="163" t="s">
        <v>198</v>
      </c>
      <c r="J481" s="164">
        <v>42802</v>
      </c>
    </row>
    <row r="482" spans="1:10">
      <c r="A482" s="160" t="s">
        <v>519</v>
      </c>
      <c r="B482" s="160" t="s">
        <v>518</v>
      </c>
      <c r="C482" s="161" t="s">
        <v>487</v>
      </c>
      <c r="D482" s="160" t="s">
        <v>509</v>
      </c>
      <c r="E482" s="160">
        <v>9</v>
      </c>
      <c r="F482" s="161" t="s">
        <v>489</v>
      </c>
      <c r="G482" s="162">
        <v>263286</v>
      </c>
      <c r="H482" s="160" t="s">
        <v>494</v>
      </c>
      <c r="I482" s="163" t="s">
        <v>198</v>
      </c>
      <c r="J482" s="164">
        <v>42803</v>
      </c>
    </row>
    <row r="483" spans="1:10">
      <c r="A483" s="160" t="s">
        <v>527</v>
      </c>
      <c r="B483" s="160" t="s">
        <v>524</v>
      </c>
      <c r="C483" s="161" t="s">
        <v>487</v>
      </c>
      <c r="D483" s="160" t="s">
        <v>509</v>
      </c>
      <c r="E483" s="160">
        <v>9</v>
      </c>
      <c r="F483" s="161" t="s">
        <v>16</v>
      </c>
      <c r="G483" s="162">
        <v>238398</v>
      </c>
      <c r="H483" s="160" t="s">
        <v>494</v>
      </c>
      <c r="I483" s="163" t="s">
        <v>189</v>
      </c>
      <c r="J483" s="164">
        <v>42803</v>
      </c>
    </row>
    <row r="484" spans="1:10">
      <c r="A484" s="160" t="s">
        <v>291</v>
      </c>
      <c r="B484" s="160" t="s">
        <v>524</v>
      </c>
      <c r="C484" s="161" t="s">
        <v>487</v>
      </c>
      <c r="D484" s="160" t="s">
        <v>509</v>
      </c>
      <c r="E484" s="160">
        <v>9</v>
      </c>
      <c r="F484" s="161" t="s">
        <v>489</v>
      </c>
      <c r="G484" s="162">
        <v>477672</v>
      </c>
      <c r="H484" s="160" t="s">
        <v>494</v>
      </c>
      <c r="I484" s="163" t="s">
        <v>192</v>
      </c>
      <c r="J484" s="164">
        <v>42803</v>
      </c>
    </row>
    <row r="485" spans="1:10">
      <c r="A485" s="160" t="s">
        <v>287</v>
      </c>
      <c r="B485" s="160" t="s">
        <v>524</v>
      </c>
      <c r="C485" s="161" t="s">
        <v>487</v>
      </c>
      <c r="D485" s="160" t="s">
        <v>509</v>
      </c>
      <c r="E485" s="160">
        <v>9</v>
      </c>
      <c r="F485" s="161" t="s">
        <v>16</v>
      </c>
      <c r="G485" s="162">
        <v>595338</v>
      </c>
      <c r="H485" s="160" t="s">
        <v>496</v>
      </c>
      <c r="I485" s="163" t="s">
        <v>189</v>
      </c>
      <c r="J485" s="164">
        <v>42803</v>
      </c>
    </row>
    <row r="486" spans="1:10">
      <c r="A486" s="160" t="s">
        <v>527</v>
      </c>
      <c r="B486" s="160" t="s">
        <v>524</v>
      </c>
      <c r="C486" s="161" t="s">
        <v>487</v>
      </c>
      <c r="D486" s="160" t="s">
        <v>509</v>
      </c>
      <c r="E486" s="160">
        <v>9</v>
      </c>
      <c r="F486" s="161" t="s">
        <v>16</v>
      </c>
      <c r="G486" s="162">
        <v>348738</v>
      </c>
      <c r="H486" s="160" t="s">
        <v>512</v>
      </c>
      <c r="I486" s="163" t="s">
        <v>214</v>
      </c>
      <c r="J486" s="164">
        <v>42803</v>
      </c>
    </row>
    <row r="487" spans="1:10">
      <c r="A487" s="160" t="s">
        <v>525</v>
      </c>
      <c r="B487" s="160" t="s">
        <v>524</v>
      </c>
      <c r="C487" s="161" t="s">
        <v>487</v>
      </c>
      <c r="D487" s="160" t="s">
        <v>509</v>
      </c>
      <c r="E487" s="160">
        <v>9</v>
      </c>
      <c r="F487" s="161" t="s">
        <v>489</v>
      </c>
      <c r="G487" s="162">
        <v>387276</v>
      </c>
      <c r="H487" s="160" t="s">
        <v>512</v>
      </c>
      <c r="I487" s="163" t="s">
        <v>192</v>
      </c>
      <c r="J487" s="164">
        <v>42803</v>
      </c>
    </row>
    <row r="488" spans="1:10">
      <c r="A488" s="160" t="s">
        <v>527</v>
      </c>
      <c r="B488" s="160" t="s">
        <v>524</v>
      </c>
      <c r="C488" s="161" t="s">
        <v>487</v>
      </c>
      <c r="D488" s="160" t="s">
        <v>509</v>
      </c>
      <c r="E488" s="160">
        <v>9</v>
      </c>
      <c r="F488" s="161" t="s">
        <v>16</v>
      </c>
      <c r="G488" s="162">
        <v>190992</v>
      </c>
      <c r="H488" s="160" t="s">
        <v>494</v>
      </c>
      <c r="I488" s="163" t="s">
        <v>189</v>
      </c>
      <c r="J488" s="164">
        <v>42803</v>
      </c>
    </row>
    <row r="489" spans="1:10">
      <c r="A489" s="160" t="s">
        <v>517</v>
      </c>
      <c r="B489" s="160" t="s">
        <v>518</v>
      </c>
      <c r="C489" s="161" t="s">
        <v>487</v>
      </c>
      <c r="D489" s="160" t="s">
        <v>509</v>
      </c>
      <c r="E489" s="160">
        <v>10</v>
      </c>
      <c r="F489" s="161" t="s">
        <v>489</v>
      </c>
      <c r="G489" s="162">
        <v>528576</v>
      </c>
      <c r="H489" s="160" t="s">
        <v>494</v>
      </c>
      <c r="I489" s="163" t="s">
        <v>201</v>
      </c>
      <c r="J489" s="164">
        <v>42804</v>
      </c>
    </row>
    <row r="490" spans="1:10">
      <c r="A490" s="160" t="s">
        <v>522</v>
      </c>
      <c r="B490" s="160" t="s">
        <v>518</v>
      </c>
      <c r="C490" s="161" t="s">
        <v>487</v>
      </c>
      <c r="D490" s="160" t="s">
        <v>509</v>
      </c>
      <c r="E490" s="160">
        <v>10</v>
      </c>
      <c r="F490" s="161" t="s">
        <v>16</v>
      </c>
      <c r="G490" s="162">
        <v>94878</v>
      </c>
      <c r="H490" s="160" t="s">
        <v>497</v>
      </c>
      <c r="I490" s="163" t="s">
        <v>513</v>
      </c>
      <c r="J490" s="164">
        <v>42804</v>
      </c>
    </row>
    <row r="491" spans="1:10">
      <c r="A491" s="160" t="s">
        <v>523</v>
      </c>
      <c r="B491" s="160" t="s">
        <v>518</v>
      </c>
      <c r="C491" s="161" t="s">
        <v>487</v>
      </c>
      <c r="D491" s="160" t="s">
        <v>509</v>
      </c>
      <c r="E491" s="160">
        <v>11</v>
      </c>
      <c r="F491" s="161" t="s">
        <v>489</v>
      </c>
      <c r="G491" s="162">
        <v>185108</v>
      </c>
      <c r="H491" s="160" t="s">
        <v>496</v>
      </c>
      <c r="I491" s="163" t="s">
        <v>198</v>
      </c>
      <c r="J491" s="164">
        <v>42805</v>
      </c>
    </row>
    <row r="492" spans="1:10">
      <c r="A492" s="160" t="s">
        <v>519</v>
      </c>
      <c r="B492" s="160" t="s">
        <v>518</v>
      </c>
      <c r="C492" s="161" t="s">
        <v>487</v>
      </c>
      <c r="D492" s="160" t="s">
        <v>509</v>
      </c>
      <c r="E492" s="160">
        <v>11</v>
      </c>
      <c r="F492" s="161" t="s">
        <v>489</v>
      </c>
      <c r="G492" s="162">
        <v>120914</v>
      </c>
      <c r="H492" s="160" t="s">
        <v>494</v>
      </c>
      <c r="I492" s="163" t="s">
        <v>189</v>
      </c>
      <c r="J492" s="164">
        <v>42805</v>
      </c>
    </row>
    <row r="493" spans="1:10">
      <c r="A493" s="160" t="s">
        <v>287</v>
      </c>
      <c r="B493" s="160" t="s">
        <v>524</v>
      </c>
      <c r="C493" s="161" t="s">
        <v>487</v>
      </c>
      <c r="D493" s="160" t="s">
        <v>509</v>
      </c>
      <c r="E493" s="160">
        <v>11</v>
      </c>
      <c r="F493" s="161" t="s">
        <v>489</v>
      </c>
      <c r="G493" s="162">
        <v>97040</v>
      </c>
      <c r="H493" s="160" t="s">
        <v>497</v>
      </c>
      <c r="I493" s="163" t="s">
        <v>198</v>
      </c>
      <c r="J493" s="164">
        <v>42805</v>
      </c>
    </row>
    <row r="494" spans="1:10">
      <c r="A494" s="160" t="s">
        <v>517</v>
      </c>
      <c r="B494" s="160" t="s">
        <v>518</v>
      </c>
      <c r="C494" s="161" t="s">
        <v>487</v>
      </c>
      <c r="D494" s="160" t="s">
        <v>509</v>
      </c>
      <c r="E494" s="160">
        <v>11</v>
      </c>
      <c r="F494" s="161" t="s">
        <v>489</v>
      </c>
      <c r="G494" s="162">
        <v>133884</v>
      </c>
      <c r="H494" s="160" t="s">
        <v>497</v>
      </c>
      <c r="I494" s="165" t="s">
        <v>189</v>
      </c>
      <c r="J494" s="164">
        <v>42805</v>
      </c>
    </row>
    <row r="495" spans="1:10">
      <c r="A495" s="160" t="s">
        <v>530</v>
      </c>
      <c r="B495" s="160" t="s">
        <v>524</v>
      </c>
      <c r="C495" s="161" t="s">
        <v>487</v>
      </c>
      <c r="D495" s="160" t="s">
        <v>509</v>
      </c>
      <c r="E495" s="160">
        <v>12</v>
      </c>
      <c r="F495" s="161" t="s">
        <v>489</v>
      </c>
      <c r="G495" s="162">
        <v>69892</v>
      </c>
      <c r="H495" s="160" t="s">
        <v>512</v>
      </c>
      <c r="I495" s="163" t="s">
        <v>214</v>
      </c>
      <c r="J495" s="164">
        <v>42806</v>
      </c>
    </row>
    <row r="496" spans="1:10">
      <c r="A496" s="160" t="s">
        <v>526</v>
      </c>
      <c r="B496" s="160" t="s">
        <v>524</v>
      </c>
      <c r="C496" s="161" t="s">
        <v>487</v>
      </c>
      <c r="D496" s="160" t="s">
        <v>509</v>
      </c>
      <c r="E496" s="160">
        <v>12</v>
      </c>
      <c r="F496" s="161" t="s">
        <v>489</v>
      </c>
      <c r="G496" s="162">
        <v>20136</v>
      </c>
      <c r="H496" s="160" t="s">
        <v>497</v>
      </c>
      <c r="I496" s="165" t="s">
        <v>189</v>
      </c>
      <c r="J496" s="164">
        <v>42806</v>
      </c>
    </row>
    <row r="497" spans="1:10">
      <c r="A497" s="160" t="s">
        <v>530</v>
      </c>
      <c r="B497" s="160" t="s">
        <v>524</v>
      </c>
      <c r="C497" s="161" t="s">
        <v>487</v>
      </c>
      <c r="D497" s="160" t="s">
        <v>509</v>
      </c>
      <c r="E497" s="160">
        <v>12</v>
      </c>
      <c r="F497" s="161" t="s">
        <v>489</v>
      </c>
      <c r="G497" s="162">
        <v>74574</v>
      </c>
      <c r="H497" s="160" t="s">
        <v>496</v>
      </c>
      <c r="I497" s="165" t="s">
        <v>189</v>
      </c>
      <c r="J497" s="164">
        <v>42806</v>
      </c>
    </row>
    <row r="498" spans="1:10">
      <c r="A498" s="160" t="s">
        <v>522</v>
      </c>
      <c r="B498" s="160" t="s">
        <v>518</v>
      </c>
      <c r="C498" s="161" t="s">
        <v>487</v>
      </c>
      <c r="D498" s="160" t="s">
        <v>509</v>
      </c>
      <c r="E498" s="160">
        <v>12</v>
      </c>
      <c r="F498" s="161" t="s">
        <v>16</v>
      </c>
      <c r="G498" s="162">
        <v>132216</v>
      </c>
      <c r="H498" s="160" t="s">
        <v>496</v>
      </c>
      <c r="I498" s="165" t="s">
        <v>189</v>
      </c>
      <c r="J498" s="164">
        <v>42806</v>
      </c>
    </row>
    <row r="499" spans="1:10">
      <c r="A499" s="160" t="s">
        <v>528</v>
      </c>
      <c r="B499" s="160" t="s">
        <v>524</v>
      </c>
      <c r="C499" s="161" t="s">
        <v>487</v>
      </c>
      <c r="D499" s="160" t="s">
        <v>509</v>
      </c>
      <c r="E499" s="160">
        <v>12</v>
      </c>
      <c r="F499" s="161" t="s">
        <v>504</v>
      </c>
      <c r="G499" s="162">
        <v>54162</v>
      </c>
      <c r="H499" s="160" t="s">
        <v>490</v>
      </c>
      <c r="I499" s="163" t="s">
        <v>201</v>
      </c>
      <c r="J499" s="164">
        <v>42806</v>
      </c>
    </row>
    <row r="500" spans="1:10">
      <c r="A500" s="160" t="s">
        <v>485</v>
      </c>
      <c r="B500" s="160" t="s">
        <v>486</v>
      </c>
      <c r="C500" s="161" t="s">
        <v>487</v>
      </c>
      <c r="D500" s="160" t="s">
        <v>509</v>
      </c>
      <c r="E500" s="160">
        <v>12</v>
      </c>
      <c r="F500" s="161" t="s">
        <v>489</v>
      </c>
      <c r="G500" s="162">
        <v>177128</v>
      </c>
      <c r="H500" s="160" t="s">
        <v>501</v>
      </c>
      <c r="I500" s="165" t="s">
        <v>189</v>
      </c>
      <c r="J500" s="164">
        <v>42806</v>
      </c>
    </row>
    <row r="501" spans="1:10">
      <c r="A501" s="160" t="s">
        <v>485</v>
      </c>
      <c r="B501" s="160" t="s">
        <v>486</v>
      </c>
      <c r="C501" s="161" t="s">
        <v>487</v>
      </c>
      <c r="D501" s="160" t="s">
        <v>509</v>
      </c>
      <c r="E501" s="160">
        <v>13</v>
      </c>
      <c r="F501" s="161" t="s">
        <v>16</v>
      </c>
      <c r="G501" s="162">
        <v>86740</v>
      </c>
      <c r="H501" s="160" t="s">
        <v>497</v>
      </c>
      <c r="I501" s="165" t="s">
        <v>189</v>
      </c>
      <c r="J501" s="164">
        <v>42807</v>
      </c>
    </row>
    <row r="502" spans="1:10">
      <c r="A502" s="160" t="s">
        <v>485</v>
      </c>
      <c r="B502" s="160" t="s">
        <v>486</v>
      </c>
      <c r="C502" s="161" t="s">
        <v>487</v>
      </c>
      <c r="D502" s="160" t="s">
        <v>509</v>
      </c>
      <c r="E502" s="160">
        <v>13</v>
      </c>
      <c r="F502" s="161" t="s">
        <v>504</v>
      </c>
      <c r="G502" s="162">
        <v>74290</v>
      </c>
      <c r="H502" s="160" t="s">
        <v>497</v>
      </c>
      <c r="I502" s="163" t="s">
        <v>189</v>
      </c>
      <c r="J502" s="164">
        <v>42807</v>
      </c>
    </row>
    <row r="503" spans="1:10">
      <c r="A503" s="160" t="s">
        <v>521</v>
      </c>
      <c r="B503" s="160" t="s">
        <v>518</v>
      </c>
      <c r="C503" s="161" t="s">
        <v>487</v>
      </c>
      <c r="D503" s="160" t="s">
        <v>509</v>
      </c>
      <c r="E503" s="160">
        <v>13</v>
      </c>
      <c r="F503" s="161" t="s">
        <v>16</v>
      </c>
      <c r="G503" s="162">
        <v>91726</v>
      </c>
      <c r="H503" s="160" t="s">
        <v>496</v>
      </c>
      <c r="I503" s="163" t="s">
        <v>513</v>
      </c>
      <c r="J503" s="164">
        <v>42807</v>
      </c>
    </row>
    <row r="504" spans="1:10">
      <c r="A504" s="160" t="s">
        <v>485</v>
      </c>
      <c r="B504" s="160" t="s">
        <v>486</v>
      </c>
      <c r="C504" s="161" t="s">
        <v>487</v>
      </c>
      <c r="D504" s="160" t="s">
        <v>509</v>
      </c>
      <c r="E504" s="160">
        <v>13</v>
      </c>
      <c r="F504" s="161" t="s">
        <v>16</v>
      </c>
      <c r="G504" s="162">
        <v>40434</v>
      </c>
      <c r="H504" s="160" t="s">
        <v>496</v>
      </c>
      <c r="I504" s="163" t="s">
        <v>513</v>
      </c>
      <c r="J504" s="164">
        <v>42807</v>
      </c>
    </row>
    <row r="505" spans="1:10">
      <c r="A505" s="160" t="s">
        <v>530</v>
      </c>
      <c r="B505" s="160" t="s">
        <v>524</v>
      </c>
      <c r="C505" s="161" t="s">
        <v>487</v>
      </c>
      <c r="D505" s="160" t="s">
        <v>509</v>
      </c>
      <c r="E505" s="160">
        <v>14</v>
      </c>
      <c r="F505" s="161" t="s">
        <v>16</v>
      </c>
      <c r="G505" s="162">
        <v>119440</v>
      </c>
      <c r="H505" s="160" t="s">
        <v>496</v>
      </c>
      <c r="I505" s="163" t="s">
        <v>201</v>
      </c>
      <c r="J505" s="164">
        <v>42808</v>
      </c>
    </row>
    <row r="506" spans="1:10">
      <c r="A506" s="160" t="s">
        <v>498</v>
      </c>
      <c r="B506" s="160" t="s">
        <v>486</v>
      </c>
      <c r="C506" s="161" t="s">
        <v>487</v>
      </c>
      <c r="D506" s="160" t="s">
        <v>509</v>
      </c>
      <c r="E506" s="160">
        <v>14</v>
      </c>
      <c r="F506" s="161" t="s">
        <v>489</v>
      </c>
      <c r="G506" s="162">
        <v>190958</v>
      </c>
      <c r="H506" s="160" t="s">
        <v>497</v>
      </c>
      <c r="I506" s="165" t="s">
        <v>189</v>
      </c>
      <c r="J506" s="164">
        <v>42808</v>
      </c>
    </row>
    <row r="507" spans="1:10">
      <c r="A507" s="160" t="s">
        <v>517</v>
      </c>
      <c r="B507" s="160" t="s">
        <v>518</v>
      </c>
      <c r="C507" s="161" t="s">
        <v>487</v>
      </c>
      <c r="D507" s="160" t="s">
        <v>509</v>
      </c>
      <c r="E507" s="160">
        <v>14</v>
      </c>
      <c r="F507" s="161" t="s">
        <v>16</v>
      </c>
      <c r="G507" s="162">
        <v>85444</v>
      </c>
      <c r="H507" s="160" t="s">
        <v>494</v>
      </c>
      <c r="I507" s="165" t="s">
        <v>189</v>
      </c>
      <c r="J507" s="164">
        <v>42808</v>
      </c>
    </row>
    <row r="508" spans="1:10">
      <c r="A508" s="160" t="s">
        <v>526</v>
      </c>
      <c r="B508" s="160" t="s">
        <v>524</v>
      </c>
      <c r="C508" s="161" t="s">
        <v>487</v>
      </c>
      <c r="D508" s="160" t="s">
        <v>509</v>
      </c>
      <c r="E508" s="160">
        <v>14</v>
      </c>
      <c r="F508" s="161" t="s">
        <v>489</v>
      </c>
      <c r="G508" s="162">
        <v>182732</v>
      </c>
      <c r="H508" s="160" t="s">
        <v>497</v>
      </c>
      <c r="I508" s="163" t="s">
        <v>192</v>
      </c>
      <c r="J508" s="164">
        <v>42808</v>
      </c>
    </row>
    <row r="509" spans="1:10">
      <c r="A509" s="160" t="s">
        <v>498</v>
      </c>
      <c r="B509" s="160" t="s">
        <v>486</v>
      </c>
      <c r="C509" s="161" t="s">
        <v>487</v>
      </c>
      <c r="D509" s="160" t="s">
        <v>509</v>
      </c>
      <c r="E509" s="160">
        <v>14</v>
      </c>
      <c r="F509" s="161" t="s">
        <v>489</v>
      </c>
      <c r="G509" s="162">
        <v>150614</v>
      </c>
      <c r="H509" s="160" t="s">
        <v>490</v>
      </c>
      <c r="I509" s="165" t="s">
        <v>189</v>
      </c>
      <c r="J509" s="164">
        <v>42808</v>
      </c>
    </row>
    <row r="510" spans="1:10">
      <c r="A510" s="160" t="s">
        <v>485</v>
      </c>
      <c r="B510" s="160" t="s">
        <v>486</v>
      </c>
      <c r="C510" s="161" t="s">
        <v>487</v>
      </c>
      <c r="D510" s="160" t="s">
        <v>509</v>
      </c>
      <c r="E510" s="160">
        <v>15</v>
      </c>
      <c r="F510" s="161" t="s">
        <v>16</v>
      </c>
      <c r="G510" s="162">
        <v>22382</v>
      </c>
      <c r="H510" s="160" t="s">
        <v>496</v>
      </c>
      <c r="I510" s="163" t="s">
        <v>214</v>
      </c>
      <c r="J510" s="164">
        <v>42809</v>
      </c>
    </row>
    <row r="511" spans="1:10">
      <c r="A511" s="160" t="s">
        <v>523</v>
      </c>
      <c r="B511" s="160" t="s">
        <v>518</v>
      </c>
      <c r="C511" s="161" t="s">
        <v>487</v>
      </c>
      <c r="D511" s="160" t="s">
        <v>509</v>
      </c>
      <c r="E511" s="160">
        <v>15</v>
      </c>
      <c r="F511" s="161" t="s">
        <v>16</v>
      </c>
      <c r="G511" s="162">
        <v>135550</v>
      </c>
      <c r="H511" s="160" t="s">
        <v>494</v>
      </c>
      <c r="I511" s="163" t="s">
        <v>192</v>
      </c>
      <c r="J511" s="164">
        <v>42809</v>
      </c>
    </row>
    <row r="512" spans="1:10">
      <c r="A512" s="160" t="s">
        <v>522</v>
      </c>
      <c r="B512" s="160" t="s">
        <v>518</v>
      </c>
      <c r="C512" s="161" t="s">
        <v>487</v>
      </c>
      <c r="D512" s="160" t="s">
        <v>509</v>
      </c>
      <c r="E512" s="160">
        <v>15</v>
      </c>
      <c r="F512" s="161" t="s">
        <v>16</v>
      </c>
      <c r="G512" s="162">
        <v>155494</v>
      </c>
      <c r="H512" s="160" t="s">
        <v>496</v>
      </c>
      <c r="I512" s="163" t="s">
        <v>192</v>
      </c>
      <c r="J512" s="164">
        <v>42809</v>
      </c>
    </row>
    <row r="513" spans="1:10">
      <c r="A513" s="160" t="s">
        <v>530</v>
      </c>
      <c r="B513" s="160" t="s">
        <v>524</v>
      </c>
      <c r="C513" s="161" t="s">
        <v>487</v>
      </c>
      <c r="D513" s="160" t="s">
        <v>509</v>
      </c>
      <c r="E513" s="160">
        <v>15</v>
      </c>
      <c r="F513" s="161" t="s">
        <v>16</v>
      </c>
      <c r="G513" s="162">
        <v>127358</v>
      </c>
      <c r="H513" s="160" t="s">
        <v>494</v>
      </c>
      <c r="I513" s="163" t="s">
        <v>189</v>
      </c>
      <c r="J513" s="164">
        <v>42809</v>
      </c>
    </row>
    <row r="514" spans="1:10">
      <c r="A514" s="160" t="s">
        <v>531</v>
      </c>
      <c r="B514" s="160" t="s">
        <v>524</v>
      </c>
      <c r="C514" s="161" t="s">
        <v>487</v>
      </c>
      <c r="D514" s="160" t="s">
        <v>509</v>
      </c>
      <c r="E514" s="160">
        <v>15</v>
      </c>
      <c r="F514" s="161" t="s">
        <v>489</v>
      </c>
      <c r="G514" s="162">
        <v>118122</v>
      </c>
      <c r="H514" s="160" t="s">
        <v>497</v>
      </c>
      <c r="I514" s="163" t="s">
        <v>201</v>
      </c>
      <c r="J514" s="164">
        <v>42809</v>
      </c>
    </row>
    <row r="515" spans="1:10">
      <c r="A515" s="160" t="s">
        <v>519</v>
      </c>
      <c r="B515" s="160" t="s">
        <v>518</v>
      </c>
      <c r="C515" s="161" t="s">
        <v>487</v>
      </c>
      <c r="D515" s="160" t="s">
        <v>509</v>
      </c>
      <c r="E515" s="160">
        <v>15</v>
      </c>
      <c r="F515" s="161" t="s">
        <v>504</v>
      </c>
      <c r="G515" s="162">
        <v>53010</v>
      </c>
      <c r="H515" s="160" t="s">
        <v>494</v>
      </c>
      <c r="I515" s="163" t="s">
        <v>192</v>
      </c>
      <c r="J515" s="164">
        <v>42809</v>
      </c>
    </row>
    <row r="516" spans="1:10">
      <c r="A516" s="160" t="s">
        <v>519</v>
      </c>
      <c r="B516" s="160" t="s">
        <v>518</v>
      </c>
      <c r="C516" s="161" t="s">
        <v>487</v>
      </c>
      <c r="D516" s="160" t="s">
        <v>509</v>
      </c>
      <c r="E516" s="160">
        <v>16</v>
      </c>
      <c r="F516" s="161" t="s">
        <v>16</v>
      </c>
      <c r="G516" s="162">
        <v>185600</v>
      </c>
      <c r="H516" s="160" t="s">
        <v>490</v>
      </c>
      <c r="I516" s="163" t="s">
        <v>189</v>
      </c>
      <c r="J516" s="164">
        <v>42810</v>
      </c>
    </row>
    <row r="517" spans="1:10">
      <c r="A517" s="160" t="s">
        <v>521</v>
      </c>
      <c r="B517" s="160" t="s">
        <v>518</v>
      </c>
      <c r="C517" s="161" t="s">
        <v>487</v>
      </c>
      <c r="D517" s="160" t="s">
        <v>509</v>
      </c>
      <c r="E517" s="160">
        <v>16</v>
      </c>
      <c r="F517" s="161" t="s">
        <v>16</v>
      </c>
      <c r="G517" s="162">
        <v>67174</v>
      </c>
      <c r="H517" s="160" t="s">
        <v>494</v>
      </c>
      <c r="I517" s="163" t="s">
        <v>201</v>
      </c>
      <c r="J517" s="164">
        <v>42810</v>
      </c>
    </row>
    <row r="518" spans="1:10">
      <c r="A518" s="160" t="s">
        <v>529</v>
      </c>
      <c r="B518" s="160" t="s">
        <v>524</v>
      </c>
      <c r="C518" s="161" t="s">
        <v>487</v>
      </c>
      <c r="D518" s="160" t="s">
        <v>509</v>
      </c>
      <c r="E518" s="160">
        <v>17</v>
      </c>
      <c r="F518" s="161" t="s">
        <v>16</v>
      </c>
      <c r="G518" s="162">
        <v>24160</v>
      </c>
      <c r="H518" s="160" t="s">
        <v>512</v>
      </c>
      <c r="I518" s="163" t="s">
        <v>201</v>
      </c>
      <c r="J518" s="164">
        <v>42811</v>
      </c>
    </row>
    <row r="519" spans="1:10">
      <c r="A519" s="160" t="s">
        <v>529</v>
      </c>
      <c r="B519" s="160" t="s">
        <v>524</v>
      </c>
      <c r="C519" s="161" t="s">
        <v>487</v>
      </c>
      <c r="D519" s="160" t="s">
        <v>509</v>
      </c>
      <c r="E519" s="160">
        <v>17</v>
      </c>
      <c r="F519" s="161" t="s">
        <v>16</v>
      </c>
      <c r="G519" s="162">
        <v>123444</v>
      </c>
      <c r="H519" s="160" t="s">
        <v>496</v>
      </c>
      <c r="I519" s="163" t="s">
        <v>513</v>
      </c>
      <c r="J519" s="164">
        <v>42811</v>
      </c>
    </row>
    <row r="520" spans="1:10">
      <c r="A520" s="160" t="s">
        <v>521</v>
      </c>
      <c r="B520" s="160" t="s">
        <v>518</v>
      </c>
      <c r="C520" s="161" t="s">
        <v>487</v>
      </c>
      <c r="D520" s="160" t="s">
        <v>509</v>
      </c>
      <c r="E520" s="160">
        <v>17</v>
      </c>
      <c r="F520" s="161" t="s">
        <v>489</v>
      </c>
      <c r="G520" s="162">
        <v>132906</v>
      </c>
      <c r="H520" s="160" t="s">
        <v>497</v>
      </c>
      <c r="I520" s="165" t="s">
        <v>192</v>
      </c>
      <c r="J520" s="164">
        <v>42811</v>
      </c>
    </row>
    <row r="521" spans="1:10">
      <c r="A521" s="160" t="s">
        <v>532</v>
      </c>
      <c r="B521" s="160" t="s">
        <v>524</v>
      </c>
      <c r="C521" s="161" t="s">
        <v>487</v>
      </c>
      <c r="D521" s="160" t="s">
        <v>509</v>
      </c>
      <c r="E521" s="160">
        <v>17</v>
      </c>
      <c r="F521" s="161" t="s">
        <v>16</v>
      </c>
      <c r="G521" s="162">
        <v>157700</v>
      </c>
      <c r="H521" s="160" t="s">
        <v>490</v>
      </c>
      <c r="I521" s="163" t="s">
        <v>192</v>
      </c>
      <c r="J521" s="164">
        <v>42811</v>
      </c>
    </row>
    <row r="522" spans="1:10">
      <c r="A522" s="160" t="s">
        <v>521</v>
      </c>
      <c r="B522" s="160" t="s">
        <v>518</v>
      </c>
      <c r="C522" s="161" t="s">
        <v>487</v>
      </c>
      <c r="D522" s="160" t="s">
        <v>509</v>
      </c>
      <c r="E522" s="160">
        <v>17</v>
      </c>
      <c r="F522" s="161" t="s">
        <v>16</v>
      </c>
      <c r="G522" s="162">
        <v>177610</v>
      </c>
      <c r="H522" s="160" t="s">
        <v>512</v>
      </c>
      <c r="I522" s="165" t="s">
        <v>192</v>
      </c>
      <c r="J522" s="164">
        <v>42811</v>
      </c>
    </row>
    <row r="523" spans="1:10">
      <c r="A523" s="160" t="s">
        <v>532</v>
      </c>
      <c r="B523" s="160" t="s">
        <v>524</v>
      </c>
      <c r="C523" s="161" t="s">
        <v>487</v>
      </c>
      <c r="D523" s="160" t="s">
        <v>509</v>
      </c>
      <c r="E523" s="160">
        <v>18</v>
      </c>
      <c r="F523" s="161" t="s">
        <v>16</v>
      </c>
      <c r="G523" s="162">
        <v>96736</v>
      </c>
      <c r="H523" s="160" t="s">
        <v>496</v>
      </c>
      <c r="I523" s="165" t="s">
        <v>192</v>
      </c>
      <c r="J523" s="164">
        <v>42812</v>
      </c>
    </row>
    <row r="524" spans="1:10">
      <c r="A524" s="160" t="s">
        <v>527</v>
      </c>
      <c r="B524" s="160" t="s">
        <v>524</v>
      </c>
      <c r="C524" s="161" t="s">
        <v>487</v>
      </c>
      <c r="D524" s="160" t="s">
        <v>509</v>
      </c>
      <c r="E524" s="160">
        <v>18</v>
      </c>
      <c r="F524" s="161" t="s">
        <v>489</v>
      </c>
      <c r="G524" s="162">
        <v>175808</v>
      </c>
      <c r="H524" s="160" t="s">
        <v>494</v>
      </c>
      <c r="I524" s="163" t="s">
        <v>214</v>
      </c>
      <c r="J524" s="164">
        <v>42812</v>
      </c>
    </row>
    <row r="525" spans="1:10">
      <c r="A525" s="160" t="s">
        <v>529</v>
      </c>
      <c r="B525" s="160" t="s">
        <v>524</v>
      </c>
      <c r="C525" s="161" t="s">
        <v>487</v>
      </c>
      <c r="D525" s="160" t="s">
        <v>509</v>
      </c>
      <c r="E525" s="160">
        <v>18</v>
      </c>
      <c r="F525" s="161" t="s">
        <v>16</v>
      </c>
      <c r="G525" s="162">
        <v>11816</v>
      </c>
      <c r="H525" s="160" t="s">
        <v>494</v>
      </c>
      <c r="I525" s="163" t="s">
        <v>192</v>
      </c>
      <c r="J525" s="164">
        <v>42812</v>
      </c>
    </row>
    <row r="526" spans="1:10">
      <c r="A526" s="160" t="s">
        <v>485</v>
      </c>
      <c r="B526" s="160" t="s">
        <v>486</v>
      </c>
      <c r="C526" s="161" t="s">
        <v>487</v>
      </c>
      <c r="D526" s="160" t="s">
        <v>509</v>
      </c>
      <c r="E526" s="160">
        <v>18</v>
      </c>
      <c r="F526" s="161" t="s">
        <v>489</v>
      </c>
      <c r="G526" s="162">
        <v>140916</v>
      </c>
      <c r="H526" s="160" t="s">
        <v>494</v>
      </c>
      <c r="I526" s="163" t="s">
        <v>192</v>
      </c>
      <c r="J526" s="164">
        <v>42812</v>
      </c>
    </row>
    <row r="527" spans="1:10">
      <c r="A527" s="160" t="s">
        <v>519</v>
      </c>
      <c r="B527" s="160" t="s">
        <v>518</v>
      </c>
      <c r="C527" s="161" t="s">
        <v>487</v>
      </c>
      <c r="D527" s="160" t="s">
        <v>509</v>
      </c>
      <c r="E527" s="160">
        <v>18</v>
      </c>
      <c r="F527" s="161" t="s">
        <v>489</v>
      </c>
      <c r="G527" s="162">
        <v>58726</v>
      </c>
      <c r="H527" s="160" t="s">
        <v>512</v>
      </c>
      <c r="I527" s="163" t="s">
        <v>214</v>
      </c>
      <c r="J527" s="164">
        <v>42812</v>
      </c>
    </row>
    <row r="528" spans="1:10">
      <c r="A528" s="160" t="s">
        <v>530</v>
      </c>
      <c r="B528" s="160" t="s">
        <v>524</v>
      </c>
      <c r="C528" s="161" t="s">
        <v>487</v>
      </c>
      <c r="D528" s="160" t="s">
        <v>509</v>
      </c>
      <c r="E528" s="160">
        <v>19</v>
      </c>
      <c r="F528" s="161" t="s">
        <v>489</v>
      </c>
      <c r="G528" s="162">
        <v>26628</v>
      </c>
      <c r="H528" s="160" t="s">
        <v>494</v>
      </c>
      <c r="I528" s="163" t="s">
        <v>214</v>
      </c>
      <c r="J528" s="164">
        <v>42813</v>
      </c>
    </row>
    <row r="529" spans="1:10">
      <c r="A529" s="160" t="s">
        <v>526</v>
      </c>
      <c r="B529" s="160" t="s">
        <v>524</v>
      </c>
      <c r="C529" s="161" t="s">
        <v>487</v>
      </c>
      <c r="D529" s="160" t="s">
        <v>509</v>
      </c>
      <c r="E529" s="160">
        <v>19</v>
      </c>
      <c r="F529" s="161" t="s">
        <v>16</v>
      </c>
      <c r="G529" s="162">
        <v>149432</v>
      </c>
      <c r="H529" s="160" t="s">
        <v>497</v>
      </c>
      <c r="I529" s="163" t="s">
        <v>189</v>
      </c>
      <c r="J529" s="164">
        <v>42813</v>
      </c>
    </row>
    <row r="530" spans="1:10">
      <c r="A530" s="160" t="s">
        <v>287</v>
      </c>
      <c r="B530" s="160" t="s">
        <v>524</v>
      </c>
      <c r="C530" s="161" t="s">
        <v>487</v>
      </c>
      <c r="D530" s="160" t="s">
        <v>509</v>
      </c>
      <c r="E530" s="160">
        <v>19</v>
      </c>
      <c r="F530" s="161" t="s">
        <v>504</v>
      </c>
      <c r="G530" s="162">
        <v>94556</v>
      </c>
      <c r="H530" s="160" t="s">
        <v>494</v>
      </c>
      <c r="I530" s="163" t="s">
        <v>189</v>
      </c>
      <c r="J530" s="164">
        <v>42813</v>
      </c>
    </row>
    <row r="531" spans="1:10">
      <c r="A531" s="160" t="s">
        <v>519</v>
      </c>
      <c r="B531" s="160" t="s">
        <v>518</v>
      </c>
      <c r="C531" s="161" t="s">
        <v>487</v>
      </c>
      <c r="D531" s="160" t="s">
        <v>509</v>
      </c>
      <c r="E531" s="160">
        <v>19</v>
      </c>
      <c r="F531" s="161" t="s">
        <v>489</v>
      </c>
      <c r="G531" s="162">
        <v>62418</v>
      </c>
      <c r="H531" s="160" t="s">
        <v>496</v>
      </c>
      <c r="I531" s="165" t="s">
        <v>198</v>
      </c>
      <c r="J531" s="164">
        <v>42813</v>
      </c>
    </row>
    <row r="532" spans="1:10">
      <c r="A532" s="160" t="s">
        <v>517</v>
      </c>
      <c r="B532" s="160" t="s">
        <v>518</v>
      </c>
      <c r="C532" s="161" t="s">
        <v>487</v>
      </c>
      <c r="D532" s="160" t="s">
        <v>509</v>
      </c>
      <c r="E532" s="160">
        <v>19</v>
      </c>
      <c r="F532" s="161" t="s">
        <v>489</v>
      </c>
      <c r="G532" s="162">
        <v>46862</v>
      </c>
      <c r="H532" s="160" t="s">
        <v>494</v>
      </c>
      <c r="I532" s="163" t="s">
        <v>189</v>
      </c>
      <c r="J532" s="164">
        <v>42813</v>
      </c>
    </row>
    <row r="533" spans="1:10">
      <c r="A533" s="160" t="s">
        <v>531</v>
      </c>
      <c r="B533" s="160" t="s">
        <v>524</v>
      </c>
      <c r="C533" s="161" t="s">
        <v>487</v>
      </c>
      <c r="D533" s="160" t="s">
        <v>509</v>
      </c>
      <c r="E533" s="160">
        <v>20</v>
      </c>
      <c r="F533" s="161" t="s">
        <v>16</v>
      </c>
      <c r="G533" s="162">
        <v>161102</v>
      </c>
      <c r="H533" s="160" t="s">
        <v>496</v>
      </c>
      <c r="I533" s="163" t="s">
        <v>192</v>
      </c>
      <c r="J533" s="164">
        <v>42814</v>
      </c>
    </row>
    <row r="534" spans="1:10">
      <c r="A534" s="160" t="s">
        <v>517</v>
      </c>
      <c r="B534" s="160" t="s">
        <v>518</v>
      </c>
      <c r="C534" s="161" t="s">
        <v>487</v>
      </c>
      <c r="D534" s="160" t="s">
        <v>509</v>
      </c>
      <c r="E534" s="160">
        <v>20</v>
      </c>
      <c r="F534" s="161" t="s">
        <v>489</v>
      </c>
      <c r="G534" s="162">
        <v>186230</v>
      </c>
      <c r="H534" s="160" t="s">
        <v>512</v>
      </c>
      <c r="I534" s="163" t="s">
        <v>201</v>
      </c>
      <c r="J534" s="164">
        <v>42814</v>
      </c>
    </row>
    <row r="535" spans="1:10">
      <c r="A535" s="160" t="s">
        <v>521</v>
      </c>
      <c r="B535" s="160" t="s">
        <v>518</v>
      </c>
      <c r="C535" s="161" t="s">
        <v>487</v>
      </c>
      <c r="D535" s="160" t="s">
        <v>509</v>
      </c>
      <c r="E535" s="160">
        <v>20</v>
      </c>
      <c r="F535" s="161" t="s">
        <v>489</v>
      </c>
      <c r="G535" s="162">
        <v>68490</v>
      </c>
      <c r="H535" s="160" t="s">
        <v>494</v>
      </c>
      <c r="I535" s="163" t="s">
        <v>189</v>
      </c>
      <c r="J535" s="164">
        <v>42814</v>
      </c>
    </row>
    <row r="536" spans="1:10">
      <c r="A536" s="160" t="s">
        <v>530</v>
      </c>
      <c r="B536" s="160" t="s">
        <v>524</v>
      </c>
      <c r="C536" s="161" t="s">
        <v>487</v>
      </c>
      <c r="D536" s="160" t="s">
        <v>509</v>
      </c>
      <c r="E536" s="160">
        <v>20</v>
      </c>
      <c r="F536" s="161" t="s">
        <v>16</v>
      </c>
      <c r="G536" s="162">
        <v>164884</v>
      </c>
      <c r="H536" s="160" t="s">
        <v>496</v>
      </c>
      <c r="I536" s="163" t="s">
        <v>198</v>
      </c>
      <c r="J536" s="164">
        <v>42814</v>
      </c>
    </row>
    <row r="537" spans="1:10">
      <c r="A537" s="160" t="s">
        <v>529</v>
      </c>
      <c r="B537" s="160" t="s">
        <v>524</v>
      </c>
      <c r="C537" s="161" t="s">
        <v>487</v>
      </c>
      <c r="D537" s="160" t="s">
        <v>509</v>
      </c>
      <c r="E537" s="160">
        <v>21</v>
      </c>
      <c r="F537" s="161" t="s">
        <v>489</v>
      </c>
      <c r="G537" s="162">
        <v>15304</v>
      </c>
      <c r="H537" s="160" t="s">
        <v>494</v>
      </c>
      <c r="I537" s="163" t="s">
        <v>513</v>
      </c>
      <c r="J537" s="164">
        <v>42815</v>
      </c>
    </row>
    <row r="538" spans="1:10">
      <c r="A538" s="160" t="s">
        <v>531</v>
      </c>
      <c r="B538" s="160" t="s">
        <v>524</v>
      </c>
      <c r="C538" s="161" t="s">
        <v>487</v>
      </c>
      <c r="D538" s="160" t="s">
        <v>509</v>
      </c>
      <c r="E538" s="160">
        <v>21</v>
      </c>
      <c r="F538" s="161" t="s">
        <v>16</v>
      </c>
      <c r="G538" s="162">
        <v>172080</v>
      </c>
      <c r="H538" s="160" t="s">
        <v>494</v>
      </c>
      <c r="I538" s="165" t="s">
        <v>189</v>
      </c>
      <c r="J538" s="164">
        <v>42815</v>
      </c>
    </row>
    <row r="539" spans="1:10">
      <c r="A539" s="160" t="s">
        <v>531</v>
      </c>
      <c r="B539" s="160" t="s">
        <v>524</v>
      </c>
      <c r="C539" s="161" t="s">
        <v>487</v>
      </c>
      <c r="D539" s="160" t="s">
        <v>509</v>
      </c>
      <c r="E539" s="160">
        <v>21</v>
      </c>
      <c r="F539" s="161" t="s">
        <v>16</v>
      </c>
      <c r="G539" s="162">
        <v>23998</v>
      </c>
      <c r="H539" s="160" t="s">
        <v>497</v>
      </c>
      <c r="I539" s="163" t="s">
        <v>198</v>
      </c>
      <c r="J539" s="164">
        <v>42815</v>
      </c>
    </row>
    <row r="540" spans="1:10">
      <c r="A540" s="160" t="s">
        <v>531</v>
      </c>
      <c r="B540" s="160" t="s">
        <v>524</v>
      </c>
      <c r="C540" s="161" t="s">
        <v>487</v>
      </c>
      <c r="D540" s="160" t="s">
        <v>509</v>
      </c>
      <c r="E540" s="160">
        <v>21</v>
      </c>
      <c r="F540" s="161" t="s">
        <v>16</v>
      </c>
      <c r="G540" s="162">
        <v>181992</v>
      </c>
      <c r="H540" s="160" t="s">
        <v>501</v>
      </c>
      <c r="I540" s="165" t="s">
        <v>189</v>
      </c>
      <c r="J540" s="164">
        <v>42815</v>
      </c>
    </row>
    <row r="541" spans="1:10">
      <c r="A541" s="160" t="s">
        <v>519</v>
      </c>
      <c r="B541" s="160" t="s">
        <v>518</v>
      </c>
      <c r="C541" s="161" t="s">
        <v>487</v>
      </c>
      <c r="D541" s="160" t="s">
        <v>509</v>
      </c>
      <c r="E541" s="160">
        <v>21</v>
      </c>
      <c r="F541" s="161" t="s">
        <v>489</v>
      </c>
      <c r="G541" s="162">
        <v>162298</v>
      </c>
      <c r="H541" s="160" t="s">
        <v>494</v>
      </c>
      <c r="I541" s="165" t="s">
        <v>189</v>
      </c>
      <c r="J541" s="164">
        <v>42815</v>
      </c>
    </row>
    <row r="542" spans="1:10">
      <c r="A542" s="160" t="s">
        <v>485</v>
      </c>
      <c r="B542" s="160" t="s">
        <v>486</v>
      </c>
      <c r="C542" s="161" t="s">
        <v>487</v>
      </c>
      <c r="D542" s="160" t="s">
        <v>509</v>
      </c>
      <c r="E542" s="160">
        <v>21</v>
      </c>
      <c r="F542" s="161" t="s">
        <v>489</v>
      </c>
      <c r="G542" s="162">
        <v>174780</v>
      </c>
      <c r="H542" s="160" t="s">
        <v>494</v>
      </c>
      <c r="I542" s="163" t="s">
        <v>198</v>
      </c>
      <c r="J542" s="164">
        <v>42815</v>
      </c>
    </row>
    <row r="543" spans="1:10">
      <c r="A543" s="160" t="s">
        <v>485</v>
      </c>
      <c r="B543" s="160" t="s">
        <v>486</v>
      </c>
      <c r="C543" s="161" t="s">
        <v>487</v>
      </c>
      <c r="D543" s="160" t="s">
        <v>509</v>
      </c>
      <c r="E543" s="160">
        <v>21</v>
      </c>
      <c r="F543" s="161" t="s">
        <v>489</v>
      </c>
      <c r="G543" s="162">
        <v>68670</v>
      </c>
      <c r="H543" s="160" t="s">
        <v>494</v>
      </c>
      <c r="I543" s="165" t="s">
        <v>189</v>
      </c>
      <c r="J543" s="164">
        <v>42815</v>
      </c>
    </row>
    <row r="544" spans="1:10">
      <c r="A544" s="160" t="s">
        <v>529</v>
      </c>
      <c r="B544" s="160" t="s">
        <v>524</v>
      </c>
      <c r="C544" s="161" t="s">
        <v>487</v>
      </c>
      <c r="D544" s="160" t="s">
        <v>509</v>
      </c>
      <c r="E544" s="160">
        <v>22</v>
      </c>
      <c r="F544" s="161" t="s">
        <v>489</v>
      </c>
      <c r="G544" s="162">
        <v>175618</v>
      </c>
      <c r="H544" s="160" t="s">
        <v>490</v>
      </c>
      <c r="I544" s="163" t="s">
        <v>189</v>
      </c>
      <c r="J544" s="164">
        <v>42816</v>
      </c>
    </row>
    <row r="545" spans="1:10">
      <c r="A545" s="160" t="s">
        <v>529</v>
      </c>
      <c r="B545" s="160" t="s">
        <v>524</v>
      </c>
      <c r="C545" s="161" t="s">
        <v>487</v>
      </c>
      <c r="D545" s="160" t="s">
        <v>509</v>
      </c>
      <c r="E545" s="160">
        <v>22</v>
      </c>
      <c r="F545" s="161" t="s">
        <v>489</v>
      </c>
      <c r="G545" s="162">
        <v>88654</v>
      </c>
      <c r="H545" s="160" t="s">
        <v>497</v>
      </c>
      <c r="I545" s="163" t="s">
        <v>201</v>
      </c>
      <c r="J545" s="164">
        <v>42816</v>
      </c>
    </row>
    <row r="546" spans="1:10">
      <c r="A546" s="160" t="s">
        <v>521</v>
      </c>
      <c r="B546" s="160" t="s">
        <v>518</v>
      </c>
      <c r="C546" s="161" t="s">
        <v>487</v>
      </c>
      <c r="D546" s="160" t="s">
        <v>509</v>
      </c>
      <c r="E546" s="160">
        <v>23</v>
      </c>
      <c r="F546" s="161" t="s">
        <v>489</v>
      </c>
      <c r="G546" s="162">
        <v>137808</v>
      </c>
      <c r="H546" s="160" t="s">
        <v>494</v>
      </c>
      <c r="I546" s="163" t="s">
        <v>189</v>
      </c>
      <c r="J546" s="164">
        <v>42817</v>
      </c>
    </row>
    <row r="547" spans="1:10">
      <c r="A547" s="160" t="s">
        <v>525</v>
      </c>
      <c r="B547" s="160" t="s">
        <v>524</v>
      </c>
      <c r="C547" s="161" t="s">
        <v>487</v>
      </c>
      <c r="D547" s="160" t="s">
        <v>509</v>
      </c>
      <c r="E547" s="160">
        <v>23</v>
      </c>
      <c r="F547" s="161" t="s">
        <v>16</v>
      </c>
      <c r="G547" s="162">
        <v>50812</v>
      </c>
      <c r="H547" s="160" t="s">
        <v>501</v>
      </c>
      <c r="I547" s="165" t="s">
        <v>198</v>
      </c>
      <c r="J547" s="164">
        <v>42817</v>
      </c>
    </row>
    <row r="548" spans="1:10">
      <c r="A548" s="160" t="s">
        <v>517</v>
      </c>
      <c r="B548" s="160" t="s">
        <v>518</v>
      </c>
      <c r="C548" s="161" t="s">
        <v>487</v>
      </c>
      <c r="D548" s="160" t="s">
        <v>509</v>
      </c>
      <c r="E548" s="160">
        <v>23</v>
      </c>
      <c r="F548" s="161" t="s">
        <v>16</v>
      </c>
      <c r="G548" s="162">
        <v>66234</v>
      </c>
      <c r="H548" s="160" t="s">
        <v>512</v>
      </c>
      <c r="I548" s="163" t="s">
        <v>198</v>
      </c>
      <c r="J548" s="164">
        <v>42817</v>
      </c>
    </row>
    <row r="549" spans="1:10">
      <c r="A549" s="160" t="s">
        <v>491</v>
      </c>
      <c r="B549" s="160" t="s">
        <v>486</v>
      </c>
      <c r="C549" s="161" t="s">
        <v>487</v>
      </c>
      <c r="D549" s="160" t="s">
        <v>509</v>
      </c>
      <c r="E549" s="160">
        <v>23</v>
      </c>
      <c r="F549" s="161" t="s">
        <v>489</v>
      </c>
      <c r="G549" s="162">
        <v>98892</v>
      </c>
      <c r="H549" s="160" t="s">
        <v>494</v>
      </c>
      <c r="I549" s="165" t="s">
        <v>198</v>
      </c>
      <c r="J549" s="164">
        <v>42817</v>
      </c>
    </row>
    <row r="550" spans="1:10">
      <c r="A550" s="160" t="s">
        <v>522</v>
      </c>
      <c r="B550" s="160" t="s">
        <v>518</v>
      </c>
      <c r="C550" s="161" t="s">
        <v>487</v>
      </c>
      <c r="D550" s="160" t="s">
        <v>509</v>
      </c>
      <c r="E550" s="160">
        <v>24</v>
      </c>
      <c r="F550" s="161" t="s">
        <v>489</v>
      </c>
      <c r="G550" s="162">
        <v>89112</v>
      </c>
      <c r="H550" s="160" t="s">
        <v>512</v>
      </c>
      <c r="I550" s="163" t="s">
        <v>192</v>
      </c>
      <c r="J550" s="164">
        <v>42818</v>
      </c>
    </row>
    <row r="551" spans="1:10">
      <c r="A551" s="160" t="s">
        <v>291</v>
      </c>
      <c r="B551" s="160" t="s">
        <v>524</v>
      </c>
      <c r="C551" s="161" t="s">
        <v>487</v>
      </c>
      <c r="D551" s="160" t="s">
        <v>509</v>
      </c>
      <c r="E551" s="160">
        <v>24</v>
      </c>
      <c r="F551" s="161" t="s">
        <v>16</v>
      </c>
      <c r="G551" s="162">
        <v>57588</v>
      </c>
      <c r="H551" s="160" t="s">
        <v>497</v>
      </c>
      <c r="I551" s="163" t="s">
        <v>189</v>
      </c>
      <c r="J551" s="164">
        <v>42818</v>
      </c>
    </row>
    <row r="552" spans="1:10">
      <c r="A552" s="160" t="s">
        <v>287</v>
      </c>
      <c r="B552" s="160" t="s">
        <v>524</v>
      </c>
      <c r="C552" s="161" t="s">
        <v>487</v>
      </c>
      <c r="D552" s="160" t="s">
        <v>509</v>
      </c>
      <c r="E552" s="160">
        <v>24</v>
      </c>
      <c r="F552" s="161" t="s">
        <v>16</v>
      </c>
      <c r="G552" s="162">
        <v>188676</v>
      </c>
      <c r="H552" s="160" t="s">
        <v>501</v>
      </c>
      <c r="I552" s="163" t="s">
        <v>513</v>
      </c>
      <c r="J552" s="164">
        <v>42818</v>
      </c>
    </row>
    <row r="553" spans="1:10">
      <c r="A553" s="160" t="s">
        <v>521</v>
      </c>
      <c r="B553" s="160" t="s">
        <v>518</v>
      </c>
      <c r="C553" s="161" t="s">
        <v>487</v>
      </c>
      <c r="D553" s="160" t="s">
        <v>509</v>
      </c>
      <c r="E553" s="160">
        <v>25</v>
      </c>
      <c r="F553" s="161" t="s">
        <v>489</v>
      </c>
      <c r="G553" s="162">
        <v>272964</v>
      </c>
      <c r="H553" s="160" t="s">
        <v>512</v>
      </c>
      <c r="I553" s="163" t="s">
        <v>192</v>
      </c>
      <c r="J553" s="164">
        <v>42819</v>
      </c>
    </row>
    <row r="554" spans="1:10">
      <c r="A554" s="160" t="s">
        <v>529</v>
      </c>
      <c r="B554" s="160" t="s">
        <v>524</v>
      </c>
      <c r="C554" s="161" t="s">
        <v>487</v>
      </c>
      <c r="D554" s="160" t="s">
        <v>509</v>
      </c>
      <c r="E554" s="160">
        <v>25</v>
      </c>
      <c r="F554" s="161" t="s">
        <v>489</v>
      </c>
      <c r="G554" s="162">
        <v>202509</v>
      </c>
      <c r="H554" s="160" t="s">
        <v>496</v>
      </c>
      <c r="I554" s="165" t="s">
        <v>198</v>
      </c>
      <c r="J554" s="164">
        <v>42819</v>
      </c>
    </row>
    <row r="555" spans="1:10">
      <c r="A555" s="160" t="s">
        <v>520</v>
      </c>
      <c r="B555" s="160" t="s">
        <v>518</v>
      </c>
      <c r="C555" s="161" t="s">
        <v>487</v>
      </c>
      <c r="D555" s="160" t="s">
        <v>509</v>
      </c>
      <c r="E555" s="160">
        <v>25</v>
      </c>
      <c r="F555" s="161" t="s">
        <v>489</v>
      </c>
      <c r="G555" s="162">
        <v>206760</v>
      </c>
      <c r="H555" s="160" t="s">
        <v>496</v>
      </c>
      <c r="I555" s="165" t="s">
        <v>198</v>
      </c>
      <c r="J555" s="164">
        <v>42819</v>
      </c>
    </row>
    <row r="556" spans="1:10">
      <c r="A556" s="160" t="s">
        <v>521</v>
      </c>
      <c r="B556" s="160" t="s">
        <v>518</v>
      </c>
      <c r="C556" s="161" t="s">
        <v>487</v>
      </c>
      <c r="D556" s="160" t="s">
        <v>509</v>
      </c>
      <c r="E556" s="160">
        <v>25</v>
      </c>
      <c r="F556" s="161" t="s">
        <v>489</v>
      </c>
      <c r="G556" s="162">
        <v>185745</v>
      </c>
      <c r="H556" s="160" t="s">
        <v>497</v>
      </c>
      <c r="I556" s="165" t="s">
        <v>198</v>
      </c>
      <c r="J556" s="164">
        <v>42819</v>
      </c>
    </row>
    <row r="557" spans="1:10">
      <c r="A557" s="160" t="s">
        <v>519</v>
      </c>
      <c r="B557" s="160" t="s">
        <v>518</v>
      </c>
      <c r="C557" s="161" t="s">
        <v>487</v>
      </c>
      <c r="D557" s="160" t="s">
        <v>509</v>
      </c>
      <c r="E557" s="160">
        <v>26</v>
      </c>
      <c r="F557" s="161" t="s">
        <v>504</v>
      </c>
      <c r="G557" s="162">
        <v>52716</v>
      </c>
      <c r="H557" s="160" t="s">
        <v>497</v>
      </c>
      <c r="I557" s="165" t="s">
        <v>192</v>
      </c>
      <c r="J557" s="164">
        <v>42820</v>
      </c>
    </row>
    <row r="558" spans="1:10">
      <c r="A558" s="160" t="s">
        <v>291</v>
      </c>
      <c r="B558" s="160" t="s">
        <v>524</v>
      </c>
      <c r="C558" s="161" t="s">
        <v>487</v>
      </c>
      <c r="D558" s="160" t="s">
        <v>509</v>
      </c>
      <c r="E558" s="160">
        <v>26</v>
      </c>
      <c r="F558" s="161" t="s">
        <v>16</v>
      </c>
      <c r="G558" s="162">
        <v>37896</v>
      </c>
      <c r="H558" s="160" t="s">
        <v>497</v>
      </c>
      <c r="I558" s="163" t="s">
        <v>189</v>
      </c>
      <c r="J558" s="164">
        <v>42820</v>
      </c>
    </row>
    <row r="559" spans="1:10">
      <c r="A559" s="160" t="s">
        <v>530</v>
      </c>
      <c r="B559" s="160" t="s">
        <v>524</v>
      </c>
      <c r="C559" s="161" t="s">
        <v>487</v>
      </c>
      <c r="D559" s="160" t="s">
        <v>509</v>
      </c>
      <c r="E559" s="160">
        <v>26</v>
      </c>
      <c r="F559" s="161" t="s">
        <v>504</v>
      </c>
      <c r="G559" s="162">
        <v>59733</v>
      </c>
      <c r="H559" s="160" t="s">
        <v>494</v>
      </c>
      <c r="I559" s="165" t="s">
        <v>192</v>
      </c>
      <c r="J559" s="164">
        <v>42820</v>
      </c>
    </row>
    <row r="560" spans="1:10">
      <c r="A560" s="160" t="s">
        <v>291</v>
      </c>
      <c r="B560" s="160" t="s">
        <v>524</v>
      </c>
      <c r="C560" s="161" t="s">
        <v>487</v>
      </c>
      <c r="D560" s="160" t="s">
        <v>509</v>
      </c>
      <c r="E560" s="160">
        <v>27</v>
      </c>
      <c r="F560" s="161" t="s">
        <v>504</v>
      </c>
      <c r="G560" s="162">
        <v>246111</v>
      </c>
      <c r="H560" s="160" t="s">
        <v>496</v>
      </c>
      <c r="I560" s="165" t="s">
        <v>198</v>
      </c>
      <c r="J560" s="164">
        <v>42821</v>
      </c>
    </row>
    <row r="561" spans="1:10">
      <c r="A561" s="160" t="s">
        <v>528</v>
      </c>
      <c r="B561" s="160" t="s">
        <v>524</v>
      </c>
      <c r="C561" s="161" t="s">
        <v>487</v>
      </c>
      <c r="D561" s="160" t="s">
        <v>509</v>
      </c>
      <c r="E561" s="160">
        <v>27</v>
      </c>
      <c r="F561" s="161" t="s">
        <v>16</v>
      </c>
      <c r="G561" s="162">
        <v>96003</v>
      </c>
      <c r="H561" s="160" t="s">
        <v>496</v>
      </c>
      <c r="I561" s="163" t="s">
        <v>198</v>
      </c>
      <c r="J561" s="164">
        <v>42821</v>
      </c>
    </row>
    <row r="562" spans="1:10">
      <c r="A562" s="160" t="s">
        <v>533</v>
      </c>
      <c r="B562" s="160" t="s">
        <v>534</v>
      </c>
      <c r="C562" s="161" t="s">
        <v>487</v>
      </c>
      <c r="D562" s="160" t="s">
        <v>509</v>
      </c>
      <c r="E562" s="160">
        <v>27</v>
      </c>
      <c r="F562" s="161" t="s">
        <v>16</v>
      </c>
      <c r="G562" s="162">
        <v>292521</v>
      </c>
      <c r="H562" s="160" t="s">
        <v>496</v>
      </c>
      <c r="I562" s="165" t="s">
        <v>198</v>
      </c>
      <c r="J562" s="164">
        <v>42821</v>
      </c>
    </row>
    <row r="563" spans="1:10">
      <c r="A563" s="160" t="s">
        <v>503</v>
      </c>
      <c r="B563" s="160" t="s">
        <v>486</v>
      </c>
      <c r="C563" s="161" t="s">
        <v>487</v>
      </c>
      <c r="D563" s="160" t="s">
        <v>509</v>
      </c>
      <c r="E563" s="160">
        <v>27</v>
      </c>
      <c r="F563" s="161" t="s">
        <v>489</v>
      </c>
      <c r="G563" s="162">
        <v>62451</v>
      </c>
      <c r="H563" s="160" t="s">
        <v>494</v>
      </c>
      <c r="I563" s="165" t="s">
        <v>198</v>
      </c>
      <c r="J563" s="164">
        <v>42821</v>
      </c>
    </row>
    <row r="564" spans="1:10">
      <c r="A564" s="160" t="s">
        <v>526</v>
      </c>
      <c r="B564" s="160" t="s">
        <v>524</v>
      </c>
      <c r="C564" s="161" t="s">
        <v>487</v>
      </c>
      <c r="D564" s="160" t="s">
        <v>509</v>
      </c>
      <c r="E564" s="160">
        <v>27</v>
      </c>
      <c r="F564" s="161" t="s">
        <v>16</v>
      </c>
      <c r="G564" s="162">
        <v>158679</v>
      </c>
      <c r="H564" s="160" t="s">
        <v>496</v>
      </c>
      <c r="I564" s="163" t="s">
        <v>198</v>
      </c>
      <c r="J564" s="164">
        <v>42821</v>
      </c>
    </row>
    <row r="565" spans="1:10">
      <c r="A565" s="160" t="s">
        <v>528</v>
      </c>
      <c r="B565" s="160" t="s">
        <v>524</v>
      </c>
      <c r="C565" s="161" t="s">
        <v>487</v>
      </c>
      <c r="D565" s="160" t="s">
        <v>509</v>
      </c>
      <c r="E565" s="160">
        <v>28</v>
      </c>
      <c r="F565" s="161" t="s">
        <v>16</v>
      </c>
      <c r="G565" s="162">
        <v>31296</v>
      </c>
      <c r="H565" s="160" t="s">
        <v>496</v>
      </c>
      <c r="I565" s="165" t="s">
        <v>189</v>
      </c>
      <c r="J565" s="164">
        <v>42822</v>
      </c>
    </row>
    <row r="566" spans="1:10">
      <c r="A566" s="160" t="s">
        <v>521</v>
      </c>
      <c r="B566" s="160" t="s">
        <v>518</v>
      </c>
      <c r="C566" s="161" t="s">
        <v>487</v>
      </c>
      <c r="D566" s="160" t="s">
        <v>509</v>
      </c>
      <c r="E566" s="160">
        <v>28</v>
      </c>
      <c r="F566" s="161" t="s">
        <v>489</v>
      </c>
      <c r="G566" s="162">
        <v>59109</v>
      </c>
      <c r="H566" s="160" t="s">
        <v>497</v>
      </c>
      <c r="I566" s="165" t="s">
        <v>189</v>
      </c>
      <c r="J566" s="164">
        <v>42822</v>
      </c>
    </row>
    <row r="567" spans="1:10">
      <c r="A567" s="160" t="s">
        <v>519</v>
      </c>
      <c r="B567" s="160" t="s">
        <v>518</v>
      </c>
      <c r="C567" s="161" t="s">
        <v>487</v>
      </c>
      <c r="D567" s="160" t="s">
        <v>509</v>
      </c>
      <c r="E567" s="160">
        <v>29</v>
      </c>
      <c r="F567" s="161" t="s">
        <v>16</v>
      </c>
      <c r="G567" s="162">
        <v>70695</v>
      </c>
      <c r="H567" s="160" t="s">
        <v>494</v>
      </c>
      <c r="I567" s="165" t="s">
        <v>189</v>
      </c>
      <c r="J567" s="164">
        <v>42823</v>
      </c>
    </row>
    <row r="568" spans="1:10">
      <c r="A568" s="160" t="s">
        <v>519</v>
      </c>
      <c r="B568" s="160" t="s">
        <v>518</v>
      </c>
      <c r="C568" s="161" t="s">
        <v>487</v>
      </c>
      <c r="D568" s="160" t="s">
        <v>509</v>
      </c>
      <c r="E568" s="160">
        <v>29</v>
      </c>
      <c r="F568" s="161" t="s">
        <v>16</v>
      </c>
      <c r="G568" s="162">
        <v>173751</v>
      </c>
      <c r="H568" s="160" t="s">
        <v>497</v>
      </c>
      <c r="I568" s="165" t="s">
        <v>189</v>
      </c>
      <c r="J568" s="164">
        <v>42823</v>
      </c>
    </row>
    <row r="569" spans="1:10">
      <c r="A569" s="160" t="s">
        <v>532</v>
      </c>
      <c r="B569" s="160" t="s">
        <v>524</v>
      </c>
      <c r="C569" s="161" t="s">
        <v>487</v>
      </c>
      <c r="D569" s="160" t="s">
        <v>509</v>
      </c>
      <c r="E569" s="160">
        <v>30</v>
      </c>
      <c r="F569" s="161" t="s">
        <v>489</v>
      </c>
      <c r="G569" s="162">
        <v>294420</v>
      </c>
      <c r="H569" s="160" t="s">
        <v>497</v>
      </c>
      <c r="I569" s="165" t="s">
        <v>192</v>
      </c>
      <c r="J569" s="164">
        <v>42824</v>
      </c>
    </row>
    <row r="570" spans="1:10">
      <c r="A570" s="160" t="s">
        <v>533</v>
      </c>
      <c r="B570" s="160" t="s">
        <v>534</v>
      </c>
      <c r="C570" s="161" t="s">
        <v>487</v>
      </c>
      <c r="D570" s="160" t="s">
        <v>509</v>
      </c>
      <c r="E570" s="160">
        <v>30</v>
      </c>
      <c r="F570" s="161" t="s">
        <v>16</v>
      </c>
      <c r="G570" s="162">
        <v>251751</v>
      </c>
      <c r="H570" s="160" t="s">
        <v>497</v>
      </c>
      <c r="I570" s="165" t="s">
        <v>198</v>
      </c>
      <c r="J570" s="164">
        <v>42824</v>
      </c>
    </row>
    <row r="571" spans="1:10">
      <c r="A571" s="160" t="s">
        <v>287</v>
      </c>
      <c r="B571" s="160" t="s">
        <v>524</v>
      </c>
      <c r="C571" s="161" t="s">
        <v>510</v>
      </c>
      <c r="D571" s="160" t="s">
        <v>511</v>
      </c>
      <c r="E571" s="160">
        <v>1</v>
      </c>
      <c r="F571" s="161" t="s">
        <v>489</v>
      </c>
      <c r="G571" s="162">
        <v>35684</v>
      </c>
      <c r="H571" s="160" t="s">
        <v>501</v>
      </c>
      <c r="I571" s="163" t="s">
        <v>192</v>
      </c>
      <c r="J571" s="164">
        <v>42826</v>
      </c>
    </row>
    <row r="572" spans="1:10">
      <c r="A572" s="160" t="s">
        <v>536</v>
      </c>
      <c r="B572" s="160" t="s">
        <v>534</v>
      </c>
      <c r="C572" s="161" t="s">
        <v>510</v>
      </c>
      <c r="D572" s="160" t="s">
        <v>511</v>
      </c>
      <c r="E572" s="160">
        <v>1</v>
      </c>
      <c r="F572" s="161" t="s">
        <v>489</v>
      </c>
      <c r="G572" s="162">
        <v>72690</v>
      </c>
      <c r="H572" s="160" t="s">
        <v>494</v>
      </c>
      <c r="I572" s="163" t="s">
        <v>201</v>
      </c>
      <c r="J572" s="164">
        <v>42826</v>
      </c>
    </row>
    <row r="573" spans="1:10">
      <c r="A573" s="160" t="s">
        <v>523</v>
      </c>
      <c r="B573" s="160" t="s">
        <v>518</v>
      </c>
      <c r="C573" s="161" t="s">
        <v>510</v>
      </c>
      <c r="D573" s="160" t="s">
        <v>511</v>
      </c>
      <c r="E573" s="160">
        <v>1</v>
      </c>
      <c r="F573" s="161" t="s">
        <v>489</v>
      </c>
      <c r="G573" s="162">
        <v>91443</v>
      </c>
      <c r="H573" s="160" t="s">
        <v>494</v>
      </c>
      <c r="I573" s="163" t="s">
        <v>189</v>
      </c>
      <c r="J573" s="164">
        <v>42826</v>
      </c>
    </row>
    <row r="574" spans="1:10">
      <c r="A574" s="160" t="s">
        <v>287</v>
      </c>
      <c r="B574" s="160" t="s">
        <v>524</v>
      </c>
      <c r="C574" s="161" t="s">
        <v>510</v>
      </c>
      <c r="D574" s="160" t="s">
        <v>511</v>
      </c>
      <c r="E574" s="160">
        <v>1</v>
      </c>
      <c r="F574" s="161" t="s">
        <v>504</v>
      </c>
      <c r="G574" s="162">
        <v>27812</v>
      </c>
      <c r="H574" s="160" t="s">
        <v>494</v>
      </c>
      <c r="I574" s="163" t="s">
        <v>210</v>
      </c>
      <c r="J574" s="164">
        <v>42826</v>
      </c>
    </row>
    <row r="575" spans="1:10">
      <c r="A575" s="160" t="s">
        <v>527</v>
      </c>
      <c r="B575" s="160" t="s">
        <v>524</v>
      </c>
      <c r="C575" s="161" t="s">
        <v>510</v>
      </c>
      <c r="D575" s="160" t="s">
        <v>511</v>
      </c>
      <c r="E575" s="160">
        <v>1</v>
      </c>
      <c r="F575" s="161" t="s">
        <v>489</v>
      </c>
      <c r="G575" s="162">
        <v>65004</v>
      </c>
      <c r="H575" s="160" t="s">
        <v>497</v>
      </c>
      <c r="I575" s="163" t="s">
        <v>189</v>
      </c>
      <c r="J575" s="164">
        <v>42826</v>
      </c>
    </row>
    <row r="576" spans="1:10">
      <c r="A576" s="160" t="s">
        <v>519</v>
      </c>
      <c r="B576" s="160" t="s">
        <v>518</v>
      </c>
      <c r="C576" s="161" t="s">
        <v>510</v>
      </c>
      <c r="D576" s="160" t="s">
        <v>511</v>
      </c>
      <c r="E576" s="160">
        <v>1</v>
      </c>
      <c r="F576" s="161" t="s">
        <v>16</v>
      </c>
      <c r="G576" s="162">
        <v>58238</v>
      </c>
      <c r="H576" s="160" t="s">
        <v>494</v>
      </c>
      <c r="I576" s="163" t="s">
        <v>210</v>
      </c>
      <c r="J576" s="164">
        <v>42826</v>
      </c>
    </row>
    <row r="577" spans="1:10">
      <c r="A577" s="160" t="s">
        <v>528</v>
      </c>
      <c r="B577" s="160" t="s">
        <v>524</v>
      </c>
      <c r="C577" s="161" t="s">
        <v>510</v>
      </c>
      <c r="D577" s="160" t="s">
        <v>511</v>
      </c>
      <c r="E577" s="160">
        <v>1</v>
      </c>
      <c r="F577" s="161" t="s">
        <v>16</v>
      </c>
      <c r="G577" s="162">
        <v>22558</v>
      </c>
      <c r="H577" s="160" t="s">
        <v>494</v>
      </c>
      <c r="I577" s="163" t="s">
        <v>214</v>
      </c>
      <c r="J577" s="164">
        <v>42826</v>
      </c>
    </row>
    <row r="578" spans="1:10">
      <c r="A578" s="160" t="s">
        <v>498</v>
      </c>
      <c r="B578" s="160" t="s">
        <v>486</v>
      </c>
      <c r="C578" s="161" t="s">
        <v>510</v>
      </c>
      <c r="D578" s="160" t="s">
        <v>511</v>
      </c>
      <c r="E578" s="160">
        <v>1</v>
      </c>
      <c r="F578" s="161" t="s">
        <v>489</v>
      </c>
      <c r="G578" s="162">
        <v>42291</v>
      </c>
      <c r="H578" s="160" t="s">
        <v>494</v>
      </c>
      <c r="I578" s="163" t="s">
        <v>201</v>
      </c>
      <c r="J578" s="164">
        <v>42826</v>
      </c>
    </row>
    <row r="579" spans="1:10">
      <c r="A579" s="160" t="s">
        <v>528</v>
      </c>
      <c r="B579" s="160" t="s">
        <v>524</v>
      </c>
      <c r="C579" s="161" t="s">
        <v>510</v>
      </c>
      <c r="D579" s="160" t="s">
        <v>511</v>
      </c>
      <c r="E579" s="160">
        <v>2</v>
      </c>
      <c r="F579" s="161" t="s">
        <v>16</v>
      </c>
      <c r="G579" s="162">
        <v>68966</v>
      </c>
      <c r="H579" s="160" t="s">
        <v>496</v>
      </c>
      <c r="I579" s="165" t="s">
        <v>192</v>
      </c>
      <c r="J579" s="164">
        <v>42827</v>
      </c>
    </row>
    <row r="580" spans="1:10">
      <c r="A580" s="160" t="s">
        <v>519</v>
      </c>
      <c r="B580" s="160" t="s">
        <v>518</v>
      </c>
      <c r="C580" s="161" t="s">
        <v>510</v>
      </c>
      <c r="D580" s="160" t="s">
        <v>511</v>
      </c>
      <c r="E580" s="160">
        <v>2</v>
      </c>
      <c r="F580" s="161" t="s">
        <v>504</v>
      </c>
      <c r="G580" s="162">
        <v>68158</v>
      </c>
      <c r="H580" s="160" t="s">
        <v>494</v>
      </c>
      <c r="I580" s="163" t="s">
        <v>214</v>
      </c>
      <c r="J580" s="164">
        <v>42827</v>
      </c>
    </row>
    <row r="581" spans="1:10">
      <c r="A581" s="160" t="s">
        <v>525</v>
      </c>
      <c r="B581" s="160" t="s">
        <v>524</v>
      </c>
      <c r="C581" s="161" t="s">
        <v>510</v>
      </c>
      <c r="D581" s="160" t="s">
        <v>511</v>
      </c>
      <c r="E581" s="160">
        <v>2</v>
      </c>
      <c r="F581" s="161" t="s">
        <v>489</v>
      </c>
      <c r="G581" s="162">
        <v>31287</v>
      </c>
      <c r="H581" s="160" t="s">
        <v>494</v>
      </c>
      <c r="I581" s="163" t="s">
        <v>513</v>
      </c>
      <c r="J581" s="164">
        <v>42827</v>
      </c>
    </row>
    <row r="582" spans="1:10">
      <c r="A582" s="160" t="s">
        <v>536</v>
      </c>
      <c r="B582" s="160" t="s">
        <v>534</v>
      </c>
      <c r="C582" s="161" t="s">
        <v>510</v>
      </c>
      <c r="D582" s="160" t="s">
        <v>511</v>
      </c>
      <c r="E582" s="160">
        <v>2</v>
      </c>
      <c r="F582" s="161" t="s">
        <v>16</v>
      </c>
      <c r="G582" s="162">
        <v>83967</v>
      </c>
      <c r="H582" s="160" t="s">
        <v>497</v>
      </c>
      <c r="I582" s="163" t="s">
        <v>513</v>
      </c>
      <c r="J582" s="164">
        <v>42827</v>
      </c>
    </row>
    <row r="583" spans="1:10">
      <c r="A583" s="160" t="s">
        <v>287</v>
      </c>
      <c r="B583" s="160" t="s">
        <v>524</v>
      </c>
      <c r="C583" s="161" t="s">
        <v>510</v>
      </c>
      <c r="D583" s="160" t="s">
        <v>511</v>
      </c>
      <c r="E583" s="160">
        <v>2</v>
      </c>
      <c r="F583" s="161" t="s">
        <v>489</v>
      </c>
      <c r="G583" s="162">
        <v>45161</v>
      </c>
      <c r="H583" s="160" t="s">
        <v>497</v>
      </c>
      <c r="I583" s="163" t="s">
        <v>201</v>
      </c>
      <c r="J583" s="164">
        <v>42827</v>
      </c>
    </row>
    <row r="584" spans="1:10">
      <c r="A584" s="160" t="s">
        <v>528</v>
      </c>
      <c r="B584" s="160" t="s">
        <v>524</v>
      </c>
      <c r="C584" s="161" t="s">
        <v>510</v>
      </c>
      <c r="D584" s="160" t="s">
        <v>511</v>
      </c>
      <c r="E584" s="160">
        <v>2</v>
      </c>
      <c r="F584" s="161" t="s">
        <v>489</v>
      </c>
      <c r="G584" s="162">
        <v>39579</v>
      </c>
      <c r="H584" s="160" t="s">
        <v>496</v>
      </c>
      <c r="I584" s="165" t="s">
        <v>192</v>
      </c>
      <c r="J584" s="164">
        <v>42827</v>
      </c>
    </row>
    <row r="585" spans="1:10">
      <c r="A585" s="160" t="s">
        <v>485</v>
      </c>
      <c r="B585" s="160" t="s">
        <v>486</v>
      </c>
      <c r="C585" s="161" t="s">
        <v>510</v>
      </c>
      <c r="D585" s="160" t="s">
        <v>511</v>
      </c>
      <c r="E585" s="160">
        <v>2</v>
      </c>
      <c r="F585" s="161" t="s">
        <v>16</v>
      </c>
      <c r="G585" s="162">
        <v>94792</v>
      </c>
      <c r="H585" s="160" t="s">
        <v>494</v>
      </c>
      <c r="I585" s="163" t="s">
        <v>201</v>
      </c>
      <c r="J585" s="164">
        <v>42827</v>
      </c>
    </row>
    <row r="586" spans="1:10">
      <c r="A586" s="160" t="s">
        <v>529</v>
      </c>
      <c r="B586" s="160" t="s">
        <v>524</v>
      </c>
      <c r="C586" s="161" t="s">
        <v>510</v>
      </c>
      <c r="D586" s="160" t="s">
        <v>511</v>
      </c>
      <c r="E586" s="160">
        <v>2</v>
      </c>
      <c r="F586" s="161" t="s">
        <v>16</v>
      </c>
      <c r="G586" s="162">
        <v>7555</v>
      </c>
      <c r="H586" s="160" t="s">
        <v>494</v>
      </c>
      <c r="I586" s="165" t="s">
        <v>192</v>
      </c>
      <c r="J586" s="164">
        <v>42827</v>
      </c>
    </row>
    <row r="587" spans="1:10">
      <c r="A587" s="160" t="s">
        <v>517</v>
      </c>
      <c r="B587" s="160" t="s">
        <v>518</v>
      </c>
      <c r="C587" s="161" t="s">
        <v>510</v>
      </c>
      <c r="D587" s="160" t="s">
        <v>511</v>
      </c>
      <c r="E587" s="160">
        <v>3</v>
      </c>
      <c r="F587" s="161" t="s">
        <v>489</v>
      </c>
      <c r="G587" s="162">
        <v>64570</v>
      </c>
      <c r="H587" s="160" t="s">
        <v>494</v>
      </c>
      <c r="I587" s="163" t="s">
        <v>189</v>
      </c>
      <c r="J587" s="164">
        <v>42828</v>
      </c>
    </row>
    <row r="588" spans="1:10">
      <c r="A588" s="160" t="s">
        <v>528</v>
      </c>
      <c r="B588" s="160" t="s">
        <v>524</v>
      </c>
      <c r="C588" s="161" t="s">
        <v>510</v>
      </c>
      <c r="D588" s="160" t="s">
        <v>511</v>
      </c>
      <c r="E588" s="160">
        <v>3</v>
      </c>
      <c r="F588" s="161" t="s">
        <v>489</v>
      </c>
      <c r="G588" s="162">
        <v>97300</v>
      </c>
      <c r="H588" s="160" t="s">
        <v>490</v>
      </c>
      <c r="I588" s="163" t="s">
        <v>198</v>
      </c>
      <c r="J588" s="164">
        <v>42828</v>
      </c>
    </row>
    <row r="589" spans="1:10">
      <c r="A589" s="160" t="s">
        <v>521</v>
      </c>
      <c r="B589" s="160" t="s">
        <v>518</v>
      </c>
      <c r="C589" s="161" t="s">
        <v>510</v>
      </c>
      <c r="D589" s="160" t="s">
        <v>511</v>
      </c>
      <c r="E589" s="160">
        <v>3</v>
      </c>
      <c r="F589" s="161" t="s">
        <v>489</v>
      </c>
      <c r="G589" s="162">
        <v>35433</v>
      </c>
      <c r="H589" s="160" t="s">
        <v>497</v>
      </c>
      <c r="I589" s="163" t="s">
        <v>198</v>
      </c>
      <c r="J589" s="164">
        <v>42828</v>
      </c>
    </row>
    <row r="590" spans="1:10">
      <c r="A590" s="160" t="s">
        <v>498</v>
      </c>
      <c r="B590" s="160" t="s">
        <v>486</v>
      </c>
      <c r="C590" s="161" t="s">
        <v>510</v>
      </c>
      <c r="D590" s="160" t="s">
        <v>511</v>
      </c>
      <c r="E590" s="160">
        <v>3</v>
      </c>
      <c r="F590" s="161" t="s">
        <v>489</v>
      </c>
      <c r="G590" s="162">
        <v>57503</v>
      </c>
      <c r="H590" s="160" t="s">
        <v>496</v>
      </c>
      <c r="I590" s="163" t="s">
        <v>513</v>
      </c>
      <c r="J590" s="164">
        <v>42828</v>
      </c>
    </row>
    <row r="591" spans="1:10">
      <c r="A591" s="160" t="s">
        <v>527</v>
      </c>
      <c r="B591" s="160" t="s">
        <v>524</v>
      </c>
      <c r="C591" s="161" t="s">
        <v>510</v>
      </c>
      <c r="D591" s="160" t="s">
        <v>511</v>
      </c>
      <c r="E591" s="160">
        <v>3</v>
      </c>
      <c r="F591" s="161" t="s">
        <v>16</v>
      </c>
      <c r="G591" s="162">
        <v>63564</v>
      </c>
      <c r="H591" s="160" t="s">
        <v>494</v>
      </c>
      <c r="I591" s="165" t="s">
        <v>192</v>
      </c>
      <c r="J591" s="164">
        <v>42828</v>
      </c>
    </row>
    <row r="592" spans="1:10">
      <c r="A592" s="160" t="s">
        <v>521</v>
      </c>
      <c r="B592" s="160" t="s">
        <v>518</v>
      </c>
      <c r="C592" s="161" t="s">
        <v>510</v>
      </c>
      <c r="D592" s="160" t="s">
        <v>511</v>
      </c>
      <c r="E592" s="160">
        <v>4</v>
      </c>
      <c r="F592" s="161" t="s">
        <v>16</v>
      </c>
      <c r="G592" s="162">
        <v>16507</v>
      </c>
      <c r="H592" s="160" t="s">
        <v>494</v>
      </c>
      <c r="I592" s="163" t="s">
        <v>513</v>
      </c>
      <c r="J592" s="164">
        <v>42829</v>
      </c>
    </row>
    <row r="593" spans="1:10">
      <c r="A593" s="160" t="s">
        <v>523</v>
      </c>
      <c r="B593" s="160" t="s">
        <v>518</v>
      </c>
      <c r="C593" s="161" t="s">
        <v>510</v>
      </c>
      <c r="D593" s="160" t="s">
        <v>511</v>
      </c>
      <c r="E593" s="160">
        <v>4</v>
      </c>
      <c r="F593" s="161" t="s">
        <v>16</v>
      </c>
      <c r="G593" s="162">
        <v>68487</v>
      </c>
      <c r="H593" s="160" t="s">
        <v>494</v>
      </c>
      <c r="I593" s="163" t="s">
        <v>214</v>
      </c>
      <c r="J593" s="164">
        <v>42829</v>
      </c>
    </row>
    <row r="594" spans="1:10">
      <c r="A594" s="160" t="s">
        <v>521</v>
      </c>
      <c r="B594" s="160" t="s">
        <v>518</v>
      </c>
      <c r="C594" s="161" t="s">
        <v>510</v>
      </c>
      <c r="D594" s="160" t="s">
        <v>511</v>
      </c>
      <c r="E594" s="160">
        <v>4</v>
      </c>
      <c r="F594" s="161" t="s">
        <v>16</v>
      </c>
      <c r="G594" s="162">
        <v>28558</v>
      </c>
      <c r="H594" s="160" t="s">
        <v>494</v>
      </c>
      <c r="I594" s="165" t="s">
        <v>192</v>
      </c>
      <c r="J594" s="164">
        <v>42829</v>
      </c>
    </row>
    <row r="595" spans="1:10">
      <c r="A595" s="160" t="s">
        <v>287</v>
      </c>
      <c r="B595" s="160" t="s">
        <v>524</v>
      </c>
      <c r="C595" s="161" t="s">
        <v>510</v>
      </c>
      <c r="D595" s="160" t="s">
        <v>511</v>
      </c>
      <c r="E595" s="160">
        <v>4</v>
      </c>
      <c r="F595" s="161" t="s">
        <v>504</v>
      </c>
      <c r="G595" s="162">
        <v>61002</v>
      </c>
      <c r="H595" s="160" t="s">
        <v>497</v>
      </c>
      <c r="I595" s="163" t="s">
        <v>201</v>
      </c>
      <c r="J595" s="164">
        <v>42829</v>
      </c>
    </row>
    <row r="596" spans="1:10">
      <c r="A596" s="160" t="s">
        <v>527</v>
      </c>
      <c r="B596" s="160" t="s">
        <v>524</v>
      </c>
      <c r="C596" s="161" t="s">
        <v>510</v>
      </c>
      <c r="D596" s="160" t="s">
        <v>511</v>
      </c>
      <c r="E596" s="160">
        <v>4</v>
      </c>
      <c r="F596" s="161" t="s">
        <v>504</v>
      </c>
      <c r="G596" s="162">
        <v>25639</v>
      </c>
      <c r="H596" s="160" t="s">
        <v>496</v>
      </c>
      <c r="I596" s="165" t="s">
        <v>192</v>
      </c>
      <c r="J596" s="164">
        <v>42829</v>
      </c>
    </row>
    <row r="597" spans="1:10">
      <c r="A597" s="160" t="s">
        <v>530</v>
      </c>
      <c r="B597" s="160" t="s">
        <v>524</v>
      </c>
      <c r="C597" s="161" t="s">
        <v>510</v>
      </c>
      <c r="D597" s="160" t="s">
        <v>511</v>
      </c>
      <c r="E597" s="160">
        <v>4</v>
      </c>
      <c r="F597" s="161" t="s">
        <v>16</v>
      </c>
      <c r="G597" s="162">
        <v>82350</v>
      </c>
      <c r="H597" s="160" t="s">
        <v>490</v>
      </c>
      <c r="I597" s="163" t="s">
        <v>189</v>
      </c>
      <c r="J597" s="164">
        <v>42829</v>
      </c>
    </row>
    <row r="598" spans="1:10">
      <c r="A598" s="160" t="s">
        <v>530</v>
      </c>
      <c r="B598" s="160" t="s">
        <v>524</v>
      </c>
      <c r="C598" s="161" t="s">
        <v>510</v>
      </c>
      <c r="D598" s="160" t="s">
        <v>511</v>
      </c>
      <c r="E598" s="160">
        <v>4</v>
      </c>
      <c r="F598" s="161" t="s">
        <v>489</v>
      </c>
      <c r="G598" s="162">
        <v>69922</v>
      </c>
      <c r="H598" s="160" t="s">
        <v>496</v>
      </c>
      <c r="I598" s="163" t="s">
        <v>513</v>
      </c>
      <c r="J598" s="164">
        <v>42829</v>
      </c>
    </row>
    <row r="599" spans="1:10">
      <c r="A599" s="160" t="s">
        <v>291</v>
      </c>
      <c r="B599" s="160" t="s">
        <v>524</v>
      </c>
      <c r="C599" s="161" t="s">
        <v>510</v>
      </c>
      <c r="D599" s="160" t="s">
        <v>511</v>
      </c>
      <c r="E599" s="160">
        <v>4</v>
      </c>
      <c r="F599" s="161" t="s">
        <v>16</v>
      </c>
      <c r="G599" s="162">
        <v>66813</v>
      </c>
      <c r="H599" s="160" t="s">
        <v>494</v>
      </c>
      <c r="I599" s="163" t="s">
        <v>192</v>
      </c>
      <c r="J599" s="164">
        <v>42829</v>
      </c>
    </row>
    <row r="600" spans="1:10">
      <c r="A600" s="160" t="s">
        <v>536</v>
      </c>
      <c r="B600" s="160" t="s">
        <v>534</v>
      </c>
      <c r="C600" s="161" t="s">
        <v>510</v>
      </c>
      <c r="D600" s="160" t="s">
        <v>511</v>
      </c>
      <c r="E600" s="160">
        <v>4</v>
      </c>
      <c r="F600" s="161" t="s">
        <v>489</v>
      </c>
      <c r="G600" s="162">
        <v>59143</v>
      </c>
      <c r="H600" s="160" t="s">
        <v>497</v>
      </c>
      <c r="I600" s="163" t="s">
        <v>189</v>
      </c>
      <c r="J600" s="164">
        <v>42829</v>
      </c>
    </row>
    <row r="601" spans="1:10">
      <c r="A601" s="160" t="s">
        <v>520</v>
      </c>
      <c r="B601" s="160" t="s">
        <v>518</v>
      </c>
      <c r="C601" s="161" t="s">
        <v>510</v>
      </c>
      <c r="D601" s="160" t="s">
        <v>511</v>
      </c>
      <c r="E601" s="160">
        <v>5</v>
      </c>
      <c r="F601" s="161" t="s">
        <v>489</v>
      </c>
      <c r="G601" s="162">
        <v>61007</v>
      </c>
      <c r="H601" s="160" t="s">
        <v>497</v>
      </c>
      <c r="I601" s="163" t="s">
        <v>198</v>
      </c>
      <c r="J601" s="164">
        <v>42830</v>
      </c>
    </row>
    <row r="602" spans="1:10">
      <c r="A602" s="160" t="s">
        <v>525</v>
      </c>
      <c r="B602" s="160" t="s">
        <v>524</v>
      </c>
      <c r="C602" s="161" t="s">
        <v>510</v>
      </c>
      <c r="D602" s="160" t="s">
        <v>511</v>
      </c>
      <c r="E602" s="160">
        <v>5</v>
      </c>
      <c r="F602" s="161" t="s">
        <v>489</v>
      </c>
      <c r="G602" s="162">
        <v>15499</v>
      </c>
      <c r="H602" s="160" t="s">
        <v>494</v>
      </c>
      <c r="I602" s="163" t="s">
        <v>513</v>
      </c>
      <c r="J602" s="164">
        <v>42830</v>
      </c>
    </row>
    <row r="603" spans="1:10">
      <c r="A603" s="160" t="s">
        <v>530</v>
      </c>
      <c r="B603" s="160" t="s">
        <v>524</v>
      </c>
      <c r="C603" s="161" t="s">
        <v>510</v>
      </c>
      <c r="D603" s="160" t="s">
        <v>511</v>
      </c>
      <c r="E603" s="160">
        <v>5</v>
      </c>
      <c r="F603" s="161" t="s">
        <v>504</v>
      </c>
      <c r="G603" s="162">
        <v>36925</v>
      </c>
      <c r="H603" s="160" t="s">
        <v>496</v>
      </c>
      <c r="I603" s="163" t="s">
        <v>210</v>
      </c>
      <c r="J603" s="164">
        <v>42830</v>
      </c>
    </row>
    <row r="604" spans="1:10">
      <c r="A604" s="160" t="s">
        <v>530</v>
      </c>
      <c r="B604" s="160" t="s">
        <v>524</v>
      </c>
      <c r="C604" s="161" t="s">
        <v>510</v>
      </c>
      <c r="D604" s="160" t="s">
        <v>511</v>
      </c>
      <c r="E604" s="160">
        <v>5</v>
      </c>
      <c r="F604" s="161" t="s">
        <v>489</v>
      </c>
      <c r="G604" s="162">
        <v>20881</v>
      </c>
      <c r="H604" s="160" t="s">
        <v>501</v>
      </c>
      <c r="I604" s="163" t="s">
        <v>189</v>
      </c>
      <c r="J604" s="164">
        <v>42830</v>
      </c>
    </row>
    <row r="605" spans="1:10">
      <c r="A605" s="160" t="s">
        <v>522</v>
      </c>
      <c r="B605" s="160" t="s">
        <v>518</v>
      </c>
      <c r="C605" s="161" t="s">
        <v>510</v>
      </c>
      <c r="D605" s="160" t="s">
        <v>511</v>
      </c>
      <c r="E605" s="160">
        <v>5</v>
      </c>
      <c r="F605" s="161" t="s">
        <v>16</v>
      </c>
      <c r="G605" s="162">
        <v>39499</v>
      </c>
      <c r="H605" s="160" t="s">
        <v>512</v>
      </c>
      <c r="I605" s="163" t="s">
        <v>192</v>
      </c>
      <c r="J605" s="164">
        <v>42830</v>
      </c>
    </row>
    <row r="606" spans="1:10">
      <c r="A606" s="160" t="s">
        <v>291</v>
      </c>
      <c r="B606" s="160" t="s">
        <v>524</v>
      </c>
      <c r="C606" s="161" t="s">
        <v>510</v>
      </c>
      <c r="D606" s="160" t="s">
        <v>511</v>
      </c>
      <c r="E606" s="160">
        <v>5</v>
      </c>
      <c r="F606" s="161" t="s">
        <v>16</v>
      </c>
      <c r="G606" s="162">
        <v>64494</v>
      </c>
      <c r="H606" s="160" t="s">
        <v>494</v>
      </c>
      <c r="I606" s="163" t="s">
        <v>210</v>
      </c>
      <c r="J606" s="164">
        <v>42830</v>
      </c>
    </row>
    <row r="607" spans="1:10">
      <c r="A607" s="160" t="s">
        <v>536</v>
      </c>
      <c r="B607" s="160" t="s">
        <v>534</v>
      </c>
      <c r="C607" s="161" t="s">
        <v>510</v>
      </c>
      <c r="D607" s="160" t="s">
        <v>511</v>
      </c>
      <c r="E607" s="160">
        <v>5</v>
      </c>
      <c r="F607" s="161" t="s">
        <v>16</v>
      </c>
      <c r="G607" s="162">
        <v>31589</v>
      </c>
      <c r="H607" s="160" t="s">
        <v>497</v>
      </c>
      <c r="I607" s="163" t="s">
        <v>513</v>
      </c>
      <c r="J607" s="164">
        <v>42830</v>
      </c>
    </row>
    <row r="608" spans="1:10">
      <c r="A608" s="160" t="s">
        <v>485</v>
      </c>
      <c r="B608" s="160" t="s">
        <v>486</v>
      </c>
      <c r="C608" s="161" t="s">
        <v>510</v>
      </c>
      <c r="D608" s="160" t="s">
        <v>511</v>
      </c>
      <c r="E608" s="160">
        <v>5</v>
      </c>
      <c r="F608" s="161" t="s">
        <v>489</v>
      </c>
      <c r="G608" s="162">
        <v>47792</v>
      </c>
      <c r="H608" s="160" t="s">
        <v>494</v>
      </c>
      <c r="I608" s="163" t="s">
        <v>210</v>
      </c>
      <c r="J608" s="164">
        <v>42830</v>
      </c>
    </row>
    <row r="609" spans="1:10">
      <c r="A609" s="160" t="s">
        <v>532</v>
      </c>
      <c r="B609" s="160" t="s">
        <v>524</v>
      </c>
      <c r="C609" s="161" t="s">
        <v>510</v>
      </c>
      <c r="D609" s="160" t="s">
        <v>511</v>
      </c>
      <c r="E609" s="160">
        <v>6</v>
      </c>
      <c r="F609" s="161" t="s">
        <v>489</v>
      </c>
      <c r="G609" s="162">
        <v>17622</v>
      </c>
      <c r="H609" s="160" t="s">
        <v>496</v>
      </c>
      <c r="I609" s="165" t="s">
        <v>192</v>
      </c>
      <c r="J609" s="164">
        <v>42831</v>
      </c>
    </row>
    <row r="610" spans="1:10">
      <c r="A610" s="160" t="s">
        <v>503</v>
      </c>
      <c r="B610" s="160" t="s">
        <v>486</v>
      </c>
      <c r="C610" s="161" t="s">
        <v>510</v>
      </c>
      <c r="D610" s="160" t="s">
        <v>511</v>
      </c>
      <c r="E610" s="160">
        <v>6</v>
      </c>
      <c r="F610" s="161" t="s">
        <v>16</v>
      </c>
      <c r="G610" s="162">
        <v>48010</v>
      </c>
      <c r="H610" s="160" t="s">
        <v>494</v>
      </c>
      <c r="I610" s="163" t="s">
        <v>198</v>
      </c>
      <c r="J610" s="164">
        <v>42831</v>
      </c>
    </row>
    <row r="611" spans="1:10">
      <c r="A611" s="160" t="s">
        <v>532</v>
      </c>
      <c r="B611" s="160" t="s">
        <v>524</v>
      </c>
      <c r="C611" s="161" t="s">
        <v>510</v>
      </c>
      <c r="D611" s="160" t="s">
        <v>511</v>
      </c>
      <c r="E611" s="160">
        <v>6</v>
      </c>
      <c r="F611" s="161" t="s">
        <v>16</v>
      </c>
      <c r="G611" s="162">
        <v>56517</v>
      </c>
      <c r="H611" s="160" t="s">
        <v>494</v>
      </c>
      <c r="I611" s="163" t="s">
        <v>513</v>
      </c>
      <c r="J611" s="164">
        <v>42831</v>
      </c>
    </row>
    <row r="612" spans="1:10">
      <c r="A612" s="160" t="s">
        <v>522</v>
      </c>
      <c r="B612" s="160" t="s">
        <v>518</v>
      </c>
      <c r="C612" s="161" t="s">
        <v>510</v>
      </c>
      <c r="D612" s="160" t="s">
        <v>511</v>
      </c>
      <c r="E612" s="160">
        <v>6</v>
      </c>
      <c r="F612" s="161" t="s">
        <v>16</v>
      </c>
      <c r="G612" s="162">
        <v>41173</v>
      </c>
      <c r="H612" s="160" t="s">
        <v>494</v>
      </c>
      <c r="I612" s="163" t="s">
        <v>214</v>
      </c>
      <c r="J612" s="164">
        <v>42831</v>
      </c>
    </row>
    <row r="613" spans="1:10">
      <c r="A613" s="160" t="s">
        <v>536</v>
      </c>
      <c r="B613" s="160" t="s">
        <v>534</v>
      </c>
      <c r="C613" s="161" t="s">
        <v>510</v>
      </c>
      <c r="D613" s="160" t="s">
        <v>511</v>
      </c>
      <c r="E613" s="160">
        <v>6</v>
      </c>
      <c r="F613" s="161" t="s">
        <v>16</v>
      </c>
      <c r="G613" s="162">
        <v>99110</v>
      </c>
      <c r="H613" s="160" t="s">
        <v>494</v>
      </c>
      <c r="I613" s="163" t="s">
        <v>210</v>
      </c>
      <c r="J613" s="164">
        <v>42831</v>
      </c>
    </row>
    <row r="614" spans="1:10">
      <c r="A614" s="160" t="s">
        <v>530</v>
      </c>
      <c r="B614" s="160" t="s">
        <v>524</v>
      </c>
      <c r="C614" s="161" t="s">
        <v>510</v>
      </c>
      <c r="D614" s="160" t="s">
        <v>511</v>
      </c>
      <c r="E614" s="160">
        <v>6</v>
      </c>
      <c r="F614" s="161" t="s">
        <v>489</v>
      </c>
      <c r="G614" s="162">
        <v>10831</v>
      </c>
      <c r="H614" s="160" t="s">
        <v>494</v>
      </c>
      <c r="I614" s="163" t="s">
        <v>513</v>
      </c>
      <c r="J614" s="164">
        <v>42831</v>
      </c>
    </row>
    <row r="615" spans="1:10">
      <c r="A615" s="160" t="s">
        <v>528</v>
      </c>
      <c r="B615" s="160" t="s">
        <v>524</v>
      </c>
      <c r="C615" s="161" t="s">
        <v>510</v>
      </c>
      <c r="D615" s="160" t="s">
        <v>511</v>
      </c>
      <c r="E615" s="160">
        <v>6</v>
      </c>
      <c r="F615" s="161" t="s">
        <v>489</v>
      </c>
      <c r="G615" s="162">
        <v>56818</v>
      </c>
      <c r="H615" s="160" t="s">
        <v>494</v>
      </c>
      <c r="I615" s="163" t="s">
        <v>189</v>
      </c>
      <c r="J615" s="164">
        <v>42831</v>
      </c>
    </row>
    <row r="616" spans="1:10">
      <c r="A616" s="160" t="s">
        <v>519</v>
      </c>
      <c r="B616" s="160" t="s">
        <v>518</v>
      </c>
      <c r="C616" s="161" t="s">
        <v>510</v>
      </c>
      <c r="D616" s="160" t="s">
        <v>511</v>
      </c>
      <c r="E616" s="160">
        <v>7</v>
      </c>
      <c r="F616" s="161" t="s">
        <v>504</v>
      </c>
      <c r="G616" s="162">
        <v>159807</v>
      </c>
      <c r="H616" s="160" t="s">
        <v>501</v>
      </c>
      <c r="I616" s="165" t="s">
        <v>192</v>
      </c>
      <c r="J616" s="164">
        <v>42832</v>
      </c>
    </row>
    <row r="617" spans="1:10">
      <c r="A617" s="160" t="s">
        <v>535</v>
      </c>
      <c r="B617" s="160" t="s">
        <v>534</v>
      </c>
      <c r="C617" s="161" t="s">
        <v>510</v>
      </c>
      <c r="D617" s="160" t="s">
        <v>511</v>
      </c>
      <c r="E617" s="160">
        <v>7</v>
      </c>
      <c r="F617" s="161" t="s">
        <v>504</v>
      </c>
      <c r="G617" s="162">
        <v>275460</v>
      </c>
      <c r="H617" s="160" t="s">
        <v>512</v>
      </c>
      <c r="I617" s="163" t="s">
        <v>210</v>
      </c>
      <c r="J617" s="164">
        <v>42832</v>
      </c>
    </row>
    <row r="618" spans="1:10">
      <c r="A618" s="160" t="s">
        <v>521</v>
      </c>
      <c r="B618" s="160" t="s">
        <v>518</v>
      </c>
      <c r="C618" s="161" t="s">
        <v>510</v>
      </c>
      <c r="D618" s="160" t="s">
        <v>511</v>
      </c>
      <c r="E618" s="160">
        <v>7</v>
      </c>
      <c r="F618" s="161" t="s">
        <v>489</v>
      </c>
      <c r="G618" s="162">
        <v>291813</v>
      </c>
      <c r="H618" s="160" t="s">
        <v>494</v>
      </c>
      <c r="I618" s="163" t="s">
        <v>201</v>
      </c>
      <c r="J618" s="164">
        <v>42832</v>
      </c>
    </row>
    <row r="619" spans="1:10">
      <c r="A619" s="160" t="s">
        <v>287</v>
      </c>
      <c r="B619" s="160" t="s">
        <v>524</v>
      </c>
      <c r="C619" s="161" t="s">
        <v>510</v>
      </c>
      <c r="D619" s="160" t="s">
        <v>511</v>
      </c>
      <c r="E619" s="160">
        <v>7</v>
      </c>
      <c r="F619" s="161" t="s">
        <v>489</v>
      </c>
      <c r="G619" s="162">
        <v>153147</v>
      </c>
      <c r="H619" s="160" t="s">
        <v>496</v>
      </c>
      <c r="I619" s="163" t="s">
        <v>192</v>
      </c>
      <c r="J619" s="164">
        <v>42832</v>
      </c>
    </row>
    <row r="620" spans="1:10">
      <c r="A620" s="160" t="s">
        <v>287</v>
      </c>
      <c r="B620" s="160" t="s">
        <v>524</v>
      </c>
      <c r="C620" s="161" t="s">
        <v>510</v>
      </c>
      <c r="D620" s="160" t="s">
        <v>511</v>
      </c>
      <c r="E620" s="160">
        <v>7</v>
      </c>
      <c r="F620" s="161" t="s">
        <v>16</v>
      </c>
      <c r="G620" s="162">
        <v>165018</v>
      </c>
      <c r="H620" s="160" t="s">
        <v>494</v>
      </c>
      <c r="I620" s="163" t="s">
        <v>192</v>
      </c>
      <c r="J620" s="164">
        <v>42832</v>
      </c>
    </row>
    <row r="621" spans="1:10">
      <c r="A621" s="160" t="s">
        <v>519</v>
      </c>
      <c r="B621" s="160" t="s">
        <v>518</v>
      </c>
      <c r="C621" s="161" t="s">
        <v>510</v>
      </c>
      <c r="D621" s="160" t="s">
        <v>511</v>
      </c>
      <c r="E621" s="160">
        <v>7</v>
      </c>
      <c r="F621" s="161" t="s">
        <v>16</v>
      </c>
      <c r="G621" s="162">
        <v>20952</v>
      </c>
      <c r="H621" s="160" t="s">
        <v>496</v>
      </c>
      <c r="I621" s="163" t="s">
        <v>192</v>
      </c>
      <c r="J621" s="164">
        <v>42832</v>
      </c>
    </row>
    <row r="622" spans="1:10">
      <c r="A622" s="160" t="s">
        <v>526</v>
      </c>
      <c r="B622" s="160" t="s">
        <v>524</v>
      </c>
      <c r="C622" s="161" t="s">
        <v>510</v>
      </c>
      <c r="D622" s="160" t="s">
        <v>511</v>
      </c>
      <c r="E622" s="160">
        <v>7</v>
      </c>
      <c r="F622" s="161" t="s">
        <v>16</v>
      </c>
      <c r="G622" s="162">
        <v>240879</v>
      </c>
      <c r="H622" s="160" t="s">
        <v>501</v>
      </c>
      <c r="I622" s="163" t="s">
        <v>192</v>
      </c>
      <c r="J622" s="164">
        <v>42832</v>
      </c>
    </row>
    <row r="623" spans="1:10">
      <c r="A623" s="160" t="s">
        <v>517</v>
      </c>
      <c r="B623" s="160" t="s">
        <v>518</v>
      </c>
      <c r="C623" s="161" t="s">
        <v>510</v>
      </c>
      <c r="D623" s="160" t="s">
        <v>511</v>
      </c>
      <c r="E623" s="160">
        <v>7</v>
      </c>
      <c r="F623" s="161" t="s">
        <v>489</v>
      </c>
      <c r="G623" s="162">
        <v>197724</v>
      </c>
      <c r="H623" s="160" t="s">
        <v>497</v>
      </c>
      <c r="I623" s="163" t="s">
        <v>192</v>
      </c>
      <c r="J623" s="164">
        <v>42832</v>
      </c>
    </row>
    <row r="624" spans="1:10">
      <c r="A624" s="160" t="s">
        <v>533</v>
      </c>
      <c r="B624" s="160" t="s">
        <v>534</v>
      </c>
      <c r="C624" s="161" t="s">
        <v>510</v>
      </c>
      <c r="D624" s="160" t="s">
        <v>511</v>
      </c>
      <c r="E624" s="160">
        <v>7</v>
      </c>
      <c r="F624" s="161" t="s">
        <v>16</v>
      </c>
      <c r="G624" s="162">
        <v>223716</v>
      </c>
      <c r="H624" s="160" t="s">
        <v>497</v>
      </c>
      <c r="I624" s="163" t="s">
        <v>192</v>
      </c>
      <c r="J624" s="164">
        <v>42832</v>
      </c>
    </row>
    <row r="625" spans="1:10">
      <c r="A625" s="160" t="s">
        <v>521</v>
      </c>
      <c r="B625" s="160" t="s">
        <v>518</v>
      </c>
      <c r="C625" s="161" t="s">
        <v>510</v>
      </c>
      <c r="D625" s="160" t="s">
        <v>511</v>
      </c>
      <c r="E625" s="160">
        <v>8</v>
      </c>
      <c r="F625" s="161" t="s">
        <v>16</v>
      </c>
      <c r="G625" s="162">
        <v>159579</v>
      </c>
      <c r="H625" s="160" t="s">
        <v>497</v>
      </c>
      <c r="I625" s="163" t="s">
        <v>201</v>
      </c>
      <c r="J625" s="164">
        <v>42833</v>
      </c>
    </row>
    <row r="626" spans="1:10">
      <c r="A626" s="160" t="s">
        <v>287</v>
      </c>
      <c r="B626" s="160" t="s">
        <v>524</v>
      </c>
      <c r="C626" s="161" t="s">
        <v>510</v>
      </c>
      <c r="D626" s="160" t="s">
        <v>511</v>
      </c>
      <c r="E626" s="160">
        <v>8</v>
      </c>
      <c r="F626" s="161" t="s">
        <v>489</v>
      </c>
      <c r="G626" s="162">
        <v>139932</v>
      </c>
      <c r="H626" s="160" t="s">
        <v>494</v>
      </c>
      <c r="I626" s="163" t="s">
        <v>513</v>
      </c>
      <c r="J626" s="164">
        <v>42833</v>
      </c>
    </row>
    <row r="627" spans="1:10">
      <c r="A627" s="160" t="s">
        <v>485</v>
      </c>
      <c r="B627" s="160" t="s">
        <v>486</v>
      </c>
      <c r="C627" s="161" t="s">
        <v>510</v>
      </c>
      <c r="D627" s="160" t="s">
        <v>511</v>
      </c>
      <c r="E627" s="160">
        <v>8</v>
      </c>
      <c r="F627" s="161" t="s">
        <v>16</v>
      </c>
      <c r="G627" s="162">
        <v>143085</v>
      </c>
      <c r="H627" s="160" t="s">
        <v>497</v>
      </c>
      <c r="I627" s="163" t="s">
        <v>513</v>
      </c>
      <c r="J627" s="164">
        <v>42833</v>
      </c>
    </row>
    <row r="628" spans="1:10">
      <c r="A628" s="160" t="s">
        <v>532</v>
      </c>
      <c r="B628" s="160" t="s">
        <v>524</v>
      </c>
      <c r="C628" s="161" t="s">
        <v>510</v>
      </c>
      <c r="D628" s="160" t="s">
        <v>511</v>
      </c>
      <c r="E628" s="160">
        <v>8</v>
      </c>
      <c r="F628" s="161" t="s">
        <v>489</v>
      </c>
      <c r="G628" s="162">
        <v>210054</v>
      </c>
      <c r="H628" s="160" t="s">
        <v>494</v>
      </c>
      <c r="I628" s="163" t="s">
        <v>513</v>
      </c>
      <c r="J628" s="164">
        <v>42833</v>
      </c>
    </row>
    <row r="629" spans="1:10">
      <c r="A629" s="160" t="s">
        <v>529</v>
      </c>
      <c r="B629" s="160" t="s">
        <v>524</v>
      </c>
      <c r="C629" s="161" t="s">
        <v>510</v>
      </c>
      <c r="D629" s="160" t="s">
        <v>511</v>
      </c>
      <c r="E629" s="160">
        <v>8</v>
      </c>
      <c r="F629" s="161" t="s">
        <v>489</v>
      </c>
      <c r="G629" s="162">
        <v>52683</v>
      </c>
      <c r="H629" s="160" t="s">
        <v>490</v>
      </c>
      <c r="I629" s="163" t="s">
        <v>192</v>
      </c>
      <c r="J629" s="164">
        <v>42833</v>
      </c>
    </row>
    <row r="630" spans="1:10">
      <c r="A630" s="160" t="s">
        <v>536</v>
      </c>
      <c r="B630" s="160" t="s">
        <v>534</v>
      </c>
      <c r="C630" s="161" t="s">
        <v>510</v>
      </c>
      <c r="D630" s="160" t="s">
        <v>511</v>
      </c>
      <c r="E630" s="160">
        <v>8</v>
      </c>
      <c r="F630" s="161" t="s">
        <v>16</v>
      </c>
      <c r="G630" s="162">
        <v>10680</v>
      </c>
      <c r="H630" s="160" t="s">
        <v>494</v>
      </c>
      <c r="I630" s="163" t="s">
        <v>192</v>
      </c>
      <c r="J630" s="164">
        <v>42833</v>
      </c>
    </row>
    <row r="631" spans="1:10">
      <c r="A631" s="160" t="s">
        <v>533</v>
      </c>
      <c r="B631" s="160" t="s">
        <v>534</v>
      </c>
      <c r="C631" s="161" t="s">
        <v>510</v>
      </c>
      <c r="D631" s="160" t="s">
        <v>511</v>
      </c>
      <c r="E631" s="160">
        <v>8</v>
      </c>
      <c r="F631" s="161" t="s">
        <v>489</v>
      </c>
      <c r="G631" s="162">
        <v>225294</v>
      </c>
      <c r="H631" s="160" t="s">
        <v>496</v>
      </c>
      <c r="I631" s="163" t="s">
        <v>513</v>
      </c>
      <c r="J631" s="164">
        <v>42833</v>
      </c>
    </row>
    <row r="632" spans="1:10">
      <c r="A632" s="160" t="s">
        <v>287</v>
      </c>
      <c r="B632" s="160" t="s">
        <v>524</v>
      </c>
      <c r="C632" s="161" t="s">
        <v>510</v>
      </c>
      <c r="D632" s="160" t="s">
        <v>511</v>
      </c>
      <c r="E632" s="160">
        <v>9</v>
      </c>
      <c r="F632" s="161" t="s">
        <v>489</v>
      </c>
      <c r="G632" s="162">
        <v>157755</v>
      </c>
      <c r="H632" s="160" t="s">
        <v>496</v>
      </c>
      <c r="I632" s="163" t="s">
        <v>189</v>
      </c>
      <c r="J632" s="164">
        <v>42834</v>
      </c>
    </row>
    <row r="633" spans="1:10">
      <c r="A633" s="160" t="s">
        <v>520</v>
      </c>
      <c r="B633" s="160" t="s">
        <v>518</v>
      </c>
      <c r="C633" s="161" t="s">
        <v>510</v>
      </c>
      <c r="D633" s="160" t="s">
        <v>511</v>
      </c>
      <c r="E633" s="160">
        <v>9</v>
      </c>
      <c r="F633" s="161" t="s">
        <v>16</v>
      </c>
      <c r="G633" s="162">
        <v>197964</v>
      </c>
      <c r="H633" s="160" t="s">
        <v>497</v>
      </c>
      <c r="I633" s="163" t="s">
        <v>198</v>
      </c>
      <c r="J633" s="164">
        <v>42834</v>
      </c>
    </row>
    <row r="634" spans="1:10">
      <c r="A634" s="160" t="s">
        <v>525</v>
      </c>
      <c r="B634" s="160" t="s">
        <v>524</v>
      </c>
      <c r="C634" s="161" t="s">
        <v>510</v>
      </c>
      <c r="D634" s="160" t="s">
        <v>511</v>
      </c>
      <c r="E634" s="160">
        <v>9</v>
      </c>
      <c r="F634" s="161" t="s">
        <v>489</v>
      </c>
      <c r="G634" s="162">
        <v>84135</v>
      </c>
      <c r="H634" s="160" t="s">
        <v>494</v>
      </c>
      <c r="I634" s="163" t="s">
        <v>210</v>
      </c>
      <c r="J634" s="164">
        <v>42834</v>
      </c>
    </row>
    <row r="635" spans="1:10">
      <c r="A635" s="160" t="s">
        <v>529</v>
      </c>
      <c r="B635" s="160" t="s">
        <v>524</v>
      </c>
      <c r="C635" s="161" t="s">
        <v>510</v>
      </c>
      <c r="D635" s="160" t="s">
        <v>511</v>
      </c>
      <c r="E635" s="160">
        <v>9</v>
      </c>
      <c r="F635" s="161" t="s">
        <v>504</v>
      </c>
      <c r="G635" s="162">
        <v>96027</v>
      </c>
      <c r="H635" s="160" t="s">
        <v>496</v>
      </c>
      <c r="I635" s="163" t="s">
        <v>210</v>
      </c>
      <c r="J635" s="164">
        <v>42834</v>
      </c>
    </row>
    <row r="636" spans="1:10">
      <c r="A636" s="160" t="s">
        <v>523</v>
      </c>
      <c r="B636" s="160" t="s">
        <v>518</v>
      </c>
      <c r="C636" s="161" t="s">
        <v>510</v>
      </c>
      <c r="D636" s="160" t="s">
        <v>511</v>
      </c>
      <c r="E636" s="160">
        <v>9</v>
      </c>
      <c r="F636" s="161" t="s">
        <v>489</v>
      </c>
      <c r="G636" s="162">
        <v>230700</v>
      </c>
      <c r="H636" s="160" t="s">
        <v>496</v>
      </c>
      <c r="I636" s="163" t="s">
        <v>214</v>
      </c>
      <c r="J636" s="164">
        <v>42834</v>
      </c>
    </row>
    <row r="637" spans="1:10">
      <c r="A637" s="160" t="s">
        <v>531</v>
      </c>
      <c r="B637" s="160" t="s">
        <v>524</v>
      </c>
      <c r="C637" s="161" t="s">
        <v>510</v>
      </c>
      <c r="D637" s="160" t="s">
        <v>511</v>
      </c>
      <c r="E637" s="160">
        <v>10</v>
      </c>
      <c r="F637" s="161" t="s">
        <v>489</v>
      </c>
      <c r="G637" s="162">
        <v>24954</v>
      </c>
      <c r="H637" s="160" t="s">
        <v>490</v>
      </c>
      <c r="I637" s="163" t="s">
        <v>189</v>
      </c>
      <c r="J637" s="164">
        <v>42835</v>
      </c>
    </row>
    <row r="638" spans="1:10">
      <c r="A638" s="160" t="s">
        <v>527</v>
      </c>
      <c r="B638" s="160" t="s">
        <v>524</v>
      </c>
      <c r="C638" s="161" t="s">
        <v>510</v>
      </c>
      <c r="D638" s="160" t="s">
        <v>511</v>
      </c>
      <c r="E638" s="160">
        <v>10</v>
      </c>
      <c r="F638" s="161" t="s">
        <v>16</v>
      </c>
      <c r="G638" s="162">
        <v>247443</v>
      </c>
      <c r="H638" s="160" t="s">
        <v>497</v>
      </c>
      <c r="I638" s="165" t="s">
        <v>192</v>
      </c>
      <c r="J638" s="164">
        <v>42835</v>
      </c>
    </row>
    <row r="639" spans="1:10">
      <c r="A639" s="160" t="s">
        <v>522</v>
      </c>
      <c r="B639" s="160" t="s">
        <v>518</v>
      </c>
      <c r="C639" s="161" t="s">
        <v>510</v>
      </c>
      <c r="D639" s="160" t="s">
        <v>511</v>
      </c>
      <c r="E639" s="160">
        <v>10</v>
      </c>
      <c r="F639" s="161" t="s">
        <v>504</v>
      </c>
      <c r="G639" s="162">
        <v>164019</v>
      </c>
      <c r="H639" s="160" t="s">
        <v>496</v>
      </c>
      <c r="I639" s="163" t="s">
        <v>214</v>
      </c>
      <c r="J639" s="164">
        <v>42835</v>
      </c>
    </row>
    <row r="640" spans="1:10">
      <c r="A640" s="160" t="s">
        <v>533</v>
      </c>
      <c r="B640" s="160" t="s">
        <v>534</v>
      </c>
      <c r="C640" s="161" t="s">
        <v>510</v>
      </c>
      <c r="D640" s="160" t="s">
        <v>511</v>
      </c>
      <c r="E640" s="160">
        <v>10</v>
      </c>
      <c r="F640" s="161" t="s">
        <v>16</v>
      </c>
      <c r="G640" s="162">
        <v>171723</v>
      </c>
      <c r="H640" s="160" t="s">
        <v>494</v>
      </c>
      <c r="I640" s="163" t="s">
        <v>513</v>
      </c>
      <c r="J640" s="164">
        <v>42835</v>
      </c>
    </row>
    <row r="641" spans="1:10">
      <c r="A641" s="160" t="s">
        <v>485</v>
      </c>
      <c r="B641" s="160" t="s">
        <v>486</v>
      </c>
      <c r="C641" s="161" t="s">
        <v>510</v>
      </c>
      <c r="D641" s="160" t="s">
        <v>511</v>
      </c>
      <c r="E641" s="160">
        <v>10</v>
      </c>
      <c r="F641" s="161" t="s">
        <v>504</v>
      </c>
      <c r="G641" s="162">
        <v>130623</v>
      </c>
      <c r="H641" s="160" t="s">
        <v>494</v>
      </c>
      <c r="I641" s="163" t="s">
        <v>513</v>
      </c>
      <c r="J641" s="164">
        <v>42835</v>
      </c>
    </row>
    <row r="642" spans="1:10">
      <c r="A642" s="160" t="s">
        <v>531</v>
      </c>
      <c r="B642" s="160" t="s">
        <v>524</v>
      </c>
      <c r="C642" s="161" t="s">
        <v>510</v>
      </c>
      <c r="D642" s="160" t="s">
        <v>511</v>
      </c>
      <c r="E642" s="160">
        <v>10</v>
      </c>
      <c r="F642" s="161" t="s">
        <v>489</v>
      </c>
      <c r="G642" s="162">
        <v>237198</v>
      </c>
      <c r="H642" s="160" t="s">
        <v>496</v>
      </c>
      <c r="I642" s="165" t="s">
        <v>192</v>
      </c>
      <c r="J642" s="164">
        <v>42835</v>
      </c>
    </row>
    <row r="643" spans="1:10">
      <c r="A643" s="160" t="s">
        <v>287</v>
      </c>
      <c r="B643" s="160" t="s">
        <v>524</v>
      </c>
      <c r="C643" s="161" t="s">
        <v>510</v>
      </c>
      <c r="D643" s="160" t="s">
        <v>511</v>
      </c>
      <c r="E643" s="160">
        <v>10</v>
      </c>
      <c r="F643" s="161" t="s">
        <v>16</v>
      </c>
      <c r="G643" s="162">
        <v>247548</v>
      </c>
      <c r="H643" s="160" t="s">
        <v>490</v>
      </c>
      <c r="I643" s="163" t="s">
        <v>201</v>
      </c>
      <c r="J643" s="164">
        <v>42835</v>
      </c>
    </row>
    <row r="644" spans="1:10">
      <c r="A644" s="160" t="s">
        <v>291</v>
      </c>
      <c r="B644" s="160" t="s">
        <v>524</v>
      </c>
      <c r="C644" s="161" t="s">
        <v>510</v>
      </c>
      <c r="D644" s="160" t="s">
        <v>511</v>
      </c>
      <c r="E644" s="160">
        <v>10</v>
      </c>
      <c r="F644" s="161" t="s">
        <v>16</v>
      </c>
      <c r="G644" s="162">
        <v>121551</v>
      </c>
      <c r="H644" s="160" t="s">
        <v>490</v>
      </c>
      <c r="I644" s="163" t="s">
        <v>189</v>
      </c>
      <c r="J644" s="164">
        <v>42835</v>
      </c>
    </row>
    <row r="645" spans="1:10">
      <c r="A645" s="160" t="s">
        <v>521</v>
      </c>
      <c r="B645" s="160" t="s">
        <v>518</v>
      </c>
      <c r="C645" s="161" t="s">
        <v>510</v>
      </c>
      <c r="D645" s="160" t="s">
        <v>511</v>
      </c>
      <c r="E645" s="160">
        <v>10</v>
      </c>
      <c r="F645" s="161" t="s">
        <v>489</v>
      </c>
      <c r="G645" s="162">
        <v>262878</v>
      </c>
      <c r="H645" s="160" t="s">
        <v>501</v>
      </c>
      <c r="I645" s="165" t="s">
        <v>192</v>
      </c>
      <c r="J645" s="164">
        <v>42835</v>
      </c>
    </row>
    <row r="646" spans="1:10">
      <c r="A646" s="160" t="s">
        <v>528</v>
      </c>
      <c r="B646" s="160" t="s">
        <v>524</v>
      </c>
      <c r="C646" s="161" t="s">
        <v>510</v>
      </c>
      <c r="D646" s="160" t="s">
        <v>511</v>
      </c>
      <c r="E646" s="160">
        <v>10</v>
      </c>
      <c r="F646" s="161" t="s">
        <v>16</v>
      </c>
      <c r="G646" s="162">
        <v>159882</v>
      </c>
      <c r="H646" s="160" t="s">
        <v>496</v>
      </c>
      <c r="I646" s="163" t="s">
        <v>201</v>
      </c>
      <c r="J646" s="164">
        <v>42835</v>
      </c>
    </row>
    <row r="647" spans="1:10">
      <c r="A647" s="160" t="s">
        <v>528</v>
      </c>
      <c r="B647" s="160" t="s">
        <v>524</v>
      </c>
      <c r="C647" s="161" t="s">
        <v>510</v>
      </c>
      <c r="D647" s="160" t="s">
        <v>511</v>
      </c>
      <c r="E647" s="160">
        <v>11</v>
      </c>
      <c r="F647" s="161" t="s">
        <v>16</v>
      </c>
      <c r="G647" s="162">
        <v>216960</v>
      </c>
      <c r="H647" s="160" t="s">
        <v>494</v>
      </c>
      <c r="I647" s="163" t="s">
        <v>198</v>
      </c>
      <c r="J647" s="164">
        <v>42836</v>
      </c>
    </row>
    <row r="648" spans="1:10">
      <c r="A648" s="160" t="s">
        <v>522</v>
      </c>
      <c r="B648" s="160" t="s">
        <v>518</v>
      </c>
      <c r="C648" s="161" t="s">
        <v>510</v>
      </c>
      <c r="D648" s="160" t="s">
        <v>511</v>
      </c>
      <c r="E648" s="160">
        <v>11</v>
      </c>
      <c r="F648" s="161" t="s">
        <v>489</v>
      </c>
      <c r="G648" s="162">
        <v>50649</v>
      </c>
      <c r="H648" s="160" t="s">
        <v>496</v>
      </c>
      <c r="I648" s="163" t="s">
        <v>198</v>
      </c>
      <c r="J648" s="164">
        <v>42836</v>
      </c>
    </row>
    <row r="649" spans="1:10">
      <c r="A649" s="160" t="s">
        <v>517</v>
      </c>
      <c r="B649" s="160" t="s">
        <v>518</v>
      </c>
      <c r="C649" s="161" t="s">
        <v>510</v>
      </c>
      <c r="D649" s="160" t="s">
        <v>511</v>
      </c>
      <c r="E649" s="160">
        <v>11</v>
      </c>
      <c r="F649" s="161" t="s">
        <v>489</v>
      </c>
      <c r="G649" s="162">
        <v>35049</v>
      </c>
      <c r="H649" s="160" t="s">
        <v>490</v>
      </c>
      <c r="I649" s="165" t="s">
        <v>192</v>
      </c>
      <c r="J649" s="164">
        <v>42836</v>
      </c>
    </row>
    <row r="650" spans="1:10">
      <c r="A650" s="160" t="s">
        <v>521</v>
      </c>
      <c r="B650" s="160" t="s">
        <v>518</v>
      </c>
      <c r="C650" s="161" t="s">
        <v>510</v>
      </c>
      <c r="D650" s="160" t="s">
        <v>511</v>
      </c>
      <c r="E650" s="160">
        <v>11</v>
      </c>
      <c r="F650" s="161" t="s">
        <v>489</v>
      </c>
      <c r="G650" s="162">
        <v>297735</v>
      </c>
      <c r="H650" s="160" t="s">
        <v>496</v>
      </c>
      <c r="I650" s="165" t="s">
        <v>192</v>
      </c>
      <c r="J650" s="164">
        <v>42836</v>
      </c>
    </row>
    <row r="651" spans="1:10">
      <c r="A651" s="160" t="s">
        <v>485</v>
      </c>
      <c r="B651" s="160" t="s">
        <v>486</v>
      </c>
      <c r="C651" s="161" t="s">
        <v>510</v>
      </c>
      <c r="D651" s="160" t="s">
        <v>511</v>
      </c>
      <c r="E651" s="160">
        <v>11</v>
      </c>
      <c r="F651" s="161" t="s">
        <v>489</v>
      </c>
      <c r="G651" s="162">
        <v>226083</v>
      </c>
      <c r="H651" s="160" t="s">
        <v>494</v>
      </c>
      <c r="I651" s="163" t="s">
        <v>192</v>
      </c>
      <c r="J651" s="164">
        <v>42836</v>
      </c>
    </row>
    <row r="652" spans="1:10">
      <c r="A652" s="160" t="s">
        <v>533</v>
      </c>
      <c r="B652" s="160" t="s">
        <v>534</v>
      </c>
      <c r="C652" s="161" t="s">
        <v>510</v>
      </c>
      <c r="D652" s="160" t="s">
        <v>511</v>
      </c>
      <c r="E652" s="160">
        <v>11</v>
      </c>
      <c r="F652" s="161" t="s">
        <v>16</v>
      </c>
      <c r="G652" s="162">
        <v>29292</v>
      </c>
      <c r="H652" s="160" t="s">
        <v>494</v>
      </c>
      <c r="I652" s="163" t="s">
        <v>198</v>
      </c>
      <c r="J652" s="164">
        <v>42836</v>
      </c>
    </row>
    <row r="653" spans="1:10">
      <c r="A653" s="160" t="s">
        <v>491</v>
      </c>
      <c r="B653" s="160" t="s">
        <v>486</v>
      </c>
      <c r="C653" s="161" t="s">
        <v>510</v>
      </c>
      <c r="D653" s="160" t="s">
        <v>511</v>
      </c>
      <c r="E653" s="160">
        <v>11</v>
      </c>
      <c r="F653" s="161" t="s">
        <v>16</v>
      </c>
      <c r="G653" s="162">
        <v>16035</v>
      </c>
      <c r="H653" s="160" t="s">
        <v>494</v>
      </c>
      <c r="I653" s="163" t="s">
        <v>198</v>
      </c>
      <c r="J653" s="164">
        <v>42836</v>
      </c>
    </row>
    <row r="654" spans="1:10">
      <c r="A654" s="160" t="s">
        <v>533</v>
      </c>
      <c r="B654" s="160" t="s">
        <v>534</v>
      </c>
      <c r="C654" s="161" t="s">
        <v>510</v>
      </c>
      <c r="D654" s="160" t="s">
        <v>511</v>
      </c>
      <c r="E654" s="160">
        <v>12</v>
      </c>
      <c r="F654" s="161" t="s">
        <v>16</v>
      </c>
      <c r="G654" s="162">
        <v>19650</v>
      </c>
      <c r="H654" s="160" t="s">
        <v>494</v>
      </c>
      <c r="I654" s="165" t="s">
        <v>192</v>
      </c>
      <c r="J654" s="164">
        <v>42837</v>
      </c>
    </row>
    <row r="655" spans="1:10">
      <c r="A655" s="160" t="s">
        <v>291</v>
      </c>
      <c r="B655" s="160" t="s">
        <v>524</v>
      </c>
      <c r="C655" s="161" t="s">
        <v>510</v>
      </c>
      <c r="D655" s="160" t="s">
        <v>511</v>
      </c>
      <c r="E655" s="160">
        <v>12</v>
      </c>
      <c r="F655" s="161" t="s">
        <v>489</v>
      </c>
      <c r="G655" s="162">
        <v>211662</v>
      </c>
      <c r="H655" s="160" t="s">
        <v>497</v>
      </c>
      <c r="I655" s="163" t="s">
        <v>201</v>
      </c>
      <c r="J655" s="164">
        <v>42837</v>
      </c>
    </row>
    <row r="656" spans="1:10">
      <c r="A656" s="160" t="s">
        <v>529</v>
      </c>
      <c r="B656" s="160" t="s">
        <v>524</v>
      </c>
      <c r="C656" s="161" t="s">
        <v>510</v>
      </c>
      <c r="D656" s="160" t="s">
        <v>511</v>
      </c>
      <c r="E656" s="160">
        <v>12</v>
      </c>
      <c r="F656" s="161" t="s">
        <v>16</v>
      </c>
      <c r="G656" s="162">
        <v>171792</v>
      </c>
      <c r="H656" s="160" t="s">
        <v>494</v>
      </c>
      <c r="I656" s="163" t="s">
        <v>210</v>
      </c>
      <c r="J656" s="164">
        <v>42837</v>
      </c>
    </row>
    <row r="657" spans="1:10">
      <c r="A657" s="160" t="s">
        <v>532</v>
      </c>
      <c r="B657" s="160" t="s">
        <v>524</v>
      </c>
      <c r="C657" s="161" t="s">
        <v>510</v>
      </c>
      <c r="D657" s="160" t="s">
        <v>511</v>
      </c>
      <c r="E657" s="160">
        <v>12</v>
      </c>
      <c r="F657" s="161" t="s">
        <v>489</v>
      </c>
      <c r="G657" s="162">
        <v>46992</v>
      </c>
      <c r="H657" s="160" t="s">
        <v>496</v>
      </c>
      <c r="I657" s="165" t="s">
        <v>192</v>
      </c>
      <c r="J657" s="164">
        <v>42837</v>
      </c>
    </row>
    <row r="658" spans="1:10">
      <c r="A658" s="160" t="s">
        <v>525</v>
      </c>
      <c r="B658" s="160" t="s">
        <v>524</v>
      </c>
      <c r="C658" s="161" t="s">
        <v>510</v>
      </c>
      <c r="D658" s="160" t="s">
        <v>511</v>
      </c>
      <c r="E658" s="160">
        <v>12</v>
      </c>
      <c r="F658" s="161" t="s">
        <v>504</v>
      </c>
      <c r="G658" s="162">
        <v>263436</v>
      </c>
      <c r="H658" s="160" t="s">
        <v>497</v>
      </c>
      <c r="I658" s="163" t="s">
        <v>214</v>
      </c>
      <c r="J658" s="164">
        <v>42837</v>
      </c>
    </row>
    <row r="659" spans="1:10">
      <c r="A659" s="160" t="s">
        <v>498</v>
      </c>
      <c r="B659" s="160" t="s">
        <v>486</v>
      </c>
      <c r="C659" s="161" t="s">
        <v>510</v>
      </c>
      <c r="D659" s="160" t="s">
        <v>511</v>
      </c>
      <c r="E659" s="160">
        <v>12</v>
      </c>
      <c r="F659" s="161" t="s">
        <v>16</v>
      </c>
      <c r="G659" s="162">
        <v>195189</v>
      </c>
      <c r="H659" s="160" t="s">
        <v>512</v>
      </c>
      <c r="I659" s="163" t="s">
        <v>513</v>
      </c>
      <c r="J659" s="164">
        <v>42837</v>
      </c>
    </row>
    <row r="660" spans="1:10">
      <c r="A660" s="160" t="s">
        <v>523</v>
      </c>
      <c r="B660" s="160" t="s">
        <v>518</v>
      </c>
      <c r="C660" s="161" t="s">
        <v>510</v>
      </c>
      <c r="D660" s="160" t="s">
        <v>511</v>
      </c>
      <c r="E660" s="160">
        <v>12</v>
      </c>
      <c r="F660" s="161" t="s">
        <v>16</v>
      </c>
      <c r="G660" s="162">
        <v>121218</v>
      </c>
      <c r="H660" s="160" t="s">
        <v>512</v>
      </c>
      <c r="I660" s="163" t="s">
        <v>210</v>
      </c>
      <c r="J660" s="164">
        <v>42837</v>
      </c>
    </row>
    <row r="661" spans="1:10">
      <c r="A661" s="160" t="s">
        <v>530</v>
      </c>
      <c r="B661" s="160" t="s">
        <v>524</v>
      </c>
      <c r="C661" s="161" t="s">
        <v>510</v>
      </c>
      <c r="D661" s="160" t="s">
        <v>511</v>
      </c>
      <c r="E661" s="160">
        <v>12</v>
      </c>
      <c r="F661" s="161" t="s">
        <v>489</v>
      </c>
      <c r="G661" s="162">
        <v>145542</v>
      </c>
      <c r="H661" s="160" t="s">
        <v>494</v>
      </c>
      <c r="I661" s="163" t="s">
        <v>513</v>
      </c>
      <c r="J661" s="164">
        <v>42837</v>
      </c>
    </row>
    <row r="662" spans="1:10">
      <c r="A662" s="160" t="s">
        <v>520</v>
      </c>
      <c r="B662" s="160" t="s">
        <v>518</v>
      </c>
      <c r="C662" s="161" t="s">
        <v>510</v>
      </c>
      <c r="D662" s="160" t="s">
        <v>511</v>
      </c>
      <c r="E662" s="160">
        <v>13</v>
      </c>
      <c r="F662" s="161" t="s">
        <v>489</v>
      </c>
      <c r="G662" s="162">
        <v>142521</v>
      </c>
      <c r="H662" s="160" t="s">
        <v>496</v>
      </c>
      <c r="I662" s="165" t="s">
        <v>192</v>
      </c>
      <c r="J662" s="164">
        <v>42838</v>
      </c>
    </row>
    <row r="663" spans="1:10">
      <c r="A663" s="160" t="s">
        <v>531</v>
      </c>
      <c r="B663" s="160" t="s">
        <v>524</v>
      </c>
      <c r="C663" s="161" t="s">
        <v>510</v>
      </c>
      <c r="D663" s="160" t="s">
        <v>511</v>
      </c>
      <c r="E663" s="160">
        <v>13</v>
      </c>
      <c r="F663" s="161" t="s">
        <v>489</v>
      </c>
      <c r="G663" s="162">
        <v>211335</v>
      </c>
      <c r="H663" s="160" t="s">
        <v>497</v>
      </c>
      <c r="I663" s="163" t="s">
        <v>189</v>
      </c>
      <c r="J663" s="164">
        <v>42838</v>
      </c>
    </row>
    <row r="664" spans="1:10">
      <c r="A664" s="160" t="s">
        <v>528</v>
      </c>
      <c r="B664" s="160" t="s">
        <v>524</v>
      </c>
      <c r="C664" s="161" t="s">
        <v>510</v>
      </c>
      <c r="D664" s="160" t="s">
        <v>511</v>
      </c>
      <c r="E664" s="160">
        <v>13</v>
      </c>
      <c r="F664" s="161" t="s">
        <v>16</v>
      </c>
      <c r="G664" s="162">
        <v>213753</v>
      </c>
      <c r="H664" s="160" t="s">
        <v>494</v>
      </c>
      <c r="I664" s="163" t="s">
        <v>513</v>
      </c>
      <c r="J664" s="164">
        <v>42838</v>
      </c>
    </row>
    <row r="665" spans="1:10">
      <c r="A665" s="160" t="s">
        <v>530</v>
      </c>
      <c r="B665" s="160" t="s">
        <v>524</v>
      </c>
      <c r="C665" s="161" t="s">
        <v>510</v>
      </c>
      <c r="D665" s="160" t="s">
        <v>511</v>
      </c>
      <c r="E665" s="160">
        <v>13</v>
      </c>
      <c r="F665" s="161" t="s">
        <v>16</v>
      </c>
      <c r="G665" s="162">
        <v>143751</v>
      </c>
      <c r="H665" s="160" t="s">
        <v>497</v>
      </c>
      <c r="I665" s="163" t="s">
        <v>198</v>
      </c>
      <c r="J665" s="164">
        <v>42838</v>
      </c>
    </row>
    <row r="666" spans="1:10">
      <c r="A666" s="160" t="s">
        <v>503</v>
      </c>
      <c r="B666" s="160" t="s">
        <v>486</v>
      </c>
      <c r="C666" s="161" t="s">
        <v>510</v>
      </c>
      <c r="D666" s="160" t="s">
        <v>511</v>
      </c>
      <c r="E666" s="160">
        <v>13</v>
      </c>
      <c r="F666" s="161" t="s">
        <v>16</v>
      </c>
      <c r="G666" s="162">
        <v>14565</v>
      </c>
      <c r="H666" s="160" t="s">
        <v>494</v>
      </c>
      <c r="I666" s="163" t="s">
        <v>513</v>
      </c>
      <c r="J666" s="164">
        <v>42838</v>
      </c>
    </row>
    <row r="667" spans="1:10">
      <c r="A667" s="160" t="s">
        <v>533</v>
      </c>
      <c r="B667" s="160" t="s">
        <v>534</v>
      </c>
      <c r="C667" s="161" t="s">
        <v>510</v>
      </c>
      <c r="D667" s="160" t="s">
        <v>511</v>
      </c>
      <c r="E667" s="160">
        <v>13</v>
      </c>
      <c r="F667" s="161" t="s">
        <v>489</v>
      </c>
      <c r="G667" s="162">
        <v>231606</v>
      </c>
      <c r="H667" s="160" t="s">
        <v>497</v>
      </c>
      <c r="I667" s="163" t="s">
        <v>198</v>
      </c>
      <c r="J667" s="164">
        <v>42838</v>
      </c>
    </row>
    <row r="668" spans="1:10">
      <c r="A668" s="160" t="s">
        <v>529</v>
      </c>
      <c r="B668" s="160" t="s">
        <v>524</v>
      </c>
      <c r="C668" s="161" t="s">
        <v>510</v>
      </c>
      <c r="D668" s="160" t="s">
        <v>511</v>
      </c>
      <c r="E668" s="160">
        <v>13</v>
      </c>
      <c r="F668" s="161" t="s">
        <v>489</v>
      </c>
      <c r="G668" s="162">
        <v>284166</v>
      </c>
      <c r="H668" s="160" t="s">
        <v>494</v>
      </c>
      <c r="I668" s="165" t="s">
        <v>192</v>
      </c>
      <c r="J668" s="164">
        <v>42838</v>
      </c>
    </row>
    <row r="669" spans="1:10">
      <c r="A669" s="160" t="s">
        <v>522</v>
      </c>
      <c r="B669" s="160" t="s">
        <v>518</v>
      </c>
      <c r="C669" s="161" t="s">
        <v>510</v>
      </c>
      <c r="D669" s="160" t="s">
        <v>511</v>
      </c>
      <c r="E669" s="160">
        <v>13</v>
      </c>
      <c r="F669" s="161" t="s">
        <v>489</v>
      </c>
      <c r="G669" s="162">
        <v>187656</v>
      </c>
      <c r="H669" s="160" t="s">
        <v>490</v>
      </c>
      <c r="I669" s="163" t="s">
        <v>210</v>
      </c>
      <c r="J669" s="164">
        <v>42838</v>
      </c>
    </row>
    <row r="670" spans="1:10">
      <c r="A670" s="160" t="s">
        <v>532</v>
      </c>
      <c r="B670" s="160" t="s">
        <v>524</v>
      </c>
      <c r="C670" s="161" t="s">
        <v>510</v>
      </c>
      <c r="D670" s="160" t="s">
        <v>511</v>
      </c>
      <c r="E670" s="160">
        <v>14</v>
      </c>
      <c r="F670" s="161" t="s">
        <v>489</v>
      </c>
      <c r="G670" s="162">
        <v>91989</v>
      </c>
      <c r="H670" s="160" t="s">
        <v>494</v>
      </c>
      <c r="I670" s="163" t="s">
        <v>189</v>
      </c>
      <c r="J670" s="164">
        <v>42839</v>
      </c>
    </row>
    <row r="671" spans="1:10">
      <c r="A671" s="160" t="s">
        <v>525</v>
      </c>
      <c r="B671" s="160" t="s">
        <v>524</v>
      </c>
      <c r="C671" s="161" t="s">
        <v>510</v>
      </c>
      <c r="D671" s="160" t="s">
        <v>511</v>
      </c>
      <c r="E671" s="160">
        <v>14</v>
      </c>
      <c r="F671" s="161" t="s">
        <v>16</v>
      </c>
      <c r="G671" s="162">
        <v>117165</v>
      </c>
      <c r="H671" s="160" t="s">
        <v>494</v>
      </c>
      <c r="I671" s="163" t="s">
        <v>189</v>
      </c>
      <c r="J671" s="164">
        <v>42839</v>
      </c>
    </row>
    <row r="672" spans="1:10">
      <c r="A672" s="160" t="s">
        <v>523</v>
      </c>
      <c r="B672" s="160" t="s">
        <v>518</v>
      </c>
      <c r="C672" s="161" t="s">
        <v>510</v>
      </c>
      <c r="D672" s="160" t="s">
        <v>511</v>
      </c>
      <c r="E672" s="160">
        <v>14</v>
      </c>
      <c r="F672" s="161" t="s">
        <v>504</v>
      </c>
      <c r="G672" s="162">
        <v>124110</v>
      </c>
      <c r="H672" s="160" t="s">
        <v>494</v>
      </c>
      <c r="I672" s="165" t="s">
        <v>192</v>
      </c>
      <c r="J672" s="164">
        <v>42839</v>
      </c>
    </row>
    <row r="673" spans="1:10">
      <c r="A673" s="160" t="s">
        <v>533</v>
      </c>
      <c r="B673" s="160" t="s">
        <v>534</v>
      </c>
      <c r="C673" s="161" t="s">
        <v>510</v>
      </c>
      <c r="D673" s="160" t="s">
        <v>511</v>
      </c>
      <c r="E673" s="160">
        <v>14</v>
      </c>
      <c r="F673" s="161" t="s">
        <v>504</v>
      </c>
      <c r="G673" s="162">
        <v>201438</v>
      </c>
      <c r="H673" s="160" t="s">
        <v>497</v>
      </c>
      <c r="I673" s="163" t="s">
        <v>192</v>
      </c>
      <c r="J673" s="164">
        <v>42839</v>
      </c>
    </row>
    <row r="674" spans="1:10">
      <c r="A674" s="160" t="s">
        <v>287</v>
      </c>
      <c r="B674" s="160" t="s">
        <v>524</v>
      </c>
      <c r="C674" s="161" t="s">
        <v>510</v>
      </c>
      <c r="D674" s="160" t="s">
        <v>511</v>
      </c>
      <c r="E674" s="160">
        <v>14</v>
      </c>
      <c r="F674" s="161" t="s">
        <v>16</v>
      </c>
      <c r="G674" s="162">
        <v>93270</v>
      </c>
      <c r="H674" s="160" t="s">
        <v>496</v>
      </c>
      <c r="I674" s="165" t="s">
        <v>192</v>
      </c>
      <c r="J674" s="164">
        <v>42839</v>
      </c>
    </row>
    <row r="675" spans="1:10">
      <c r="A675" s="160" t="s">
        <v>530</v>
      </c>
      <c r="B675" s="160" t="s">
        <v>524</v>
      </c>
      <c r="C675" s="161" t="s">
        <v>510</v>
      </c>
      <c r="D675" s="160" t="s">
        <v>511</v>
      </c>
      <c r="E675" s="160">
        <v>14</v>
      </c>
      <c r="F675" s="161" t="s">
        <v>489</v>
      </c>
      <c r="G675" s="162">
        <v>160974</v>
      </c>
      <c r="H675" s="160" t="s">
        <v>501</v>
      </c>
      <c r="I675" s="163" t="s">
        <v>192</v>
      </c>
      <c r="J675" s="164">
        <v>42839</v>
      </c>
    </row>
    <row r="676" spans="1:10">
      <c r="A676" s="160" t="s">
        <v>485</v>
      </c>
      <c r="B676" s="160" t="s">
        <v>486</v>
      </c>
      <c r="C676" s="161" t="s">
        <v>510</v>
      </c>
      <c r="D676" s="160" t="s">
        <v>511</v>
      </c>
      <c r="E676" s="160">
        <v>14</v>
      </c>
      <c r="F676" s="161" t="s">
        <v>16</v>
      </c>
      <c r="G676" s="162">
        <v>27969</v>
      </c>
      <c r="H676" s="160" t="s">
        <v>497</v>
      </c>
      <c r="I676" s="165" t="s">
        <v>192</v>
      </c>
      <c r="J676" s="164">
        <v>42839</v>
      </c>
    </row>
    <row r="677" spans="1:10">
      <c r="A677" s="160" t="s">
        <v>528</v>
      </c>
      <c r="B677" s="160" t="s">
        <v>524</v>
      </c>
      <c r="C677" s="161" t="s">
        <v>510</v>
      </c>
      <c r="D677" s="160" t="s">
        <v>511</v>
      </c>
      <c r="E677" s="160">
        <v>14</v>
      </c>
      <c r="F677" s="161" t="s">
        <v>489</v>
      </c>
      <c r="G677" s="162">
        <v>19251</v>
      </c>
      <c r="H677" s="160" t="s">
        <v>496</v>
      </c>
      <c r="I677" s="163" t="s">
        <v>192</v>
      </c>
      <c r="J677" s="164">
        <v>42839</v>
      </c>
    </row>
    <row r="678" spans="1:10">
      <c r="A678" s="160" t="s">
        <v>532</v>
      </c>
      <c r="B678" s="160" t="s">
        <v>524</v>
      </c>
      <c r="C678" s="161" t="s">
        <v>510</v>
      </c>
      <c r="D678" s="160" t="s">
        <v>511</v>
      </c>
      <c r="E678" s="160">
        <v>15</v>
      </c>
      <c r="F678" s="161" t="s">
        <v>489</v>
      </c>
      <c r="G678" s="162">
        <v>246396</v>
      </c>
      <c r="H678" s="160" t="s">
        <v>494</v>
      </c>
      <c r="I678" s="163" t="s">
        <v>214</v>
      </c>
      <c r="J678" s="164">
        <v>42840</v>
      </c>
    </row>
    <row r="679" spans="1:10">
      <c r="A679" s="160" t="s">
        <v>527</v>
      </c>
      <c r="B679" s="160" t="s">
        <v>524</v>
      </c>
      <c r="C679" s="161" t="s">
        <v>510</v>
      </c>
      <c r="D679" s="160" t="s">
        <v>511</v>
      </c>
      <c r="E679" s="160">
        <v>15</v>
      </c>
      <c r="F679" s="161" t="s">
        <v>16</v>
      </c>
      <c r="G679" s="162">
        <v>282969</v>
      </c>
      <c r="H679" s="160" t="s">
        <v>494</v>
      </c>
      <c r="I679" s="163" t="s">
        <v>189</v>
      </c>
      <c r="J679" s="164">
        <v>42840</v>
      </c>
    </row>
    <row r="680" spans="1:10">
      <c r="A680" s="160" t="s">
        <v>521</v>
      </c>
      <c r="B680" s="160" t="s">
        <v>518</v>
      </c>
      <c r="C680" s="161" t="s">
        <v>510</v>
      </c>
      <c r="D680" s="160" t="s">
        <v>511</v>
      </c>
      <c r="E680" s="160">
        <v>15</v>
      </c>
      <c r="F680" s="161" t="s">
        <v>489</v>
      </c>
      <c r="G680" s="162">
        <v>194970</v>
      </c>
      <c r="H680" s="160" t="s">
        <v>497</v>
      </c>
      <c r="I680" s="163" t="s">
        <v>189</v>
      </c>
      <c r="J680" s="164">
        <v>42840</v>
      </c>
    </row>
    <row r="681" spans="1:10">
      <c r="A681" s="160" t="s">
        <v>527</v>
      </c>
      <c r="B681" s="160" t="s">
        <v>524</v>
      </c>
      <c r="C681" s="161" t="s">
        <v>510</v>
      </c>
      <c r="D681" s="160" t="s">
        <v>511</v>
      </c>
      <c r="E681" s="160">
        <v>15</v>
      </c>
      <c r="F681" s="161" t="s">
        <v>489</v>
      </c>
      <c r="G681" s="162">
        <v>230109</v>
      </c>
      <c r="H681" s="160" t="s">
        <v>490</v>
      </c>
      <c r="I681" s="163" t="s">
        <v>210</v>
      </c>
      <c r="J681" s="164">
        <v>42840</v>
      </c>
    </row>
    <row r="682" spans="1:10">
      <c r="A682" s="160" t="s">
        <v>519</v>
      </c>
      <c r="B682" s="160" t="s">
        <v>518</v>
      </c>
      <c r="C682" s="161" t="s">
        <v>510</v>
      </c>
      <c r="D682" s="160" t="s">
        <v>511</v>
      </c>
      <c r="E682" s="160">
        <v>15</v>
      </c>
      <c r="F682" s="161" t="s">
        <v>16</v>
      </c>
      <c r="G682" s="162">
        <v>138318</v>
      </c>
      <c r="H682" s="160" t="s">
        <v>496</v>
      </c>
      <c r="I682" s="163" t="s">
        <v>189</v>
      </c>
      <c r="J682" s="164">
        <v>42840</v>
      </c>
    </row>
    <row r="683" spans="1:10">
      <c r="A683" s="160" t="s">
        <v>485</v>
      </c>
      <c r="B683" s="160" t="s">
        <v>486</v>
      </c>
      <c r="C683" s="161" t="s">
        <v>510</v>
      </c>
      <c r="D683" s="160" t="s">
        <v>511</v>
      </c>
      <c r="E683" s="160">
        <v>16</v>
      </c>
      <c r="F683" s="161" t="s">
        <v>16</v>
      </c>
      <c r="G683" s="162">
        <v>63630</v>
      </c>
      <c r="H683" s="160" t="s">
        <v>497</v>
      </c>
      <c r="I683" s="163" t="s">
        <v>210</v>
      </c>
      <c r="J683" s="164">
        <v>42841</v>
      </c>
    </row>
    <row r="684" spans="1:10">
      <c r="A684" s="160" t="s">
        <v>526</v>
      </c>
      <c r="B684" s="160" t="s">
        <v>524</v>
      </c>
      <c r="C684" s="161" t="s">
        <v>510</v>
      </c>
      <c r="D684" s="160" t="s">
        <v>511</v>
      </c>
      <c r="E684" s="160">
        <v>16</v>
      </c>
      <c r="F684" s="161" t="s">
        <v>489</v>
      </c>
      <c r="G684" s="162">
        <v>228423</v>
      </c>
      <c r="H684" s="160" t="s">
        <v>494</v>
      </c>
      <c r="I684" s="163" t="s">
        <v>201</v>
      </c>
      <c r="J684" s="164">
        <v>42841</v>
      </c>
    </row>
    <row r="685" spans="1:10">
      <c r="A685" s="160" t="s">
        <v>521</v>
      </c>
      <c r="B685" s="160" t="s">
        <v>518</v>
      </c>
      <c r="C685" s="161" t="s">
        <v>510</v>
      </c>
      <c r="D685" s="160" t="s">
        <v>511</v>
      </c>
      <c r="E685" s="160">
        <v>16</v>
      </c>
      <c r="F685" s="161" t="s">
        <v>489</v>
      </c>
      <c r="G685" s="162">
        <v>39168</v>
      </c>
      <c r="H685" s="160" t="s">
        <v>497</v>
      </c>
      <c r="I685" s="163" t="s">
        <v>192</v>
      </c>
      <c r="J685" s="164">
        <v>42841</v>
      </c>
    </row>
    <row r="686" spans="1:10">
      <c r="A686" s="160" t="s">
        <v>529</v>
      </c>
      <c r="B686" s="160" t="s">
        <v>524</v>
      </c>
      <c r="C686" s="161" t="s">
        <v>510</v>
      </c>
      <c r="D686" s="160" t="s">
        <v>511</v>
      </c>
      <c r="E686" s="160">
        <v>16</v>
      </c>
      <c r="F686" s="161" t="s">
        <v>16</v>
      </c>
      <c r="G686" s="162">
        <v>182634</v>
      </c>
      <c r="H686" s="160" t="s">
        <v>494</v>
      </c>
      <c r="I686" s="163" t="s">
        <v>210</v>
      </c>
      <c r="J686" s="164">
        <v>42841</v>
      </c>
    </row>
    <row r="687" spans="1:10">
      <c r="A687" s="160" t="s">
        <v>517</v>
      </c>
      <c r="B687" s="160" t="s">
        <v>518</v>
      </c>
      <c r="C687" s="161" t="s">
        <v>510</v>
      </c>
      <c r="D687" s="160" t="s">
        <v>511</v>
      </c>
      <c r="E687" s="160">
        <v>16</v>
      </c>
      <c r="F687" s="161" t="s">
        <v>16</v>
      </c>
      <c r="G687" s="162">
        <v>133941</v>
      </c>
      <c r="H687" s="160" t="s">
        <v>494</v>
      </c>
      <c r="I687" s="165" t="s">
        <v>192</v>
      </c>
      <c r="J687" s="164">
        <v>42841</v>
      </c>
    </row>
    <row r="688" spans="1:10">
      <c r="A688" s="160" t="s">
        <v>527</v>
      </c>
      <c r="B688" s="160" t="s">
        <v>524</v>
      </c>
      <c r="C688" s="161" t="s">
        <v>510</v>
      </c>
      <c r="D688" s="160" t="s">
        <v>511</v>
      </c>
      <c r="E688" s="160">
        <v>16</v>
      </c>
      <c r="F688" s="161" t="s">
        <v>489</v>
      </c>
      <c r="G688" s="162">
        <v>83823</v>
      </c>
      <c r="H688" s="160" t="s">
        <v>490</v>
      </c>
      <c r="I688" s="163" t="s">
        <v>189</v>
      </c>
      <c r="J688" s="164">
        <v>42841</v>
      </c>
    </row>
    <row r="689" spans="1:10">
      <c r="A689" s="160" t="s">
        <v>517</v>
      </c>
      <c r="B689" s="160" t="s">
        <v>518</v>
      </c>
      <c r="C689" s="161" t="s">
        <v>510</v>
      </c>
      <c r="D689" s="160" t="s">
        <v>511</v>
      </c>
      <c r="E689" s="160">
        <v>16</v>
      </c>
      <c r="F689" s="161" t="s">
        <v>16</v>
      </c>
      <c r="G689" s="162">
        <v>87108</v>
      </c>
      <c r="H689" s="160" t="s">
        <v>494</v>
      </c>
      <c r="I689" s="163" t="s">
        <v>210</v>
      </c>
      <c r="J689" s="164">
        <v>42841</v>
      </c>
    </row>
    <row r="690" spans="1:10">
      <c r="A690" s="160" t="s">
        <v>519</v>
      </c>
      <c r="B690" s="160" t="s">
        <v>518</v>
      </c>
      <c r="C690" s="161" t="s">
        <v>510</v>
      </c>
      <c r="D690" s="160" t="s">
        <v>511</v>
      </c>
      <c r="E690" s="160">
        <v>16</v>
      </c>
      <c r="F690" s="161" t="s">
        <v>489</v>
      </c>
      <c r="G690" s="162">
        <v>256191</v>
      </c>
      <c r="H690" s="160" t="s">
        <v>490</v>
      </c>
      <c r="I690" s="163" t="s">
        <v>192</v>
      </c>
      <c r="J690" s="164">
        <v>42841</v>
      </c>
    </row>
    <row r="691" spans="1:10">
      <c r="A691" s="160" t="s">
        <v>535</v>
      </c>
      <c r="B691" s="160" t="s">
        <v>534</v>
      </c>
      <c r="C691" s="161" t="s">
        <v>510</v>
      </c>
      <c r="D691" s="160" t="s">
        <v>511</v>
      </c>
      <c r="E691" s="160">
        <v>16</v>
      </c>
      <c r="F691" s="161" t="s">
        <v>16</v>
      </c>
      <c r="G691" s="162">
        <v>117945</v>
      </c>
      <c r="H691" s="160" t="s">
        <v>494</v>
      </c>
      <c r="I691" s="163" t="s">
        <v>189</v>
      </c>
      <c r="J691" s="164">
        <v>42841</v>
      </c>
    </row>
    <row r="692" spans="1:10">
      <c r="A692" s="160" t="s">
        <v>525</v>
      </c>
      <c r="B692" s="160" t="s">
        <v>524</v>
      </c>
      <c r="C692" s="161" t="s">
        <v>510</v>
      </c>
      <c r="D692" s="160" t="s">
        <v>511</v>
      </c>
      <c r="E692" s="160">
        <v>17</v>
      </c>
      <c r="F692" s="161" t="s">
        <v>489</v>
      </c>
      <c r="G692" s="162">
        <v>62463</v>
      </c>
      <c r="H692" s="160" t="s">
        <v>490</v>
      </c>
      <c r="I692" s="163" t="s">
        <v>192</v>
      </c>
      <c r="J692" s="164">
        <v>42842</v>
      </c>
    </row>
    <row r="693" spans="1:10">
      <c r="A693" s="160" t="s">
        <v>498</v>
      </c>
      <c r="B693" s="160" t="s">
        <v>486</v>
      </c>
      <c r="C693" s="161" t="s">
        <v>510</v>
      </c>
      <c r="D693" s="160" t="s">
        <v>511</v>
      </c>
      <c r="E693" s="160">
        <v>17</v>
      </c>
      <c r="F693" s="161" t="s">
        <v>16</v>
      </c>
      <c r="G693" s="162">
        <v>183885</v>
      </c>
      <c r="H693" s="160" t="s">
        <v>501</v>
      </c>
      <c r="I693" s="163" t="s">
        <v>210</v>
      </c>
      <c r="J693" s="164">
        <v>42842</v>
      </c>
    </row>
    <row r="694" spans="1:10">
      <c r="A694" s="160" t="s">
        <v>520</v>
      </c>
      <c r="B694" s="160" t="s">
        <v>518</v>
      </c>
      <c r="C694" s="161" t="s">
        <v>510</v>
      </c>
      <c r="D694" s="160" t="s">
        <v>511</v>
      </c>
      <c r="E694" s="160">
        <v>17</v>
      </c>
      <c r="F694" s="161" t="s">
        <v>16</v>
      </c>
      <c r="G694" s="162">
        <v>298728</v>
      </c>
      <c r="H694" s="160" t="s">
        <v>494</v>
      </c>
      <c r="I694" s="163" t="s">
        <v>198</v>
      </c>
      <c r="J694" s="164">
        <v>42842</v>
      </c>
    </row>
    <row r="695" spans="1:10">
      <c r="A695" s="160" t="s">
        <v>526</v>
      </c>
      <c r="B695" s="160" t="s">
        <v>524</v>
      </c>
      <c r="C695" s="161" t="s">
        <v>510</v>
      </c>
      <c r="D695" s="160" t="s">
        <v>511</v>
      </c>
      <c r="E695" s="160">
        <v>17</v>
      </c>
      <c r="F695" s="161" t="s">
        <v>16</v>
      </c>
      <c r="G695" s="162">
        <v>244692</v>
      </c>
      <c r="H695" s="160" t="s">
        <v>501</v>
      </c>
      <c r="I695" s="163" t="s">
        <v>210</v>
      </c>
      <c r="J695" s="164">
        <v>42842</v>
      </c>
    </row>
    <row r="696" spans="1:10">
      <c r="A696" s="160" t="s">
        <v>529</v>
      </c>
      <c r="B696" s="160" t="s">
        <v>524</v>
      </c>
      <c r="C696" s="161" t="s">
        <v>510</v>
      </c>
      <c r="D696" s="160" t="s">
        <v>511</v>
      </c>
      <c r="E696" s="160">
        <v>17</v>
      </c>
      <c r="F696" s="161" t="s">
        <v>16</v>
      </c>
      <c r="G696" s="162">
        <v>171900</v>
      </c>
      <c r="H696" s="160" t="s">
        <v>490</v>
      </c>
      <c r="I696" s="163" t="s">
        <v>189</v>
      </c>
      <c r="J696" s="164">
        <v>42842</v>
      </c>
    </row>
    <row r="697" spans="1:10">
      <c r="A697" s="160" t="s">
        <v>287</v>
      </c>
      <c r="B697" s="160" t="s">
        <v>524</v>
      </c>
      <c r="C697" s="161" t="s">
        <v>510</v>
      </c>
      <c r="D697" s="160" t="s">
        <v>511</v>
      </c>
      <c r="E697" s="160">
        <v>17</v>
      </c>
      <c r="F697" s="161" t="s">
        <v>16</v>
      </c>
      <c r="G697" s="162">
        <v>90558</v>
      </c>
      <c r="H697" s="160" t="s">
        <v>497</v>
      </c>
      <c r="I697" s="163" t="s">
        <v>214</v>
      </c>
      <c r="J697" s="164">
        <v>42842</v>
      </c>
    </row>
    <row r="698" spans="1:10">
      <c r="A698" s="160" t="s">
        <v>530</v>
      </c>
      <c r="B698" s="160" t="s">
        <v>524</v>
      </c>
      <c r="C698" s="161" t="s">
        <v>510</v>
      </c>
      <c r="D698" s="160" t="s">
        <v>511</v>
      </c>
      <c r="E698" s="160">
        <v>17</v>
      </c>
      <c r="F698" s="161" t="s">
        <v>489</v>
      </c>
      <c r="G698" s="162">
        <v>208743</v>
      </c>
      <c r="H698" s="160" t="s">
        <v>497</v>
      </c>
      <c r="I698" s="163" t="s">
        <v>210</v>
      </c>
      <c r="J698" s="164">
        <v>42842</v>
      </c>
    </row>
    <row r="699" spans="1:10">
      <c r="A699" s="160" t="s">
        <v>485</v>
      </c>
      <c r="B699" s="160" t="s">
        <v>486</v>
      </c>
      <c r="C699" s="161" t="s">
        <v>510</v>
      </c>
      <c r="D699" s="160" t="s">
        <v>511</v>
      </c>
      <c r="E699" s="160">
        <v>17</v>
      </c>
      <c r="F699" s="161" t="s">
        <v>489</v>
      </c>
      <c r="G699" s="162">
        <v>162555</v>
      </c>
      <c r="H699" s="160" t="s">
        <v>497</v>
      </c>
      <c r="I699" s="163" t="s">
        <v>214</v>
      </c>
      <c r="J699" s="164">
        <v>42842</v>
      </c>
    </row>
    <row r="700" spans="1:10">
      <c r="A700" s="160" t="s">
        <v>527</v>
      </c>
      <c r="B700" s="160" t="s">
        <v>524</v>
      </c>
      <c r="C700" s="161" t="s">
        <v>510</v>
      </c>
      <c r="D700" s="160" t="s">
        <v>511</v>
      </c>
      <c r="E700" s="160">
        <v>18</v>
      </c>
      <c r="F700" s="161" t="s">
        <v>504</v>
      </c>
      <c r="G700" s="162">
        <v>58263</v>
      </c>
      <c r="H700" s="160" t="s">
        <v>494</v>
      </c>
      <c r="I700" s="163" t="s">
        <v>189</v>
      </c>
      <c r="J700" s="164">
        <v>42843</v>
      </c>
    </row>
    <row r="701" spans="1:10">
      <c r="A701" s="160" t="s">
        <v>529</v>
      </c>
      <c r="B701" s="160" t="s">
        <v>524</v>
      </c>
      <c r="C701" s="161" t="s">
        <v>510</v>
      </c>
      <c r="D701" s="160" t="s">
        <v>511</v>
      </c>
      <c r="E701" s="160">
        <v>18</v>
      </c>
      <c r="F701" s="161" t="s">
        <v>489</v>
      </c>
      <c r="G701" s="162">
        <v>140265</v>
      </c>
      <c r="H701" s="160" t="s">
        <v>494</v>
      </c>
      <c r="I701" s="163" t="s">
        <v>192</v>
      </c>
      <c r="J701" s="164">
        <v>42843</v>
      </c>
    </row>
    <row r="702" spans="1:10">
      <c r="A702" s="160" t="s">
        <v>523</v>
      </c>
      <c r="B702" s="160" t="s">
        <v>518</v>
      </c>
      <c r="C702" s="161" t="s">
        <v>510</v>
      </c>
      <c r="D702" s="160" t="s">
        <v>511</v>
      </c>
      <c r="E702" s="160">
        <v>18</v>
      </c>
      <c r="F702" s="161" t="s">
        <v>489</v>
      </c>
      <c r="G702" s="162">
        <v>70797</v>
      </c>
      <c r="H702" s="160" t="s">
        <v>494</v>
      </c>
      <c r="I702" s="163" t="s">
        <v>189</v>
      </c>
      <c r="J702" s="164">
        <v>42843</v>
      </c>
    </row>
    <row r="703" spans="1:10">
      <c r="A703" s="160" t="s">
        <v>532</v>
      </c>
      <c r="B703" s="160" t="s">
        <v>524</v>
      </c>
      <c r="C703" s="161" t="s">
        <v>510</v>
      </c>
      <c r="D703" s="160" t="s">
        <v>511</v>
      </c>
      <c r="E703" s="160">
        <v>18</v>
      </c>
      <c r="F703" s="161" t="s">
        <v>16</v>
      </c>
      <c r="G703" s="162">
        <v>95172</v>
      </c>
      <c r="H703" s="160" t="s">
        <v>497</v>
      </c>
      <c r="I703" s="163" t="s">
        <v>201</v>
      </c>
      <c r="J703" s="164">
        <v>42843</v>
      </c>
    </row>
    <row r="704" spans="1:10">
      <c r="A704" s="160" t="s">
        <v>491</v>
      </c>
      <c r="B704" s="160" t="s">
        <v>486</v>
      </c>
      <c r="C704" s="161" t="s">
        <v>510</v>
      </c>
      <c r="D704" s="160" t="s">
        <v>511</v>
      </c>
      <c r="E704" s="160">
        <v>18</v>
      </c>
      <c r="F704" s="161" t="s">
        <v>16</v>
      </c>
      <c r="G704" s="162">
        <v>119427</v>
      </c>
      <c r="H704" s="160" t="s">
        <v>494</v>
      </c>
      <c r="I704" s="163" t="s">
        <v>201</v>
      </c>
      <c r="J704" s="164">
        <v>42843</v>
      </c>
    </row>
    <row r="705" spans="1:10">
      <c r="A705" s="160" t="s">
        <v>522</v>
      </c>
      <c r="B705" s="160" t="s">
        <v>518</v>
      </c>
      <c r="C705" s="161" t="s">
        <v>510</v>
      </c>
      <c r="D705" s="160" t="s">
        <v>511</v>
      </c>
      <c r="E705" s="160">
        <v>18</v>
      </c>
      <c r="F705" s="161" t="s">
        <v>16</v>
      </c>
      <c r="G705" s="162">
        <v>151140</v>
      </c>
      <c r="H705" s="160" t="s">
        <v>494</v>
      </c>
      <c r="I705" s="163" t="s">
        <v>189</v>
      </c>
      <c r="J705" s="164">
        <v>42843</v>
      </c>
    </row>
    <row r="706" spans="1:10">
      <c r="A706" s="160" t="s">
        <v>525</v>
      </c>
      <c r="B706" s="160" t="s">
        <v>524</v>
      </c>
      <c r="C706" s="161" t="s">
        <v>510</v>
      </c>
      <c r="D706" s="160" t="s">
        <v>511</v>
      </c>
      <c r="E706" s="160">
        <v>18</v>
      </c>
      <c r="F706" s="161" t="s">
        <v>489</v>
      </c>
      <c r="G706" s="162">
        <v>58059</v>
      </c>
      <c r="H706" s="160" t="s">
        <v>497</v>
      </c>
      <c r="I706" s="163" t="s">
        <v>201</v>
      </c>
      <c r="J706" s="164">
        <v>42843</v>
      </c>
    </row>
    <row r="707" spans="1:10">
      <c r="A707" s="160" t="s">
        <v>530</v>
      </c>
      <c r="B707" s="160" t="s">
        <v>524</v>
      </c>
      <c r="C707" s="161" t="s">
        <v>510</v>
      </c>
      <c r="D707" s="160" t="s">
        <v>511</v>
      </c>
      <c r="E707" s="160">
        <v>19</v>
      </c>
      <c r="F707" s="161" t="s">
        <v>16</v>
      </c>
      <c r="G707" s="162">
        <v>245577</v>
      </c>
      <c r="H707" s="160" t="s">
        <v>497</v>
      </c>
      <c r="I707" s="165" t="s">
        <v>192</v>
      </c>
      <c r="J707" s="164">
        <v>42844</v>
      </c>
    </row>
    <row r="708" spans="1:10">
      <c r="A708" s="160" t="s">
        <v>531</v>
      </c>
      <c r="B708" s="160" t="s">
        <v>524</v>
      </c>
      <c r="C708" s="161" t="s">
        <v>510</v>
      </c>
      <c r="D708" s="160" t="s">
        <v>511</v>
      </c>
      <c r="E708" s="160">
        <v>19</v>
      </c>
      <c r="F708" s="161" t="s">
        <v>504</v>
      </c>
      <c r="G708" s="162">
        <v>125217</v>
      </c>
      <c r="H708" s="160" t="s">
        <v>496</v>
      </c>
      <c r="I708" s="163" t="s">
        <v>201</v>
      </c>
      <c r="J708" s="164">
        <v>42844</v>
      </c>
    </row>
    <row r="709" spans="1:10">
      <c r="A709" s="160" t="s">
        <v>491</v>
      </c>
      <c r="B709" s="160" t="s">
        <v>486</v>
      </c>
      <c r="C709" s="161" t="s">
        <v>510</v>
      </c>
      <c r="D709" s="160" t="s">
        <v>511</v>
      </c>
      <c r="E709" s="160">
        <v>19</v>
      </c>
      <c r="F709" s="161" t="s">
        <v>16</v>
      </c>
      <c r="G709" s="162">
        <v>57585</v>
      </c>
      <c r="H709" s="160" t="s">
        <v>494</v>
      </c>
      <c r="I709" s="163" t="s">
        <v>214</v>
      </c>
      <c r="J709" s="164">
        <v>42844</v>
      </c>
    </row>
    <row r="710" spans="1:10">
      <c r="A710" s="160" t="s">
        <v>526</v>
      </c>
      <c r="B710" s="160" t="s">
        <v>524</v>
      </c>
      <c r="C710" s="161" t="s">
        <v>510</v>
      </c>
      <c r="D710" s="160" t="s">
        <v>511</v>
      </c>
      <c r="E710" s="160">
        <v>19</v>
      </c>
      <c r="F710" s="161" t="s">
        <v>16</v>
      </c>
      <c r="G710" s="162">
        <v>218907</v>
      </c>
      <c r="H710" s="160" t="s">
        <v>494</v>
      </c>
      <c r="I710" s="163" t="s">
        <v>210</v>
      </c>
      <c r="J710" s="164">
        <v>42844</v>
      </c>
    </row>
    <row r="711" spans="1:10">
      <c r="A711" s="160" t="s">
        <v>287</v>
      </c>
      <c r="B711" s="160" t="s">
        <v>524</v>
      </c>
      <c r="C711" s="161" t="s">
        <v>510</v>
      </c>
      <c r="D711" s="160" t="s">
        <v>511</v>
      </c>
      <c r="E711" s="160">
        <v>19</v>
      </c>
      <c r="F711" s="161" t="s">
        <v>16</v>
      </c>
      <c r="G711" s="162">
        <v>59745</v>
      </c>
      <c r="H711" s="160" t="s">
        <v>494</v>
      </c>
      <c r="I711" s="163" t="s">
        <v>198</v>
      </c>
      <c r="J711" s="164">
        <v>42844</v>
      </c>
    </row>
    <row r="712" spans="1:10">
      <c r="A712" s="160" t="s">
        <v>532</v>
      </c>
      <c r="B712" s="160" t="s">
        <v>524</v>
      </c>
      <c r="C712" s="161" t="s">
        <v>510</v>
      </c>
      <c r="D712" s="160" t="s">
        <v>511</v>
      </c>
      <c r="E712" s="160">
        <v>19</v>
      </c>
      <c r="F712" s="161" t="s">
        <v>504</v>
      </c>
      <c r="G712" s="162">
        <v>225549</v>
      </c>
      <c r="H712" s="160" t="s">
        <v>494</v>
      </c>
      <c r="I712" s="163" t="s">
        <v>192</v>
      </c>
      <c r="J712" s="164">
        <v>42844</v>
      </c>
    </row>
    <row r="713" spans="1:10">
      <c r="A713" s="160" t="s">
        <v>485</v>
      </c>
      <c r="B713" s="160" t="s">
        <v>486</v>
      </c>
      <c r="C713" s="161" t="s">
        <v>510</v>
      </c>
      <c r="D713" s="160" t="s">
        <v>511</v>
      </c>
      <c r="E713" s="160">
        <v>19</v>
      </c>
      <c r="F713" s="161" t="s">
        <v>504</v>
      </c>
      <c r="G713" s="162">
        <v>213648</v>
      </c>
      <c r="H713" s="160" t="s">
        <v>494</v>
      </c>
      <c r="I713" s="163" t="s">
        <v>214</v>
      </c>
      <c r="J713" s="164">
        <v>42844</v>
      </c>
    </row>
    <row r="714" spans="1:10">
      <c r="A714" s="160" t="s">
        <v>530</v>
      </c>
      <c r="B714" s="160" t="s">
        <v>524</v>
      </c>
      <c r="C714" s="161" t="s">
        <v>510</v>
      </c>
      <c r="D714" s="160" t="s">
        <v>511</v>
      </c>
      <c r="E714" s="160">
        <v>19</v>
      </c>
      <c r="F714" s="161" t="s">
        <v>16</v>
      </c>
      <c r="G714" s="162">
        <v>270279</v>
      </c>
      <c r="H714" s="160" t="s">
        <v>512</v>
      </c>
      <c r="I714" s="163" t="s">
        <v>210</v>
      </c>
      <c r="J714" s="164">
        <v>42844</v>
      </c>
    </row>
    <row r="715" spans="1:10">
      <c r="A715" s="160" t="s">
        <v>531</v>
      </c>
      <c r="B715" s="160" t="s">
        <v>524</v>
      </c>
      <c r="C715" s="161" t="s">
        <v>510</v>
      </c>
      <c r="D715" s="160" t="s">
        <v>511</v>
      </c>
      <c r="E715" s="160">
        <v>19</v>
      </c>
      <c r="F715" s="161" t="s">
        <v>504</v>
      </c>
      <c r="G715" s="162">
        <v>52902</v>
      </c>
      <c r="H715" s="160" t="s">
        <v>496</v>
      </c>
      <c r="I715" s="163" t="s">
        <v>192</v>
      </c>
      <c r="J715" s="164">
        <v>42844</v>
      </c>
    </row>
    <row r="716" spans="1:10">
      <c r="A716" s="160" t="s">
        <v>529</v>
      </c>
      <c r="B716" s="160" t="s">
        <v>524</v>
      </c>
      <c r="C716" s="161" t="s">
        <v>510</v>
      </c>
      <c r="D716" s="160" t="s">
        <v>511</v>
      </c>
      <c r="E716" s="160">
        <v>20</v>
      </c>
      <c r="F716" s="161" t="s">
        <v>16</v>
      </c>
      <c r="G716" s="162">
        <v>126639</v>
      </c>
      <c r="H716" s="160" t="s">
        <v>497</v>
      </c>
      <c r="I716" s="165" t="s">
        <v>192</v>
      </c>
      <c r="J716" s="164">
        <v>42845</v>
      </c>
    </row>
    <row r="717" spans="1:10">
      <c r="A717" s="160" t="s">
        <v>525</v>
      </c>
      <c r="B717" s="160" t="s">
        <v>524</v>
      </c>
      <c r="C717" s="161" t="s">
        <v>510</v>
      </c>
      <c r="D717" s="160" t="s">
        <v>511</v>
      </c>
      <c r="E717" s="160">
        <v>20</v>
      </c>
      <c r="F717" s="161" t="s">
        <v>16</v>
      </c>
      <c r="G717" s="162">
        <v>48282</v>
      </c>
      <c r="H717" s="160" t="s">
        <v>494</v>
      </c>
      <c r="I717" s="163" t="s">
        <v>192</v>
      </c>
      <c r="J717" s="164">
        <v>42845</v>
      </c>
    </row>
    <row r="718" spans="1:10">
      <c r="A718" s="160" t="s">
        <v>491</v>
      </c>
      <c r="B718" s="160" t="s">
        <v>486</v>
      </c>
      <c r="C718" s="161" t="s">
        <v>510</v>
      </c>
      <c r="D718" s="160" t="s">
        <v>511</v>
      </c>
      <c r="E718" s="160">
        <v>20</v>
      </c>
      <c r="F718" s="161" t="s">
        <v>16</v>
      </c>
      <c r="G718" s="162">
        <v>43692</v>
      </c>
      <c r="H718" s="160" t="s">
        <v>494</v>
      </c>
      <c r="I718" s="163" t="s">
        <v>198</v>
      </c>
      <c r="J718" s="164">
        <v>42845</v>
      </c>
    </row>
    <row r="719" spans="1:10">
      <c r="A719" s="160" t="s">
        <v>287</v>
      </c>
      <c r="B719" s="160" t="s">
        <v>524</v>
      </c>
      <c r="C719" s="161" t="s">
        <v>510</v>
      </c>
      <c r="D719" s="160" t="s">
        <v>511</v>
      </c>
      <c r="E719" s="160">
        <v>20</v>
      </c>
      <c r="F719" s="161" t="s">
        <v>16</v>
      </c>
      <c r="G719" s="162">
        <v>103482</v>
      </c>
      <c r="H719" s="160" t="s">
        <v>494</v>
      </c>
      <c r="I719" s="163" t="s">
        <v>189</v>
      </c>
      <c r="J719" s="164">
        <v>42845</v>
      </c>
    </row>
    <row r="720" spans="1:10">
      <c r="A720" s="160" t="s">
        <v>533</v>
      </c>
      <c r="B720" s="160" t="s">
        <v>534</v>
      </c>
      <c r="C720" s="161" t="s">
        <v>510</v>
      </c>
      <c r="D720" s="160" t="s">
        <v>511</v>
      </c>
      <c r="E720" s="160">
        <v>20</v>
      </c>
      <c r="F720" s="161" t="s">
        <v>16</v>
      </c>
      <c r="G720" s="162">
        <v>58872</v>
      </c>
      <c r="H720" s="160" t="s">
        <v>494</v>
      </c>
      <c r="I720" s="163" t="s">
        <v>192</v>
      </c>
      <c r="J720" s="164">
        <v>42845</v>
      </c>
    </row>
    <row r="721" spans="1:10">
      <c r="A721" s="160" t="s">
        <v>525</v>
      </c>
      <c r="B721" s="160" t="s">
        <v>524</v>
      </c>
      <c r="C721" s="161" t="s">
        <v>510</v>
      </c>
      <c r="D721" s="160" t="s">
        <v>511</v>
      </c>
      <c r="E721" s="160">
        <v>20</v>
      </c>
      <c r="F721" s="161" t="s">
        <v>16</v>
      </c>
      <c r="G721" s="162">
        <v>114288</v>
      </c>
      <c r="H721" s="160" t="s">
        <v>501</v>
      </c>
      <c r="I721" s="163" t="s">
        <v>192</v>
      </c>
      <c r="J721" s="164">
        <v>42845</v>
      </c>
    </row>
    <row r="722" spans="1:10">
      <c r="A722" s="160" t="s">
        <v>522</v>
      </c>
      <c r="B722" s="160" t="s">
        <v>518</v>
      </c>
      <c r="C722" s="161" t="s">
        <v>510</v>
      </c>
      <c r="D722" s="160" t="s">
        <v>511</v>
      </c>
      <c r="E722" s="160">
        <v>20</v>
      </c>
      <c r="F722" s="161" t="s">
        <v>489</v>
      </c>
      <c r="G722" s="162">
        <v>292290</v>
      </c>
      <c r="H722" s="160" t="s">
        <v>494</v>
      </c>
      <c r="I722" s="163" t="s">
        <v>192</v>
      </c>
      <c r="J722" s="164">
        <v>42845</v>
      </c>
    </row>
    <row r="723" spans="1:10">
      <c r="A723" s="160" t="s">
        <v>529</v>
      </c>
      <c r="B723" s="160" t="s">
        <v>524</v>
      </c>
      <c r="C723" s="161" t="s">
        <v>510</v>
      </c>
      <c r="D723" s="160" t="s">
        <v>511</v>
      </c>
      <c r="E723" s="160">
        <v>21</v>
      </c>
      <c r="F723" s="161" t="s">
        <v>489</v>
      </c>
      <c r="G723" s="162">
        <v>133995</v>
      </c>
      <c r="H723" s="160" t="s">
        <v>494</v>
      </c>
      <c r="I723" s="163" t="s">
        <v>198</v>
      </c>
      <c r="J723" s="164">
        <v>42846</v>
      </c>
    </row>
    <row r="724" spans="1:10">
      <c r="A724" s="160" t="s">
        <v>521</v>
      </c>
      <c r="B724" s="160" t="s">
        <v>518</v>
      </c>
      <c r="C724" s="161" t="s">
        <v>510</v>
      </c>
      <c r="D724" s="160" t="s">
        <v>511</v>
      </c>
      <c r="E724" s="160">
        <v>21</v>
      </c>
      <c r="F724" s="161" t="s">
        <v>489</v>
      </c>
      <c r="G724" s="162">
        <v>212046</v>
      </c>
      <c r="H724" s="160" t="s">
        <v>494</v>
      </c>
      <c r="I724" s="163" t="s">
        <v>189</v>
      </c>
      <c r="J724" s="164">
        <v>42846</v>
      </c>
    </row>
    <row r="725" spans="1:10">
      <c r="A725" s="160" t="s">
        <v>535</v>
      </c>
      <c r="B725" s="160" t="s">
        <v>534</v>
      </c>
      <c r="C725" s="161" t="s">
        <v>510</v>
      </c>
      <c r="D725" s="160" t="s">
        <v>511</v>
      </c>
      <c r="E725" s="160">
        <v>21</v>
      </c>
      <c r="F725" s="161" t="s">
        <v>504</v>
      </c>
      <c r="G725" s="162">
        <v>140718</v>
      </c>
      <c r="H725" s="160" t="s">
        <v>494</v>
      </c>
      <c r="I725" s="163" t="s">
        <v>198</v>
      </c>
      <c r="J725" s="164">
        <v>42846</v>
      </c>
    </row>
    <row r="726" spans="1:10">
      <c r="A726" s="160" t="s">
        <v>287</v>
      </c>
      <c r="B726" s="160" t="s">
        <v>524</v>
      </c>
      <c r="C726" s="161" t="s">
        <v>510</v>
      </c>
      <c r="D726" s="160" t="s">
        <v>511</v>
      </c>
      <c r="E726" s="160">
        <v>21</v>
      </c>
      <c r="F726" s="161" t="s">
        <v>16</v>
      </c>
      <c r="G726" s="162">
        <v>139059</v>
      </c>
      <c r="H726" s="160" t="s">
        <v>494</v>
      </c>
      <c r="I726" s="165" t="s">
        <v>192</v>
      </c>
      <c r="J726" s="164">
        <v>42846</v>
      </c>
    </row>
    <row r="727" spans="1:10">
      <c r="A727" s="160" t="s">
        <v>521</v>
      </c>
      <c r="B727" s="160" t="s">
        <v>518</v>
      </c>
      <c r="C727" s="161" t="s">
        <v>510</v>
      </c>
      <c r="D727" s="160" t="s">
        <v>511</v>
      </c>
      <c r="E727" s="160">
        <v>21</v>
      </c>
      <c r="F727" s="161" t="s">
        <v>489</v>
      </c>
      <c r="G727" s="162">
        <v>263520</v>
      </c>
      <c r="H727" s="160" t="s">
        <v>497</v>
      </c>
      <c r="I727" s="163" t="s">
        <v>210</v>
      </c>
      <c r="J727" s="164">
        <v>42846</v>
      </c>
    </row>
    <row r="728" spans="1:10">
      <c r="A728" s="160" t="s">
        <v>521</v>
      </c>
      <c r="B728" s="160" t="s">
        <v>518</v>
      </c>
      <c r="C728" s="161" t="s">
        <v>510</v>
      </c>
      <c r="D728" s="160" t="s">
        <v>511</v>
      </c>
      <c r="E728" s="160">
        <v>22</v>
      </c>
      <c r="F728" s="161" t="s">
        <v>16</v>
      </c>
      <c r="G728" s="162">
        <v>241011</v>
      </c>
      <c r="H728" s="160" t="s">
        <v>494</v>
      </c>
      <c r="I728" s="165" t="s">
        <v>192</v>
      </c>
      <c r="J728" s="164">
        <v>42847</v>
      </c>
    </row>
    <row r="729" spans="1:10">
      <c r="A729" s="160" t="s">
        <v>517</v>
      </c>
      <c r="B729" s="160" t="s">
        <v>518</v>
      </c>
      <c r="C729" s="161" t="s">
        <v>510</v>
      </c>
      <c r="D729" s="160" t="s">
        <v>511</v>
      </c>
      <c r="E729" s="160">
        <v>22</v>
      </c>
      <c r="F729" s="161" t="s">
        <v>489</v>
      </c>
      <c r="G729" s="162">
        <v>37977</v>
      </c>
      <c r="H729" s="160" t="s">
        <v>496</v>
      </c>
      <c r="I729" s="165" t="s">
        <v>192</v>
      </c>
      <c r="J729" s="164">
        <v>42847</v>
      </c>
    </row>
    <row r="730" spans="1:10">
      <c r="A730" s="160" t="s">
        <v>525</v>
      </c>
      <c r="B730" s="160" t="s">
        <v>524</v>
      </c>
      <c r="C730" s="161" t="s">
        <v>510</v>
      </c>
      <c r="D730" s="160" t="s">
        <v>511</v>
      </c>
      <c r="E730" s="160">
        <v>22</v>
      </c>
      <c r="F730" s="161" t="s">
        <v>16</v>
      </c>
      <c r="G730" s="162">
        <v>276555</v>
      </c>
      <c r="H730" s="160" t="s">
        <v>490</v>
      </c>
      <c r="I730" s="165" t="s">
        <v>192</v>
      </c>
      <c r="J730" s="164">
        <v>42847</v>
      </c>
    </row>
    <row r="731" spans="1:10">
      <c r="A731" s="160" t="s">
        <v>519</v>
      </c>
      <c r="B731" s="160" t="s">
        <v>518</v>
      </c>
      <c r="C731" s="161" t="s">
        <v>510</v>
      </c>
      <c r="D731" s="160" t="s">
        <v>511</v>
      </c>
      <c r="E731" s="160">
        <v>22</v>
      </c>
      <c r="F731" s="161" t="s">
        <v>504</v>
      </c>
      <c r="G731" s="162">
        <v>144945</v>
      </c>
      <c r="H731" s="160" t="s">
        <v>501</v>
      </c>
      <c r="I731" s="163" t="s">
        <v>189</v>
      </c>
      <c r="J731" s="164">
        <v>42847</v>
      </c>
    </row>
    <row r="732" spans="1:10">
      <c r="A732" s="160" t="s">
        <v>533</v>
      </c>
      <c r="B732" s="160" t="s">
        <v>534</v>
      </c>
      <c r="C732" s="161" t="s">
        <v>510</v>
      </c>
      <c r="D732" s="160" t="s">
        <v>511</v>
      </c>
      <c r="E732" s="160">
        <v>22</v>
      </c>
      <c r="F732" s="161" t="s">
        <v>16</v>
      </c>
      <c r="G732" s="162">
        <v>78744</v>
      </c>
      <c r="H732" s="160" t="s">
        <v>494</v>
      </c>
      <c r="I732" s="163" t="s">
        <v>198</v>
      </c>
      <c r="J732" s="164">
        <v>42847</v>
      </c>
    </row>
    <row r="733" spans="1:10">
      <c r="A733" s="160" t="s">
        <v>287</v>
      </c>
      <c r="B733" s="160" t="s">
        <v>524</v>
      </c>
      <c r="C733" s="161" t="s">
        <v>510</v>
      </c>
      <c r="D733" s="160" t="s">
        <v>511</v>
      </c>
      <c r="E733" s="160">
        <v>22</v>
      </c>
      <c r="F733" s="161" t="s">
        <v>16</v>
      </c>
      <c r="G733" s="162">
        <v>15540</v>
      </c>
      <c r="H733" s="160" t="s">
        <v>512</v>
      </c>
      <c r="I733" s="163" t="s">
        <v>189</v>
      </c>
      <c r="J733" s="164">
        <v>42847</v>
      </c>
    </row>
    <row r="734" spans="1:10">
      <c r="A734" s="160" t="s">
        <v>522</v>
      </c>
      <c r="B734" s="160" t="s">
        <v>518</v>
      </c>
      <c r="C734" s="161" t="s">
        <v>510</v>
      </c>
      <c r="D734" s="160" t="s">
        <v>511</v>
      </c>
      <c r="E734" s="160">
        <v>22</v>
      </c>
      <c r="F734" s="161" t="s">
        <v>16</v>
      </c>
      <c r="G734" s="162">
        <v>154350</v>
      </c>
      <c r="H734" s="160" t="s">
        <v>490</v>
      </c>
      <c r="I734" s="163" t="s">
        <v>189</v>
      </c>
      <c r="J734" s="164">
        <v>42847</v>
      </c>
    </row>
    <row r="735" spans="1:10">
      <c r="A735" s="160" t="s">
        <v>526</v>
      </c>
      <c r="B735" s="160" t="s">
        <v>524</v>
      </c>
      <c r="C735" s="161" t="s">
        <v>510</v>
      </c>
      <c r="D735" s="160" t="s">
        <v>511</v>
      </c>
      <c r="E735" s="160">
        <v>22</v>
      </c>
      <c r="F735" s="161" t="s">
        <v>504</v>
      </c>
      <c r="G735" s="162">
        <v>164037</v>
      </c>
      <c r="H735" s="160" t="s">
        <v>494</v>
      </c>
      <c r="I735" s="165" t="s">
        <v>192</v>
      </c>
      <c r="J735" s="164">
        <v>42847</v>
      </c>
    </row>
    <row r="736" spans="1:10">
      <c r="A736" s="160" t="s">
        <v>522</v>
      </c>
      <c r="B736" s="160" t="s">
        <v>518</v>
      </c>
      <c r="C736" s="161" t="s">
        <v>510</v>
      </c>
      <c r="D736" s="160" t="s">
        <v>511</v>
      </c>
      <c r="E736" s="160">
        <v>22</v>
      </c>
      <c r="F736" s="161" t="s">
        <v>504</v>
      </c>
      <c r="G736" s="162">
        <v>126273</v>
      </c>
      <c r="H736" s="160" t="s">
        <v>494</v>
      </c>
      <c r="I736" s="163" t="s">
        <v>189</v>
      </c>
      <c r="J736" s="164">
        <v>42847</v>
      </c>
    </row>
    <row r="737" spans="1:10">
      <c r="A737" s="160" t="s">
        <v>291</v>
      </c>
      <c r="B737" s="160" t="s">
        <v>524</v>
      </c>
      <c r="C737" s="161" t="s">
        <v>510</v>
      </c>
      <c r="D737" s="160" t="s">
        <v>511</v>
      </c>
      <c r="E737" s="160">
        <v>22</v>
      </c>
      <c r="F737" s="161" t="s">
        <v>489</v>
      </c>
      <c r="G737" s="162">
        <v>13308</v>
      </c>
      <c r="H737" s="160" t="s">
        <v>497</v>
      </c>
      <c r="I737" s="163" t="s">
        <v>189</v>
      </c>
      <c r="J737" s="164">
        <v>42847</v>
      </c>
    </row>
    <row r="738" spans="1:10">
      <c r="A738" s="160" t="s">
        <v>503</v>
      </c>
      <c r="B738" s="160" t="s">
        <v>486</v>
      </c>
      <c r="C738" s="161" t="s">
        <v>510</v>
      </c>
      <c r="D738" s="160" t="s">
        <v>511</v>
      </c>
      <c r="E738" s="160">
        <v>23</v>
      </c>
      <c r="F738" s="161" t="s">
        <v>16</v>
      </c>
      <c r="G738" s="162">
        <v>114486</v>
      </c>
      <c r="H738" s="160" t="s">
        <v>496</v>
      </c>
      <c r="I738" s="163" t="s">
        <v>198</v>
      </c>
      <c r="J738" s="164">
        <v>42848</v>
      </c>
    </row>
    <row r="739" spans="1:10">
      <c r="A739" s="160" t="s">
        <v>519</v>
      </c>
      <c r="B739" s="160" t="s">
        <v>518</v>
      </c>
      <c r="C739" s="161" t="s">
        <v>510</v>
      </c>
      <c r="D739" s="160" t="s">
        <v>511</v>
      </c>
      <c r="E739" s="160">
        <v>23</v>
      </c>
      <c r="F739" s="161" t="s">
        <v>16</v>
      </c>
      <c r="G739" s="162">
        <v>186633</v>
      </c>
      <c r="H739" s="160" t="s">
        <v>496</v>
      </c>
      <c r="I739" s="163" t="s">
        <v>189</v>
      </c>
      <c r="J739" s="164">
        <v>42848</v>
      </c>
    </row>
    <row r="740" spans="1:10">
      <c r="A740" s="160" t="s">
        <v>525</v>
      </c>
      <c r="B740" s="160" t="s">
        <v>524</v>
      </c>
      <c r="C740" s="161" t="s">
        <v>510</v>
      </c>
      <c r="D740" s="160" t="s">
        <v>511</v>
      </c>
      <c r="E740" s="160">
        <v>23</v>
      </c>
      <c r="F740" s="161" t="s">
        <v>16</v>
      </c>
      <c r="G740" s="162">
        <v>68649</v>
      </c>
      <c r="H740" s="160" t="s">
        <v>497</v>
      </c>
      <c r="I740" s="163" t="s">
        <v>201</v>
      </c>
      <c r="J740" s="164">
        <v>42848</v>
      </c>
    </row>
    <row r="741" spans="1:10">
      <c r="A741" s="160" t="s">
        <v>519</v>
      </c>
      <c r="B741" s="160" t="s">
        <v>518</v>
      </c>
      <c r="C741" s="161" t="s">
        <v>510</v>
      </c>
      <c r="D741" s="160" t="s">
        <v>511</v>
      </c>
      <c r="E741" s="160">
        <v>23</v>
      </c>
      <c r="F741" s="161" t="s">
        <v>489</v>
      </c>
      <c r="G741" s="162">
        <v>254556</v>
      </c>
      <c r="H741" s="160" t="s">
        <v>497</v>
      </c>
      <c r="I741" s="163" t="s">
        <v>198</v>
      </c>
      <c r="J741" s="164">
        <v>42848</v>
      </c>
    </row>
    <row r="742" spans="1:10">
      <c r="A742" s="160" t="s">
        <v>526</v>
      </c>
      <c r="B742" s="160" t="s">
        <v>524</v>
      </c>
      <c r="C742" s="161" t="s">
        <v>510</v>
      </c>
      <c r="D742" s="160" t="s">
        <v>511</v>
      </c>
      <c r="E742" s="160">
        <v>23</v>
      </c>
      <c r="F742" s="161" t="s">
        <v>504</v>
      </c>
      <c r="G742" s="162">
        <v>110022</v>
      </c>
      <c r="H742" s="160" t="s">
        <v>497</v>
      </c>
      <c r="I742" s="163" t="s">
        <v>192</v>
      </c>
      <c r="J742" s="164">
        <v>42848</v>
      </c>
    </row>
    <row r="743" spans="1:10">
      <c r="A743" s="160" t="s">
        <v>530</v>
      </c>
      <c r="B743" s="160" t="s">
        <v>524</v>
      </c>
      <c r="C743" s="161" t="s">
        <v>510</v>
      </c>
      <c r="D743" s="160" t="s">
        <v>511</v>
      </c>
      <c r="E743" s="160">
        <v>23</v>
      </c>
      <c r="F743" s="161" t="s">
        <v>504</v>
      </c>
      <c r="G743" s="162">
        <v>125511</v>
      </c>
      <c r="H743" s="160" t="s">
        <v>497</v>
      </c>
      <c r="I743" s="163" t="s">
        <v>189</v>
      </c>
      <c r="J743" s="164">
        <v>42848</v>
      </c>
    </row>
    <row r="744" spans="1:10">
      <c r="A744" s="160" t="s">
        <v>522</v>
      </c>
      <c r="B744" s="160" t="s">
        <v>518</v>
      </c>
      <c r="C744" s="161" t="s">
        <v>510</v>
      </c>
      <c r="D744" s="160" t="s">
        <v>511</v>
      </c>
      <c r="E744" s="160">
        <v>23</v>
      </c>
      <c r="F744" s="161" t="s">
        <v>16</v>
      </c>
      <c r="G744" s="162">
        <v>232851</v>
      </c>
      <c r="H744" s="160" t="s">
        <v>512</v>
      </c>
      <c r="I744" s="163" t="s">
        <v>201</v>
      </c>
      <c r="J744" s="164">
        <v>42848</v>
      </c>
    </row>
    <row r="745" spans="1:10">
      <c r="A745" s="160" t="s">
        <v>530</v>
      </c>
      <c r="B745" s="160" t="s">
        <v>524</v>
      </c>
      <c r="C745" s="161" t="s">
        <v>510</v>
      </c>
      <c r="D745" s="160" t="s">
        <v>511</v>
      </c>
      <c r="E745" s="160">
        <v>24</v>
      </c>
      <c r="F745" s="161" t="s">
        <v>489</v>
      </c>
      <c r="G745" s="162">
        <v>158889</v>
      </c>
      <c r="H745" s="160" t="s">
        <v>497</v>
      </c>
      <c r="I745" s="163" t="s">
        <v>214</v>
      </c>
      <c r="J745" s="164">
        <v>42849</v>
      </c>
    </row>
    <row r="746" spans="1:10">
      <c r="A746" s="160" t="s">
        <v>485</v>
      </c>
      <c r="B746" s="160" t="s">
        <v>486</v>
      </c>
      <c r="C746" s="161" t="s">
        <v>510</v>
      </c>
      <c r="D746" s="160" t="s">
        <v>511</v>
      </c>
      <c r="E746" s="160">
        <v>24</v>
      </c>
      <c r="F746" s="161" t="s">
        <v>489</v>
      </c>
      <c r="G746" s="162">
        <v>57036</v>
      </c>
      <c r="H746" s="160" t="s">
        <v>494</v>
      </c>
      <c r="I746" s="163" t="s">
        <v>513</v>
      </c>
      <c r="J746" s="164">
        <v>42849</v>
      </c>
    </row>
    <row r="747" spans="1:10">
      <c r="A747" s="160" t="s">
        <v>491</v>
      </c>
      <c r="B747" s="160" t="s">
        <v>486</v>
      </c>
      <c r="C747" s="161" t="s">
        <v>510</v>
      </c>
      <c r="D747" s="160" t="s">
        <v>511</v>
      </c>
      <c r="E747" s="160">
        <v>24</v>
      </c>
      <c r="F747" s="161" t="s">
        <v>489</v>
      </c>
      <c r="G747" s="162">
        <v>64680</v>
      </c>
      <c r="H747" s="160" t="s">
        <v>494</v>
      </c>
      <c r="I747" s="163" t="s">
        <v>513</v>
      </c>
      <c r="J747" s="164">
        <v>42849</v>
      </c>
    </row>
    <row r="748" spans="1:10">
      <c r="A748" s="160" t="s">
        <v>536</v>
      </c>
      <c r="B748" s="160" t="s">
        <v>534</v>
      </c>
      <c r="C748" s="161" t="s">
        <v>510</v>
      </c>
      <c r="D748" s="160" t="s">
        <v>511</v>
      </c>
      <c r="E748" s="160">
        <v>24</v>
      </c>
      <c r="F748" s="161" t="s">
        <v>504</v>
      </c>
      <c r="G748" s="162">
        <v>262536</v>
      </c>
      <c r="H748" s="160" t="s">
        <v>496</v>
      </c>
      <c r="I748" s="163" t="s">
        <v>201</v>
      </c>
      <c r="J748" s="164">
        <v>42849</v>
      </c>
    </row>
    <row r="749" spans="1:10">
      <c r="A749" s="160" t="s">
        <v>521</v>
      </c>
      <c r="B749" s="160" t="s">
        <v>518</v>
      </c>
      <c r="C749" s="161" t="s">
        <v>510</v>
      </c>
      <c r="D749" s="160" t="s">
        <v>511</v>
      </c>
      <c r="E749" s="160">
        <v>24</v>
      </c>
      <c r="F749" s="161" t="s">
        <v>16</v>
      </c>
      <c r="G749" s="162">
        <v>152418</v>
      </c>
      <c r="H749" s="160" t="s">
        <v>512</v>
      </c>
      <c r="I749" s="163" t="s">
        <v>210</v>
      </c>
      <c r="J749" s="164">
        <v>42849</v>
      </c>
    </row>
    <row r="750" spans="1:10">
      <c r="A750" s="160" t="s">
        <v>519</v>
      </c>
      <c r="B750" s="160" t="s">
        <v>518</v>
      </c>
      <c r="C750" s="161" t="s">
        <v>510</v>
      </c>
      <c r="D750" s="160" t="s">
        <v>511</v>
      </c>
      <c r="E750" s="160">
        <v>24</v>
      </c>
      <c r="F750" s="161" t="s">
        <v>504</v>
      </c>
      <c r="G750" s="162">
        <v>23265</v>
      </c>
      <c r="H750" s="160" t="s">
        <v>494</v>
      </c>
      <c r="I750" s="163" t="s">
        <v>189</v>
      </c>
      <c r="J750" s="164">
        <v>42849</v>
      </c>
    </row>
    <row r="751" spans="1:10">
      <c r="A751" s="160" t="s">
        <v>519</v>
      </c>
      <c r="B751" s="160" t="s">
        <v>518</v>
      </c>
      <c r="C751" s="161" t="s">
        <v>510</v>
      </c>
      <c r="D751" s="160" t="s">
        <v>511</v>
      </c>
      <c r="E751" s="160">
        <v>24</v>
      </c>
      <c r="F751" s="161" t="s">
        <v>16</v>
      </c>
      <c r="G751" s="162">
        <v>199833</v>
      </c>
      <c r="H751" s="160" t="s">
        <v>496</v>
      </c>
      <c r="I751" s="163" t="s">
        <v>513</v>
      </c>
      <c r="J751" s="164">
        <v>42849</v>
      </c>
    </row>
    <row r="752" spans="1:10">
      <c r="A752" s="160" t="s">
        <v>519</v>
      </c>
      <c r="B752" s="160" t="s">
        <v>518</v>
      </c>
      <c r="C752" s="161" t="s">
        <v>510</v>
      </c>
      <c r="D752" s="160" t="s">
        <v>511</v>
      </c>
      <c r="E752" s="160">
        <v>24</v>
      </c>
      <c r="F752" s="161" t="s">
        <v>16</v>
      </c>
      <c r="G752" s="162">
        <v>117585</v>
      </c>
      <c r="H752" s="160" t="s">
        <v>497</v>
      </c>
      <c r="I752" s="163" t="s">
        <v>189</v>
      </c>
      <c r="J752" s="164">
        <v>42849</v>
      </c>
    </row>
    <row r="753" spans="1:10">
      <c r="A753" s="160" t="s">
        <v>532</v>
      </c>
      <c r="B753" s="160" t="s">
        <v>524</v>
      </c>
      <c r="C753" s="161" t="s">
        <v>510</v>
      </c>
      <c r="D753" s="160" t="s">
        <v>511</v>
      </c>
      <c r="E753" s="160">
        <v>25</v>
      </c>
      <c r="F753" s="161" t="s">
        <v>16</v>
      </c>
      <c r="G753" s="162">
        <v>251001</v>
      </c>
      <c r="H753" s="160" t="s">
        <v>494</v>
      </c>
      <c r="I753" s="163" t="s">
        <v>198</v>
      </c>
      <c r="J753" s="164">
        <v>42850</v>
      </c>
    </row>
    <row r="754" spans="1:10">
      <c r="A754" s="160" t="s">
        <v>529</v>
      </c>
      <c r="B754" s="160" t="s">
        <v>524</v>
      </c>
      <c r="C754" s="161" t="s">
        <v>510</v>
      </c>
      <c r="D754" s="160" t="s">
        <v>511</v>
      </c>
      <c r="E754" s="160">
        <v>25</v>
      </c>
      <c r="F754" s="161" t="s">
        <v>489</v>
      </c>
      <c r="G754" s="162">
        <v>195867</v>
      </c>
      <c r="H754" s="160" t="s">
        <v>501</v>
      </c>
      <c r="I754" s="163" t="s">
        <v>214</v>
      </c>
      <c r="J754" s="164">
        <v>42850</v>
      </c>
    </row>
    <row r="755" spans="1:10">
      <c r="A755" s="160" t="s">
        <v>530</v>
      </c>
      <c r="B755" s="160" t="s">
        <v>524</v>
      </c>
      <c r="C755" s="161" t="s">
        <v>510</v>
      </c>
      <c r="D755" s="160" t="s">
        <v>511</v>
      </c>
      <c r="E755" s="160">
        <v>25</v>
      </c>
      <c r="F755" s="161" t="s">
        <v>16</v>
      </c>
      <c r="G755" s="162">
        <v>130494</v>
      </c>
      <c r="H755" s="160" t="s">
        <v>501</v>
      </c>
      <c r="I755" s="163" t="s">
        <v>214</v>
      </c>
      <c r="J755" s="164">
        <v>42850</v>
      </c>
    </row>
    <row r="756" spans="1:10">
      <c r="A756" s="160" t="s">
        <v>525</v>
      </c>
      <c r="B756" s="160" t="s">
        <v>524</v>
      </c>
      <c r="C756" s="161" t="s">
        <v>510</v>
      </c>
      <c r="D756" s="160" t="s">
        <v>511</v>
      </c>
      <c r="E756" s="160">
        <v>25</v>
      </c>
      <c r="F756" s="161" t="s">
        <v>16</v>
      </c>
      <c r="G756" s="162">
        <v>127740</v>
      </c>
      <c r="H756" s="160" t="s">
        <v>494</v>
      </c>
      <c r="I756" s="163" t="s">
        <v>210</v>
      </c>
      <c r="J756" s="164">
        <v>42850</v>
      </c>
    </row>
    <row r="757" spans="1:10">
      <c r="A757" s="160" t="s">
        <v>517</v>
      </c>
      <c r="B757" s="160" t="s">
        <v>518</v>
      </c>
      <c r="C757" s="161" t="s">
        <v>510</v>
      </c>
      <c r="D757" s="160" t="s">
        <v>511</v>
      </c>
      <c r="E757" s="160">
        <v>25</v>
      </c>
      <c r="F757" s="161" t="s">
        <v>489</v>
      </c>
      <c r="G757" s="162">
        <v>205182</v>
      </c>
      <c r="H757" s="160" t="s">
        <v>490</v>
      </c>
      <c r="I757" s="163" t="s">
        <v>192</v>
      </c>
      <c r="J757" s="164">
        <v>42850</v>
      </c>
    </row>
    <row r="758" spans="1:10">
      <c r="A758" s="160" t="s">
        <v>530</v>
      </c>
      <c r="B758" s="160" t="s">
        <v>524</v>
      </c>
      <c r="C758" s="161" t="s">
        <v>510</v>
      </c>
      <c r="D758" s="160" t="s">
        <v>511</v>
      </c>
      <c r="E758" s="160">
        <v>25</v>
      </c>
      <c r="F758" s="161" t="s">
        <v>16</v>
      </c>
      <c r="G758" s="162">
        <v>151047</v>
      </c>
      <c r="H758" s="160" t="s">
        <v>494</v>
      </c>
      <c r="I758" s="163" t="s">
        <v>210</v>
      </c>
      <c r="J758" s="164">
        <v>42850</v>
      </c>
    </row>
    <row r="759" spans="1:10">
      <c r="A759" s="160" t="s">
        <v>532</v>
      </c>
      <c r="B759" s="160" t="s">
        <v>524</v>
      </c>
      <c r="C759" s="161" t="s">
        <v>510</v>
      </c>
      <c r="D759" s="160" t="s">
        <v>511</v>
      </c>
      <c r="E759" s="160">
        <v>25</v>
      </c>
      <c r="F759" s="161" t="s">
        <v>504</v>
      </c>
      <c r="G759" s="162">
        <v>166818</v>
      </c>
      <c r="H759" s="160" t="s">
        <v>494</v>
      </c>
      <c r="I759" s="165" t="s">
        <v>192</v>
      </c>
      <c r="J759" s="164">
        <v>42850</v>
      </c>
    </row>
    <row r="760" spans="1:10">
      <c r="A760" s="160" t="s">
        <v>526</v>
      </c>
      <c r="B760" s="160" t="s">
        <v>524</v>
      </c>
      <c r="C760" s="161" t="s">
        <v>510</v>
      </c>
      <c r="D760" s="160" t="s">
        <v>511</v>
      </c>
      <c r="E760" s="160">
        <v>26</v>
      </c>
      <c r="F760" s="161" t="s">
        <v>489</v>
      </c>
      <c r="G760" s="162">
        <v>183636</v>
      </c>
      <c r="H760" s="160" t="s">
        <v>494</v>
      </c>
      <c r="I760" s="165" t="s">
        <v>192</v>
      </c>
      <c r="J760" s="164">
        <v>42851</v>
      </c>
    </row>
    <row r="761" spans="1:10">
      <c r="A761" s="160" t="s">
        <v>519</v>
      </c>
      <c r="B761" s="160" t="s">
        <v>518</v>
      </c>
      <c r="C761" s="161" t="s">
        <v>510</v>
      </c>
      <c r="D761" s="160" t="s">
        <v>511</v>
      </c>
      <c r="E761" s="160">
        <v>26</v>
      </c>
      <c r="F761" s="161" t="s">
        <v>489</v>
      </c>
      <c r="G761" s="162">
        <v>107010</v>
      </c>
      <c r="H761" s="160" t="s">
        <v>497</v>
      </c>
      <c r="I761" s="165" t="s">
        <v>192</v>
      </c>
      <c r="J761" s="164">
        <v>42851</v>
      </c>
    </row>
    <row r="762" spans="1:10">
      <c r="A762" s="160" t="s">
        <v>530</v>
      </c>
      <c r="B762" s="160" t="s">
        <v>524</v>
      </c>
      <c r="C762" s="161" t="s">
        <v>510</v>
      </c>
      <c r="D762" s="160" t="s">
        <v>511</v>
      </c>
      <c r="E762" s="160">
        <v>26</v>
      </c>
      <c r="F762" s="161" t="s">
        <v>504</v>
      </c>
      <c r="G762" s="162">
        <v>160464</v>
      </c>
      <c r="H762" s="160" t="s">
        <v>497</v>
      </c>
      <c r="I762" s="163" t="s">
        <v>201</v>
      </c>
      <c r="J762" s="164">
        <v>42851</v>
      </c>
    </row>
    <row r="763" spans="1:10">
      <c r="A763" s="160" t="s">
        <v>526</v>
      </c>
      <c r="B763" s="160" t="s">
        <v>524</v>
      </c>
      <c r="C763" s="161" t="s">
        <v>510</v>
      </c>
      <c r="D763" s="160" t="s">
        <v>511</v>
      </c>
      <c r="E763" s="160">
        <v>26</v>
      </c>
      <c r="F763" s="161" t="s">
        <v>16</v>
      </c>
      <c r="G763" s="162">
        <v>292935</v>
      </c>
      <c r="H763" s="160" t="s">
        <v>494</v>
      </c>
      <c r="I763" s="165" t="s">
        <v>192</v>
      </c>
      <c r="J763" s="164">
        <v>42851</v>
      </c>
    </row>
    <row r="764" spans="1:10">
      <c r="A764" s="160" t="s">
        <v>521</v>
      </c>
      <c r="B764" s="160" t="s">
        <v>518</v>
      </c>
      <c r="C764" s="161" t="s">
        <v>510</v>
      </c>
      <c r="D764" s="160" t="s">
        <v>511</v>
      </c>
      <c r="E764" s="160">
        <v>26</v>
      </c>
      <c r="F764" s="161" t="s">
        <v>489</v>
      </c>
      <c r="G764" s="162">
        <v>17349</v>
      </c>
      <c r="H764" s="160" t="s">
        <v>494</v>
      </c>
      <c r="I764" s="163" t="s">
        <v>513</v>
      </c>
      <c r="J764" s="164">
        <v>42851</v>
      </c>
    </row>
    <row r="765" spans="1:10">
      <c r="A765" s="160" t="s">
        <v>521</v>
      </c>
      <c r="B765" s="160" t="s">
        <v>518</v>
      </c>
      <c r="C765" s="161" t="s">
        <v>510</v>
      </c>
      <c r="D765" s="160" t="s">
        <v>511</v>
      </c>
      <c r="E765" s="160">
        <v>26</v>
      </c>
      <c r="F765" s="161" t="s">
        <v>16</v>
      </c>
      <c r="G765" s="162">
        <v>119472</v>
      </c>
      <c r="H765" s="160" t="s">
        <v>494</v>
      </c>
      <c r="I765" s="163" t="s">
        <v>210</v>
      </c>
      <c r="J765" s="164">
        <v>42851</v>
      </c>
    </row>
    <row r="766" spans="1:10">
      <c r="A766" s="160" t="s">
        <v>529</v>
      </c>
      <c r="B766" s="160" t="s">
        <v>524</v>
      </c>
      <c r="C766" s="161" t="s">
        <v>510</v>
      </c>
      <c r="D766" s="160" t="s">
        <v>511</v>
      </c>
      <c r="E766" s="160">
        <v>26</v>
      </c>
      <c r="F766" s="161" t="s">
        <v>16</v>
      </c>
      <c r="G766" s="162">
        <v>259209</v>
      </c>
      <c r="H766" s="160" t="s">
        <v>494</v>
      </c>
      <c r="I766" s="163" t="s">
        <v>513</v>
      </c>
      <c r="J766" s="164">
        <v>42851</v>
      </c>
    </row>
    <row r="767" spans="1:10">
      <c r="A767" s="160" t="s">
        <v>531</v>
      </c>
      <c r="B767" s="160" t="s">
        <v>524</v>
      </c>
      <c r="C767" s="161" t="s">
        <v>510</v>
      </c>
      <c r="D767" s="160" t="s">
        <v>511</v>
      </c>
      <c r="E767" s="160">
        <v>26</v>
      </c>
      <c r="F767" s="161" t="s">
        <v>489</v>
      </c>
      <c r="G767" s="162">
        <v>92820</v>
      </c>
      <c r="H767" s="160" t="s">
        <v>497</v>
      </c>
      <c r="I767" s="163" t="s">
        <v>210</v>
      </c>
      <c r="J767" s="164">
        <v>42851</v>
      </c>
    </row>
    <row r="768" spans="1:10">
      <c r="A768" s="160" t="s">
        <v>517</v>
      </c>
      <c r="B768" s="160" t="s">
        <v>518</v>
      </c>
      <c r="C768" s="161" t="s">
        <v>510</v>
      </c>
      <c r="D768" s="160" t="s">
        <v>511</v>
      </c>
      <c r="E768" s="160">
        <v>27</v>
      </c>
      <c r="F768" s="161" t="s">
        <v>489</v>
      </c>
      <c r="G768" s="162">
        <v>96690</v>
      </c>
      <c r="H768" s="160" t="s">
        <v>494</v>
      </c>
      <c r="I768" s="163" t="s">
        <v>192</v>
      </c>
      <c r="J768" s="164">
        <v>42852</v>
      </c>
    </row>
    <row r="769" spans="1:10">
      <c r="A769" s="160" t="s">
        <v>526</v>
      </c>
      <c r="B769" s="160" t="s">
        <v>524</v>
      </c>
      <c r="C769" s="161" t="s">
        <v>510</v>
      </c>
      <c r="D769" s="160" t="s">
        <v>511</v>
      </c>
      <c r="E769" s="160">
        <v>27</v>
      </c>
      <c r="F769" s="161" t="s">
        <v>16</v>
      </c>
      <c r="G769" s="162">
        <v>45711</v>
      </c>
      <c r="H769" s="160" t="s">
        <v>494</v>
      </c>
      <c r="I769" s="163" t="s">
        <v>198</v>
      </c>
      <c r="J769" s="164">
        <v>42852</v>
      </c>
    </row>
    <row r="770" spans="1:10">
      <c r="A770" s="160" t="s">
        <v>526</v>
      </c>
      <c r="B770" s="160" t="s">
        <v>524</v>
      </c>
      <c r="C770" s="161" t="s">
        <v>510</v>
      </c>
      <c r="D770" s="160" t="s">
        <v>511</v>
      </c>
      <c r="E770" s="160">
        <v>27</v>
      </c>
      <c r="F770" s="161" t="s">
        <v>16</v>
      </c>
      <c r="G770" s="162">
        <v>274080</v>
      </c>
      <c r="H770" s="160" t="s">
        <v>494</v>
      </c>
      <c r="I770" s="163" t="s">
        <v>210</v>
      </c>
      <c r="J770" s="164">
        <v>42852</v>
      </c>
    </row>
    <row r="771" spans="1:10">
      <c r="A771" s="160" t="s">
        <v>521</v>
      </c>
      <c r="B771" s="160" t="s">
        <v>518</v>
      </c>
      <c r="C771" s="161" t="s">
        <v>510</v>
      </c>
      <c r="D771" s="160" t="s">
        <v>511</v>
      </c>
      <c r="E771" s="160">
        <v>27</v>
      </c>
      <c r="F771" s="161" t="s">
        <v>489</v>
      </c>
      <c r="G771" s="162">
        <v>72000</v>
      </c>
      <c r="H771" s="160" t="s">
        <v>497</v>
      </c>
      <c r="I771" s="163" t="s">
        <v>214</v>
      </c>
      <c r="J771" s="164">
        <v>42852</v>
      </c>
    </row>
    <row r="772" spans="1:10">
      <c r="A772" s="160" t="s">
        <v>525</v>
      </c>
      <c r="B772" s="160" t="s">
        <v>524</v>
      </c>
      <c r="C772" s="161" t="s">
        <v>510</v>
      </c>
      <c r="D772" s="160" t="s">
        <v>511</v>
      </c>
      <c r="E772" s="160">
        <v>27</v>
      </c>
      <c r="F772" s="161" t="s">
        <v>16</v>
      </c>
      <c r="G772" s="162">
        <v>11241</v>
      </c>
      <c r="H772" s="160" t="s">
        <v>497</v>
      </c>
      <c r="I772" s="163" t="s">
        <v>214</v>
      </c>
      <c r="J772" s="164">
        <v>42852</v>
      </c>
    </row>
    <row r="773" spans="1:10">
      <c r="A773" s="160" t="s">
        <v>521</v>
      </c>
      <c r="B773" s="160" t="s">
        <v>518</v>
      </c>
      <c r="C773" s="161" t="s">
        <v>510</v>
      </c>
      <c r="D773" s="160" t="s">
        <v>511</v>
      </c>
      <c r="E773" s="160">
        <v>27</v>
      </c>
      <c r="F773" s="161" t="s">
        <v>16</v>
      </c>
      <c r="G773" s="162">
        <v>25758</v>
      </c>
      <c r="H773" s="160" t="s">
        <v>496</v>
      </c>
      <c r="I773" s="163" t="s">
        <v>210</v>
      </c>
      <c r="J773" s="164">
        <v>42852</v>
      </c>
    </row>
    <row r="774" spans="1:10">
      <c r="A774" s="160" t="s">
        <v>521</v>
      </c>
      <c r="B774" s="160" t="s">
        <v>518</v>
      </c>
      <c r="C774" s="161" t="s">
        <v>510</v>
      </c>
      <c r="D774" s="160" t="s">
        <v>511</v>
      </c>
      <c r="E774" s="160">
        <v>28</v>
      </c>
      <c r="F774" s="161" t="s">
        <v>489</v>
      </c>
      <c r="G774" s="162">
        <v>139299</v>
      </c>
      <c r="H774" s="160" t="s">
        <v>496</v>
      </c>
      <c r="I774" s="163" t="s">
        <v>210</v>
      </c>
      <c r="J774" s="164">
        <v>42853</v>
      </c>
    </row>
    <row r="775" spans="1:10">
      <c r="A775" s="160" t="s">
        <v>485</v>
      </c>
      <c r="B775" s="160" t="s">
        <v>486</v>
      </c>
      <c r="C775" s="161" t="s">
        <v>510</v>
      </c>
      <c r="D775" s="160" t="s">
        <v>511</v>
      </c>
      <c r="E775" s="160">
        <v>28</v>
      </c>
      <c r="F775" s="161" t="s">
        <v>16</v>
      </c>
      <c r="G775" s="162">
        <v>263367</v>
      </c>
      <c r="H775" s="160" t="s">
        <v>496</v>
      </c>
      <c r="I775" s="163" t="s">
        <v>189</v>
      </c>
      <c r="J775" s="164">
        <v>42853</v>
      </c>
    </row>
    <row r="776" spans="1:10">
      <c r="A776" s="160" t="s">
        <v>522</v>
      </c>
      <c r="B776" s="160" t="s">
        <v>518</v>
      </c>
      <c r="C776" s="161" t="s">
        <v>510</v>
      </c>
      <c r="D776" s="160" t="s">
        <v>511</v>
      </c>
      <c r="E776" s="160">
        <v>28</v>
      </c>
      <c r="F776" s="161" t="s">
        <v>489</v>
      </c>
      <c r="G776" s="162">
        <v>239763</v>
      </c>
      <c r="H776" s="160" t="s">
        <v>501</v>
      </c>
      <c r="I776" s="163" t="s">
        <v>192</v>
      </c>
      <c r="J776" s="164">
        <v>42853</v>
      </c>
    </row>
    <row r="777" spans="1:10">
      <c r="A777" s="160" t="s">
        <v>527</v>
      </c>
      <c r="B777" s="160" t="s">
        <v>524</v>
      </c>
      <c r="C777" s="161" t="s">
        <v>510</v>
      </c>
      <c r="D777" s="160" t="s">
        <v>511</v>
      </c>
      <c r="E777" s="160">
        <v>28</v>
      </c>
      <c r="F777" s="161" t="s">
        <v>489</v>
      </c>
      <c r="G777" s="162">
        <v>46836</v>
      </c>
      <c r="H777" s="160" t="s">
        <v>496</v>
      </c>
      <c r="I777" s="163" t="s">
        <v>189</v>
      </c>
      <c r="J777" s="164">
        <v>42853</v>
      </c>
    </row>
    <row r="778" spans="1:10">
      <c r="A778" s="160" t="s">
        <v>291</v>
      </c>
      <c r="B778" s="160" t="s">
        <v>524</v>
      </c>
      <c r="C778" s="161" t="s">
        <v>510</v>
      </c>
      <c r="D778" s="160" t="s">
        <v>511</v>
      </c>
      <c r="E778" s="160">
        <v>28</v>
      </c>
      <c r="F778" s="161" t="s">
        <v>489</v>
      </c>
      <c r="G778" s="162">
        <v>234639</v>
      </c>
      <c r="H778" s="160" t="s">
        <v>490</v>
      </c>
      <c r="I778" s="163" t="s">
        <v>189</v>
      </c>
      <c r="J778" s="164">
        <v>42853</v>
      </c>
    </row>
    <row r="779" spans="1:10">
      <c r="A779" s="160" t="s">
        <v>528</v>
      </c>
      <c r="B779" s="160" t="s">
        <v>524</v>
      </c>
      <c r="C779" s="161" t="s">
        <v>510</v>
      </c>
      <c r="D779" s="160" t="s">
        <v>511</v>
      </c>
      <c r="E779" s="160">
        <v>28</v>
      </c>
      <c r="F779" s="161" t="s">
        <v>489</v>
      </c>
      <c r="G779" s="162">
        <v>78576</v>
      </c>
      <c r="H779" s="160" t="s">
        <v>497</v>
      </c>
      <c r="I779" s="163" t="s">
        <v>189</v>
      </c>
      <c r="J779" s="164">
        <v>42853</v>
      </c>
    </row>
    <row r="780" spans="1:10">
      <c r="A780" s="160" t="s">
        <v>525</v>
      </c>
      <c r="B780" s="160" t="s">
        <v>524</v>
      </c>
      <c r="C780" s="161" t="s">
        <v>510</v>
      </c>
      <c r="D780" s="160" t="s">
        <v>511</v>
      </c>
      <c r="E780" s="160">
        <v>28</v>
      </c>
      <c r="F780" s="161" t="s">
        <v>489</v>
      </c>
      <c r="G780" s="162">
        <v>279045</v>
      </c>
      <c r="H780" s="160" t="s">
        <v>490</v>
      </c>
      <c r="I780" s="163" t="s">
        <v>210</v>
      </c>
      <c r="J780" s="164">
        <v>42853</v>
      </c>
    </row>
    <row r="781" spans="1:10">
      <c r="A781" s="160" t="s">
        <v>526</v>
      </c>
      <c r="B781" s="160" t="s">
        <v>524</v>
      </c>
      <c r="C781" s="161" t="s">
        <v>510</v>
      </c>
      <c r="D781" s="160" t="s">
        <v>511</v>
      </c>
      <c r="E781" s="160">
        <v>28</v>
      </c>
      <c r="F781" s="161" t="s">
        <v>489</v>
      </c>
      <c r="G781" s="162">
        <v>277980</v>
      </c>
      <c r="H781" s="160" t="s">
        <v>497</v>
      </c>
      <c r="I781" s="163" t="s">
        <v>210</v>
      </c>
      <c r="J781" s="164">
        <v>42853</v>
      </c>
    </row>
    <row r="782" spans="1:10">
      <c r="A782" s="160" t="s">
        <v>287</v>
      </c>
      <c r="B782" s="160" t="s">
        <v>524</v>
      </c>
      <c r="C782" s="161" t="s">
        <v>510</v>
      </c>
      <c r="D782" s="160" t="s">
        <v>511</v>
      </c>
      <c r="E782" s="160">
        <v>28</v>
      </c>
      <c r="F782" s="161" t="s">
        <v>504</v>
      </c>
      <c r="G782" s="162">
        <v>98919</v>
      </c>
      <c r="H782" s="160" t="s">
        <v>497</v>
      </c>
      <c r="I782" s="163" t="s">
        <v>189</v>
      </c>
      <c r="J782" s="164">
        <v>42853</v>
      </c>
    </row>
    <row r="783" spans="1:10">
      <c r="A783" s="160" t="s">
        <v>519</v>
      </c>
      <c r="B783" s="160" t="s">
        <v>518</v>
      </c>
      <c r="C783" s="161" t="s">
        <v>510</v>
      </c>
      <c r="D783" s="160" t="s">
        <v>511</v>
      </c>
      <c r="E783" s="160">
        <v>29</v>
      </c>
      <c r="F783" s="161" t="s">
        <v>16</v>
      </c>
      <c r="G783" s="162">
        <v>25728</v>
      </c>
      <c r="H783" s="160" t="s">
        <v>496</v>
      </c>
      <c r="I783" s="163" t="s">
        <v>210</v>
      </c>
      <c r="J783" s="164">
        <v>42854</v>
      </c>
    </row>
    <row r="784" spans="1:10">
      <c r="A784" s="160" t="s">
        <v>531</v>
      </c>
      <c r="B784" s="160" t="s">
        <v>524</v>
      </c>
      <c r="C784" s="161" t="s">
        <v>510</v>
      </c>
      <c r="D784" s="160" t="s">
        <v>511</v>
      </c>
      <c r="E784" s="160">
        <v>29</v>
      </c>
      <c r="F784" s="161" t="s">
        <v>489</v>
      </c>
      <c r="G784" s="162">
        <v>298281</v>
      </c>
      <c r="H784" s="160" t="s">
        <v>501</v>
      </c>
      <c r="I784" s="163" t="s">
        <v>198</v>
      </c>
      <c r="J784" s="164">
        <v>42854</v>
      </c>
    </row>
    <row r="785" spans="1:10">
      <c r="A785" s="160" t="s">
        <v>531</v>
      </c>
      <c r="B785" s="160" t="s">
        <v>524</v>
      </c>
      <c r="C785" s="161" t="s">
        <v>510</v>
      </c>
      <c r="D785" s="160" t="s">
        <v>511</v>
      </c>
      <c r="E785" s="160">
        <v>29</v>
      </c>
      <c r="F785" s="161" t="s">
        <v>504</v>
      </c>
      <c r="G785" s="162">
        <v>245604</v>
      </c>
      <c r="H785" s="160" t="s">
        <v>494</v>
      </c>
      <c r="I785" s="163" t="s">
        <v>198</v>
      </c>
      <c r="J785" s="164">
        <v>42854</v>
      </c>
    </row>
    <row r="786" spans="1:10">
      <c r="A786" s="160" t="s">
        <v>532</v>
      </c>
      <c r="B786" s="160" t="s">
        <v>524</v>
      </c>
      <c r="C786" s="161" t="s">
        <v>510</v>
      </c>
      <c r="D786" s="160" t="s">
        <v>511</v>
      </c>
      <c r="E786" s="160">
        <v>30</v>
      </c>
      <c r="F786" s="161" t="s">
        <v>489</v>
      </c>
      <c r="G786" s="162">
        <v>223953</v>
      </c>
      <c r="H786" s="160" t="s">
        <v>496</v>
      </c>
      <c r="I786" s="163" t="s">
        <v>214</v>
      </c>
      <c r="J786" s="164">
        <v>42855</v>
      </c>
    </row>
    <row r="787" spans="1:10">
      <c r="A787" s="160" t="s">
        <v>527</v>
      </c>
      <c r="B787" s="160" t="s">
        <v>524</v>
      </c>
      <c r="C787" s="161" t="s">
        <v>510</v>
      </c>
      <c r="D787" s="160" t="s">
        <v>514</v>
      </c>
      <c r="E787" s="160">
        <v>1</v>
      </c>
      <c r="F787" s="161" t="s">
        <v>489</v>
      </c>
      <c r="G787" s="162">
        <v>220881</v>
      </c>
      <c r="H787" s="160" t="s">
        <v>494</v>
      </c>
      <c r="I787" s="163" t="s">
        <v>189</v>
      </c>
      <c r="J787" s="164">
        <v>42856</v>
      </c>
    </row>
    <row r="788" spans="1:10">
      <c r="A788" s="160" t="s">
        <v>523</v>
      </c>
      <c r="B788" s="160" t="s">
        <v>518</v>
      </c>
      <c r="C788" s="161" t="s">
        <v>510</v>
      </c>
      <c r="D788" s="160" t="s">
        <v>514</v>
      </c>
      <c r="E788" s="160">
        <v>1</v>
      </c>
      <c r="F788" s="161" t="s">
        <v>504</v>
      </c>
      <c r="G788" s="162">
        <v>225351</v>
      </c>
      <c r="H788" s="160" t="s">
        <v>497</v>
      </c>
      <c r="I788" s="163" t="s">
        <v>198</v>
      </c>
      <c r="J788" s="164">
        <v>42856</v>
      </c>
    </row>
    <row r="789" spans="1:10">
      <c r="A789" s="160" t="s">
        <v>529</v>
      </c>
      <c r="B789" s="160" t="s">
        <v>524</v>
      </c>
      <c r="C789" s="161" t="s">
        <v>510</v>
      </c>
      <c r="D789" s="160" t="s">
        <v>514</v>
      </c>
      <c r="E789" s="160">
        <v>1</v>
      </c>
      <c r="F789" s="161" t="s">
        <v>504</v>
      </c>
      <c r="G789" s="162">
        <v>88962</v>
      </c>
      <c r="H789" s="160" t="s">
        <v>494</v>
      </c>
      <c r="I789" s="163" t="s">
        <v>189</v>
      </c>
      <c r="J789" s="164">
        <v>42856</v>
      </c>
    </row>
    <row r="790" spans="1:10">
      <c r="A790" s="160" t="s">
        <v>520</v>
      </c>
      <c r="B790" s="160" t="s">
        <v>518</v>
      </c>
      <c r="C790" s="161" t="s">
        <v>510</v>
      </c>
      <c r="D790" s="160" t="s">
        <v>514</v>
      </c>
      <c r="E790" s="160">
        <v>3</v>
      </c>
      <c r="F790" s="161" t="s">
        <v>489</v>
      </c>
      <c r="G790" s="162">
        <v>267186</v>
      </c>
      <c r="H790" s="160" t="s">
        <v>497</v>
      </c>
      <c r="I790" s="163" t="s">
        <v>198</v>
      </c>
      <c r="J790" s="164">
        <v>42858</v>
      </c>
    </row>
    <row r="791" spans="1:10">
      <c r="A791" s="160" t="s">
        <v>528</v>
      </c>
      <c r="B791" s="160" t="s">
        <v>524</v>
      </c>
      <c r="C791" s="161" t="s">
        <v>510</v>
      </c>
      <c r="D791" s="160" t="s">
        <v>514</v>
      </c>
      <c r="E791" s="160">
        <v>3</v>
      </c>
      <c r="F791" s="161" t="s">
        <v>489</v>
      </c>
      <c r="G791" s="162">
        <v>22197</v>
      </c>
      <c r="H791" s="160" t="s">
        <v>497</v>
      </c>
      <c r="I791" s="163" t="s">
        <v>189</v>
      </c>
      <c r="J791" s="164">
        <v>42858</v>
      </c>
    </row>
    <row r="792" spans="1:10">
      <c r="A792" s="160" t="s">
        <v>521</v>
      </c>
      <c r="B792" s="160" t="s">
        <v>518</v>
      </c>
      <c r="C792" s="161" t="s">
        <v>510</v>
      </c>
      <c r="D792" s="160" t="s">
        <v>514</v>
      </c>
      <c r="E792" s="160">
        <v>3</v>
      </c>
      <c r="F792" s="161" t="s">
        <v>16</v>
      </c>
      <c r="G792" s="162">
        <v>233775</v>
      </c>
      <c r="H792" s="160" t="s">
        <v>497</v>
      </c>
      <c r="I792" s="163" t="s">
        <v>198</v>
      </c>
      <c r="J792" s="164">
        <v>42858</v>
      </c>
    </row>
    <row r="793" spans="1:10">
      <c r="A793" s="160" t="s">
        <v>291</v>
      </c>
      <c r="B793" s="160" t="s">
        <v>524</v>
      </c>
      <c r="C793" s="161" t="s">
        <v>510</v>
      </c>
      <c r="D793" s="160" t="s">
        <v>514</v>
      </c>
      <c r="E793" s="160">
        <v>4</v>
      </c>
      <c r="F793" s="161" t="s">
        <v>489</v>
      </c>
      <c r="G793" s="162">
        <v>55311</v>
      </c>
      <c r="H793" s="160" t="s">
        <v>496</v>
      </c>
      <c r="I793" s="163" t="s">
        <v>201</v>
      </c>
      <c r="J793" s="164">
        <v>42859</v>
      </c>
    </row>
    <row r="794" spans="1:10">
      <c r="A794" s="160" t="s">
        <v>532</v>
      </c>
      <c r="B794" s="160" t="s">
        <v>524</v>
      </c>
      <c r="C794" s="161" t="s">
        <v>510</v>
      </c>
      <c r="D794" s="160" t="s">
        <v>514</v>
      </c>
      <c r="E794" s="160">
        <v>4</v>
      </c>
      <c r="F794" s="161" t="s">
        <v>16</v>
      </c>
      <c r="G794" s="162">
        <v>139815</v>
      </c>
      <c r="H794" s="160" t="s">
        <v>501</v>
      </c>
      <c r="I794" s="163" t="s">
        <v>214</v>
      </c>
      <c r="J794" s="164">
        <v>42859</v>
      </c>
    </row>
    <row r="795" spans="1:10">
      <c r="A795" s="160" t="s">
        <v>528</v>
      </c>
      <c r="B795" s="160" t="s">
        <v>524</v>
      </c>
      <c r="C795" s="161" t="s">
        <v>510</v>
      </c>
      <c r="D795" s="160" t="s">
        <v>514</v>
      </c>
      <c r="E795" s="160">
        <v>4</v>
      </c>
      <c r="F795" s="161" t="s">
        <v>504</v>
      </c>
      <c r="G795" s="162">
        <v>43248</v>
      </c>
      <c r="H795" s="160" t="s">
        <v>497</v>
      </c>
      <c r="I795" s="163" t="s">
        <v>192</v>
      </c>
      <c r="J795" s="164">
        <v>42859</v>
      </c>
    </row>
    <row r="796" spans="1:10">
      <c r="A796" s="160" t="s">
        <v>528</v>
      </c>
      <c r="B796" s="160" t="s">
        <v>524</v>
      </c>
      <c r="C796" s="161" t="s">
        <v>510</v>
      </c>
      <c r="D796" s="160" t="s">
        <v>514</v>
      </c>
      <c r="E796" s="160">
        <v>4</v>
      </c>
      <c r="F796" s="161" t="s">
        <v>16</v>
      </c>
      <c r="G796" s="162">
        <v>38034</v>
      </c>
      <c r="H796" s="160" t="s">
        <v>497</v>
      </c>
      <c r="I796" s="163" t="s">
        <v>201</v>
      </c>
      <c r="J796" s="164">
        <v>42859</v>
      </c>
    </row>
    <row r="797" spans="1:10">
      <c r="A797" s="160" t="s">
        <v>522</v>
      </c>
      <c r="B797" s="160" t="s">
        <v>518</v>
      </c>
      <c r="C797" s="161" t="s">
        <v>510</v>
      </c>
      <c r="D797" s="160" t="s">
        <v>514</v>
      </c>
      <c r="E797" s="160">
        <v>5</v>
      </c>
      <c r="F797" s="161" t="s">
        <v>16</v>
      </c>
      <c r="G797" s="162">
        <v>267093</v>
      </c>
      <c r="H797" s="160" t="s">
        <v>497</v>
      </c>
      <c r="I797" s="165" t="s">
        <v>189</v>
      </c>
      <c r="J797" s="164">
        <v>42860</v>
      </c>
    </row>
    <row r="798" spans="1:10">
      <c r="A798" s="160" t="s">
        <v>526</v>
      </c>
      <c r="B798" s="160" t="s">
        <v>524</v>
      </c>
      <c r="C798" s="161" t="s">
        <v>510</v>
      </c>
      <c r="D798" s="160" t="s">
        <v>514</v>
      </c>
      <c r="E798" s="160">
        <v>5</v>
      </c>
      <c r="F798" s="161" t="s">
        <v>504</v>
      </c>
      <c r="G798" s="162">
        <v>130857</v>
      </c>
      <c r="H798" s="160" t="s">
        <v>490</v>
      </c>
      <c r="I798" s="165" t="s">
        <v>189</v>
      </c>
      <c r="J798" s="164">
        <v>42860</v>
      </c>
    </row>
    <row r="799" spans="1:10">
      <c r="A799" s="160" t="s">
        <v>527</v>
      </c>
      <c r="B799" s="160" t="s">
        <v>524</v>
      </c>
      <c r="C799" s="161" t="s">
        <v>510</v>
      </c>
      <c r="D799" s="160" t="s">
        <v>514</v>
      </c>
      <c r="E799" s="160">
        <v>5</v>
      </c>
      <c r="F799" s="161" t="s">
        <v>489</v>
      </c>
      <c r="G799" s="162">
        <v>221964</v>
      </c>
      <c r="H799" s="160" t="s">
        <v>496</v>
      </c>
      <c r="I799" s="165" t="s">
        <v>189</v>
      </c>
      <c r="J799" s="164">
        <v>42860</v>
      </c>
    </row>
    <row r="800" spans="1:10">
      <c r="A800" s="160" t="s">
        <v>291</v>
      </c>
      <c r="B800" s="160" t="s">
        <v>524</v>
      </c>
      <c r="C800" s="161" t="s">
        <v>510</v>
      </c>
      <c r="D800" s="160" t="s">
        <v>514</v>
      </c>
      <c r="E800" s="160">
        <v>6</v>
      </c>
      <c r="F800" s="161" t="s">
        <v>16</v>
      </c>
      <c r="G800" s="162">
        <v>92115</v>
      </c>
      <c r="H800" s="160" t="s">
        <v>490</v>
      </c>
      <c r="I800" s="163" t="s">
        <v>214</v>
      </c>
      <c r="J800" s="164">
        <v>42861</v>
      </c>
    </row>
    <row r="801" spans="1:10">
      <c r="A801" s="160" t="s">
        <v>520</v>
      </c>
      <c r="B801" s="160" t="s">
        <v>518</v>
      </c>
      <c r="C801" s="161" t="s">
        <v>510</v>
      </c>
      <c r="D801" s="160" t="s">
        <v>514</v>
      </c>
      <c r="E801" s="160">
        <v>6</v>
      </c>
      <c r="F801" s="161" t="s">
        <v>16</v>
      </c>
      <c r="G801" s="162">
        <v>164109</v>
      </c>
      <c r="H801" s="160" t="s">
        <v>497</v>
      </c>
      <c r="I801" s="163" t="s">
        <v>513</v>
      </c>
      <c r="J801" s="164">
        <v>42861</v>
      </c>
    </row>
    <row r="802" spans="1:10">
      <c r="A802" s="160" t="s">
        <v>533</v>
      </c>
      <c r="B802" s="160" t="s">
        <v>534</v>
      </c>
      <c r="C802" s="161" t="s">
        <v>510</v>
      </c>
      <c r="D802" s="160" t="s">
        <v>514</v>
      </c>
      <c r="E802" s="160">
        <v>7</v>
      </c>
      <c r="F802" s="161" t="s">
        <v>489</v>
      </c>
      <c r="G802" s="162">
        <v>114228</v>
      </c>
      <c r="H802" s="160" t="s">
        <v>496</v>
      </c>
      <c r="I802" s="163" t="s">
        <v>201</v>
      </c>
      <c r="J802" s="164">
        <v>42862</v>
      </c>
    </row>
    <row r="803" spans="1:10">
      <c r="A803" s="160" t="s">
        <v>526</v>
      </c>
      <c r="B803" s="160" t="s">
        <v>524</v>
      </c>
      <c r="C803" s="161" t="s">
        <v>510</v>
      </c>
      <c r="D803" s="160" t="s">
        <v>514</v>
      </c>
      <c r="E803" s="160">
        <v>7</v>
      </c>
      <c r="F803" s="161" t="s">
        <v>504</v>
      </c>
      <c r="G803" s="162">
        <v>176844</v>
      </c>
      <c r="H803" s="160" t="s">
        <v>494</v>
      </c>
      <c r="I803" s="163" t="s">
        <v>198</v>
      </c>
      <c r="J803" s="164">
        <v>42862</v>
      </c>
    </row>
    <row r="804" spans="1:10">
      <c r="A804" s="160" t="s">
        <v>527</v>
      </c>
      <c r="B804" s="160" t="s">
        <v>524</v>
      </c>
      <c r="C804" s="161" t="s">
        <v>510</v>
      </c>
      <c r="D804" s="160" t="s">
        <v>514</v>
      </c>
      <c r="E804" s="160">
        <v>7</v>
      </c>
      <c r="F804" s="161" t="s">
        <v>16</v>
      </c>
      <c r="G804" s="162">
        <v>104115</v>
      </c>
      <c r="H804" s="160" t="s">
        <v>501</v>
      </c>
      <c r="I804" s="163" t="s">
        <v>192</v>
      </c>
      <c r="J804" s="164">
        <v>42862</v>
      </c>
    </row>
    <row r="805" spans="1:10">
      <c r="A805" s="160" t="s">
        <v>517</v>
      </c>
      <c r="B805" s="160" t="s">
        <v>518</v>
      </c>
      <c r="C805" s="161" t="s">
        <v>510</v>
      </c>
      <c r="D805" s="160" t="s">
        <v>514</v>
      </c>
      <c r="E805" s="160">
        <v>7</v>
      </c>
      <c r="F805" s="161" t="s">
        <v>504</v>
      </c>
      <c r="G805" s="162">
        <v>36864</v>
      </c>
      <c r="H805" s="160" t="s">
        <v>494</v>
      </c>
      <c r="I805" s="163" t="s">
        <v>201</v>
      </c>
      <c r="J805" s="164">
        <v>42862</v>
      </c>
    </row>
    <row r="806" spans="1:10">
      <c r="A806" s="160" t="s">
        <v>521</v>
      </c>
      <c r="B806" s="160" t="s">
        <v>518</v>
      </c>
      <c r="C806" s="161" t="s">
        <v>510</v>
      </c>
      <c r="D806" s="160" t="s">
        <v>514</v>
      </c>
      <c r="E806" s="160">
        <v>9</v>
      </c>
      <c r="F806" s="161" t="s">
        <v>489</v>
      </c>
      <c r="G806" s="162">
        <v>192999</v>
      </c>
      <c r="H806" s="160" t="s">
        <v>496</v>
      </c>
      <c r="I806" s="163" t="s">
        <v>189</v>
      </c>
      <c r="J806" s="164">
        <v>42864</v>
      </c>
    </row>
    <row r="807" spans="1:10">
      <c r="A807" s="160" t="s">
        <v>523</v>
      </c>
      <c r="B807" s="160" t="s">
        <v>518</v>
      </c>
      <c r="C807" s="161" t="s">
        <v>510</v>
      </c>
      <c r="D807" s="160" t="s">
        <v>514</v>
      </c>
      <c r="E807" s="160">
        <v>9</v>
      </c>
      <c r="F807" s="161" t="s">
        <v>489</v>
      </c>
      <c r="G807" s="162">
        <v>190773</v>
      </c>
      <c r="H807" s="160" t="s">
        <v>494</v>
      </c>
      <c r="I807" s="163" t="s">
        <v>189</v>
      </c>
      <c r="J807" s="164">
        <v>42864</v>
      </c>
    </row>
    <row r="808" spans="1:10">
      <c r="A808" s="160" t="s">
        <v>529</v>
      </c>
      <c r="B808" s="160" t="s">
        <v>524</v>
      </c>
      <c r="C808" s="161" t="s">
        <v>510</v>
      </c>
      <c r="D808" s="160" t="s">
        <v>514</v>
      </c>
      <c r="E808" s="160">
        <v>10</v>
      </c>
      <c r="F808" s="161" t="s">
        <v>489</v>
      </c>
      <c r="G808" s="162">
        <v>283014</v>
      </c>
      <c r="H808" s="160" t="s">
        <v>494</v>
      </c>
      <c r="I808" s="165" t="s">
        <v>192</v>
      </c>
      <c r="J808" s="164">
        <v>42865</v>
      </c>
    </row>
    <row r="809" spans="1:10">
      <c r="A809" s="160" t="s">
        <v>528</v>
      </c>
      <c r="B809" s="160" t="s">
        <v>524</v>
      </c>
      <c r="C809" s="161" t="s">
        <v>510</v>
      </c>
      <c r="D809" s="160" t="s">
        <v>514</v>
      </c>
      <c r="E809" s="160">
        <v>10</v>
      </c>
      <c r="F809" s="161" t="s">
        <v>489</v>
      </c>
      <c r="G809" s="162">
        <v>127914</v>
      </c>
      <c r="H809" s="160" t="s">
        <v>494</v>
      </c>
      <c r="I809" s="163" t="s">
        <v>513</v>
      </c>
      <c r="J809" s="164">
        <v>42865</v>
      </c>
    </row>
    <row r="810" spans="1:10">
      <c r="A810" s="160" t="s">
        <v>526</v>
      </c>
      <c r="B810" s="160" t="s">
        <v>524</v>
      </c>
      <c r="C810" s="161" t="s">
        <v>510</v>
      </c>
      <c r="D810" s="160" t="s">
        <v>514</v>
      </c>
      <c r="E810" s="160">
        <v>10</v>
      </c>
      <c r="F810" s="161" t="s">
        <v>504</v>
      </c>
      <c r="G810" s="162">
        <v>247587</v>
      </c>
      <c r="H810" s="160" t="s">
        <v>501</v>
      </c>
      <c r="I810" s="165" t="s">
        <v>192</v>
      </c>
      <c r="J810" s="164">
        <v>42865</v>
      </c>
    </row>
    <row r="811" spans="1:10">
      <c r="A811" s="160" t="s">
        <v>529</v>
      </c>
      <c r="B811" s="160" t="s">
        <v>524</v>
      </c>
      <c r="C811" s="161" t="s">
        <v>510</v>
      </c>
      <c r="D811" s="160" t="s">
        <v>514</v>
      </c>
      <c r="E811" s="160">
        <v>10</v>
      </c>
      <c r="F811" s="161" t="s">
        <v>489</v>
      </c>
      <c r="G811" s="162">
        <v>26442</v>
      </c>
      <c r="H811" s="160" t="s">
        <v>494</v>
      </c>
      <c r="I811" s="165" t="s">
        <v>192</v>
      </c>
      <c r="J811" s="164">
        <v>42865</v>
      </c>
    </row>
    <row r="812" spans="1:10">
      <c r="A812" s="160" t="s">
        <v>522</v>
      </c>
      <c r="B812" s="160" t="s">
        <v>518</v>
      </c>
      <c r="C812" s="161" t="s">
        <v>510</v>
      </c>
      <c r="D812" s="160" t="s">
        <v>514</v>
      </c>
      <c r="E812" s="160">
        <v>10</v>
      </c>
      <c r="F812" s="161" t="s">
        <v>16</v>
      </c>
      <c r="G812" s="162">
        <v>218202</v>
      </c>
      <c r="H812" s="160" t="s">
        <v>494</v>
      </c>
      <c r="I812" s="163" t="s">
        <v>513</v>
      </c>
      <c r="J812" s="164">
        <v>42865</v>
      </c>
    </row>
    <row r="813" spans="1:10">
      <c r="A813" s="160" t="s">
        <v>526</v>
      </c>
      <c r="B813" s="160" t="s">
        <v>524</v>
      </c>
      <c r="C813" s="161" t="s">
        <v>510</v>
      </c>
      <c r="D813" s="160" t="s">
        <v>514</v>
      </c>
      <c r="E813" s="160">
        <v>11</v>
      </c>
      <c r="F813" s="161" t="s">
        <v>489</v>
      </c>
      <c r="G813" s="162">
        <v>260145</v>
      </c>
      <c r="H813" s="160" t="s">
        <v>497</v>
      </c>
      <c r="I813" s="165" t="s">
        <v>192</v>
      </c>
      <c r="J813" s="164">
        <v>42866</v>
      </c>
    </row>
    <row r="814" spans="1:10">
      <c r="A814" s="160" t="s">
        <v>521</v>
      </c>
      <c r="B814" s="160" t="s">
        <v>518</v>
      </c>
      <c r="C814" s="161" t="s">
        <v>510</v>
      </c>
      <c r="D814" s="160" t="s">
        <v>514</v>
      </c>
      <c r="E814" s="160">
        <v>11</v>
      </c>
      <c r="F814" s="161" t="s">
        <v>16</v>
      </c>
      <c r="G814" s="162">
        <v>60561</v>
      </c>
      <c r="H814" s="160" t="s">
        <v>494</v>
      </c>
      <c r="I814" s="163" t="s">
        <v>189</v>
      </c>
      <c r="J814" s="164">
        <v>42866</v>
      </c>
    </row>
    <row r="815" spans="1:10">
      <c r="A815" s="160" t="s">
        <v>485</v>
      </c>
      <c r="B815" s="160" t="s">
        <v>486</v>
      </c>
      <c r="C815" s="161" t="s">
        <v>510</v>
      </c>
      <c r="D815" s="160" t="s">
        <v>514</v>
      </c>
      <c r="E815" s="160">
        <v>12</v>
      </c>
      <c r="F815" s="161" t="s">
        <v>16</v>
      </c>
      <c r="G815" s="162">
        <v>150078</v>
      </c>
      <c r="H815" s="160" t="s">
        <v>496</v>
      </c>
      <c r="I815" s="165" t="s">
        <v>189</v>
      </c>
      <c r="J815" s="164">
        <v>42867</v>
      </c>
    </row>
    <row r="816" spans="1:10">
      <c r="A816" s="160" t="s">
        <v>491</v>
      </c>
      <c r="B816" s="160" t="s">
        <v>486</v>
      </c>
      <c r="C816" s="161" t="s">
        <v>510</v>
      </c>
      <c r="D816" s="160" t="s">
        <v>514</v>
      </c>
      <c r="E816" s="160">
        <v>12</v>
      </c>
      <c r="F816" s="161" t="s">
        <v>489</v>
      </c>
      <c r="G816" s="162">
        <v>141951</v>
      </c>
      <c r="H816" s="160" t="s">
        <v>490</v>
      </c>
      <c r="I816" s="165" t="s">
        <v>192</v>
      </c>
      <c r="J816" s="164">
        <v>42867</v>
      </c>
    </row>
    <row r="817" spans="1:10">
      <c r="A817" s="160" t="s">
        <v>525</v>
      </c>
      <c r="B817" s="160" t="s">
        <v>524</v>
      </c>
      <c r="C817" s="161" t="s">
        <v>510</v>
      </c>
      <c r="D817" s="160" t="s">
        <v>514</v>
      </c>
      <c r="E817" s="160">
        <v>12</v>
      </c>
      <c r="F817" s="161" t="s">
        <v>489</v>
      </c>
      <c r="G817" s="162">
        <v>9225</v>
      </c>
      <c r="H817" s="160" t="s">
        <v>496</v>
      </c>
      <c r="I817" s="165" t="s">
        <v>189</v>
      </c>
      <c r="J817" s="164">
        <v>42867</v>
      </c>
    </row>
    <row r="818" spans="1:10">
      <c r="A818" s="160" t="s">
        <v>517</v>
      </c>
      <c r="B818" s="160" t="s">
        <v>518</v>
      </c>
      <c r="C818" s="161" t="s">
        <v>510</v>
      </c>
      <c r="D818" s="160" t="s">
        <v>514</v>
      </c>
      <c r="E818" s="160">
        <v>13</v>
      </c>
      <c r="F818" s="161" t="s">
        <v>489</v>
      </c>
      <c r="G818" s="162">
        <v>209277</v>
      </c>
      <c r="H818" s="160" t="s">
        <v>512</v>
      </c>
      <c r="I818" s="163" t="s">
        <v>513</v>
      </c>
      <c r="J818" s="164">
        <v>42868</v>
      </c>
    </row>
    <row r="819" spans="1:10">
      <c r="A819" s="160" t="s">
        <v>519</v>
      </c>
      <c r="B819" s="160" t="s">
        <v>518</v>
      </c>
      <c r="C819" s="161" t="s">
        <v>510</v>
      </c>
      <c r="D819" s="160" t="s">
        <v>514</v>
      </c>
      <c r="E819" s="160">
        <v>13</v>
      </c>
      <c r="F819" s="161" t="s">
        <v>504</v>
      </c>
      <c r="G819" s="162">
        <v>222606</v>
      </c>
      <c r="H819" s="160" t="s">
        <v>496</v>
      </c>
      <c r="I819" s="163" t="s">
        <v>189</v>
      </c>
      <c r="J819" s="164">
        <v>42868</v>
      </c>
    </row>
    <row r="820" spans="1:10">
      <c r="A820" s="160" t="s">
        <v>287</v>
      </c>
      <c r="B820" s="160" t="s">
        <v>524</v>
      </c>
      <c r="C820" s="161" t="s">
        <v>510</v>
      </c>
      <c r="D820" s="160" t="s">
        <v>514</v>
      </c>
      <c r="E820" s="160">
        <v>13</v>
      </c>
      <c r="F820" s="161" t="s">
        <v>489</v>
      </c>
      <c r="G820" s="162">
        <v>71862</v>
      </c>
      <c r="H820" s="160" t="s">
        <v>494</v>
      </c>
      <c r="I820" s="163" t="s">
        <v>189</v>
      </c>
      <c r="J820" s="164">
        <v>42868</v>
      </c>
    </row>
    <row r="821" spans="1:10">
      <c r="A821" s="160" t="s">
        <v>485</v>
      </c>
      <c r="B821" s="160" t="s">
        <v>486</v>
      </c>
      <c r="C821" s="161" t="s">
        <v>510</v>
      </c>
      <c r="D821" s="160" t="s">
        <v>514</v>
      </c>
      <c r="E821" s="160">
        <v>15</v>
      </c>
      <c r="F821" s="161" t="s">
        <v>16</v>
      </c>
      <c r="G821" s="162">
        <v>135855</v>
      </c>
      <c r="H821" s="160" t="s">
        <v>494</v>
      </c>
      <c r="I821" s="165" t="s">
        <v>192</v>
      </c>
      <c r="J821" s="164">
        <v>42870</v>
      </c>
    </row>
    <row r="822" spans="1:10">
      <c r="A822" s="160" t="s">
        <v>533</v>
      </c>
      <c r="B822" s="160" t="s">
        <v>534</v>
      </c>
      <c r="C822" s="161" t="s">
        <v>510</v>
      </c>
      <c r="D822" s="160" t="s">
        <v>514</v>
      </c>
      <c r="E822" s="160">
        <v>15</v>
      </c>
      <c r="F822" s="161" t="s">
        <v>489</v>
      </c>
      <c r="G822" s="162">
        <v>57015</v>
      </c>
      <c r="H822" s="160" t="s">
        <v>494</v>
      </c>
      <c r="I822" s="163" t="s">
        <v>214</v>
      </c>
      <c r="J822" s="164">
        <v>42870</v>
      </c>
    </row>
    <row r="823" spans="1:10">
      <c r="A823" s="160" t="s">
        <v>527</v>
      </c>
      <c r="B823" s="160" t="s">
        <v>524</v>
      </c>
      <c r="C823" s="161" t="s">
        <v>510</v>
      </c>
      <c r="D823" s="160" t="s">
        <v>514</v>
      </c>
      <c r="E823" s="160">
        <v>15</v>
      </c>
      <c r="F823" s="161" t="s">
        <v>489</v>
      </c>
      <c r="G823" s="162">
        <v>179154</v>
      </c>
      <c r="H823" s="160" t="s">
        <v>497</v>
      </c>
      <c r="I823" s="165" t="s">
        <v>192</v>
      </c>
      <c r="J823" s="164">
        <v>42870</v>
      </c>
    </row>
    <row r="824" spans="1:10">
      <c r="A824" s="160" t="s">
        <v>517</v>
      </c>
      <c r="B824" s="160" t="s">
        <v>518</v>
      </c>
      <c r="C824" s="161" t="s">
        <v>510</v>
      </c>
      <c r="D824" s="160" t="s">
        <v>514</v>
      </c>
      <c r="E824" s="160">
        <v>16</v>
      </c>
      <c r="F824" s="161" t="s">
        <v>489</v>
      </c>
      <c r="G824" s="162">
        <v>162339</v>
      </c>
      <c r="H824" s="160" t="s">
        <v>501</v>
      </c>
      <c r="I824" s="163" t="s">
        <v>201</v>
      </c>
      <c r="J824" s="164">
        <v>42871</v>
      </c>
    </row>
    <row r="825" spans="1:10">
      <c r="A825" s="160" t="s">
        <v>485</v>
      </c>
      <c r="B825" s="160" t="s">
        <v>486</v>
      </c>
      <c r="C825" s="161" t="s">
        <v>510</v>
      </c>
      <c r="D825" s="160" t="s">
        <v>514</v>
      </c>
      <c r="E825" s="160">
        <v>16</v>
      </c>
      <c r="F825" s="161" t="s">
        <v>489</v>
      </c>
      <c r="G825" s="162">
        <v>231492</v>
      </c>
      <c r="H825" s="160" t="s">
        <v>497</v>
      </c>
      <c r="I825" s="163" t="s">
        <v>201</v>
      </c>
      <c r="J825" s="164">
        <v>42871</v>
      </c>
    </row>
    <row r="826" spans="1:10">
      <c r="A826" s="160" t="s">
        <v>525</v>
      </c>
      <c r="B826" s="160" t="s">
        <v>524</v>
      </c>
      <c r="C826" s="161" t="s">
        <v>510</v>
      </c>
      <c r="D826" s="160" t="s">
        <v>514</v>
      </c>
      <c r="E826" s="160">
        <v>16</v>
      </c>
      <c r="F826" s="161" t="s">
        <v>489</v>
      </c>
      <c r="G826" s="162">
        <v>141915</v>
      </c>
      <c r="H826" s="160" t="s">
        <v>494</v>
      </c>
      <c r="I826" s="163" t="s">
        <v>214</v>
      </c>
      <c r="J826" s="164">
        <v>42871</v>
      </c>
    </row>
    <row r="827" spans="1:10">
      <c r="A827" s="160" t="s">
        <v>526</v>
      </c>
      <c r="B827" s="160" t="s">
        <v>524</v>
      </c>
      <c r="C827" s="161" t="s">
        <v>510</v>
      </c>
      <c r="D827" s="160" t="s">
        <v>514</v>
      </c>
      <c r="E827" s="160">
        <v>16</v>
      </c>
      <c r="F827" s="161" t="s">
        <v>489</v>
      </c>
      <c r="G827" s="162">
        <v>249876</v>
      </c>
      <c r="H827" s="160" t="s">
        <v>497</v>
      </c>
      <c r="I827" s="163" t="s">
        <v>201</v>
      </c>
      <c r="J827" s="164">
        <v>42871</v>
      </c>
    </row>
    <row r="828" spans="1:10">
      <c r="A828" s="160" t="s">
        <v>522</v>
      </c>
      <c r="B828" s="160" t="s">
        <v>518</v>
      </c>
      <c r="C828" s="161" t="s">
        <v>510</v>
      </c>
      <c r="D828" s="160" t="s">
        <v>514</v>
      </c>
      <c r="E828" s="160">
        <v>17</v>
      </c>
      <c r="F828" s="161" t="s">
        <v>489</v>
      </c>
      <c r="G828" s="162">
        <v>135882</v>
      </c>
      <c r="H828" s="160" t="s">
        <v>512</v>
      </c>
      <c r="I828" s="163" t="s">
        <v>198</v>
      </c>
      <c r="J828" s="164">
        <v>42872</v>
      </c>
    </row>
    <row r="829" spans="1:10">
      <c r="A829" s="160" t="s">
        <v>521</v>
      </c>
      <c r="B829" s="160" t="s">
        <v>518</v>
      </c>
      <c r="C829" s="161" t="s">
        <v>510</v>
      </c>
      <c r="D829" s="160" t="s">
        <v>514</v>
      </c>
      <c r="E829" s="160">
        <v>17</v>
      </c>
      <c r="F829" s="161" t="s">
        <v>16</v>
      </c>
      <c r="G829" s="162">
        <v>110556</v>
      </c>
      <c r="H829" s="160" t="s">
        <v>512</v>
      </c>
      <c r="I829" s="163" t="s">
        <v>198</v>
      </c>
      <c r="J829" s="164">
        <v>42872</v>
      </c>
    </row>
    <row r="830" spans="1:10">
      <c r="A830" s="160" t="s">
        <v>491</v>
      </c>
      <c r="B830" s="160" t="s">
        <v>486</v>
      </c>
      <c r="C830" s="161" t="s">
        <v>510</v>
      </c>
      <c r="D830" s="160" t="s">
        <v>514</v>
      </c>
      <c r="E830" s="160">
        <v>17</v>
      </c>
      <c r="F830" s="161" t="s">
        <v>504</v>
      </c>
      <c r="G830" s="162">
        <v>46137</v>
      </c>
      <c r="H830" s="160" t="s">
        <v>501</v>
      </c>
      <c r="I830" s="163" t="s">
        <v>198</v>
      </c>
      <c r="J830" s="164">
        <v>42872</v>
      </c>
    </row>
    <row r="831" spans="1:10">
      <c r="A831" s="160" t="s">
        <v>522</v>
      </c>
      <c r="B831" s="160" t="s">
        <v>518</v>
      </c>
      <c r="C831" s="161" t="s">
        <v>510</v>
      </c>
      <c r="D831" s="160" t="s">
        <v>514</v>
      </c>
      <c r="E831" s="160">
        <v>18</v>
      </c>
      <c r="F831" s="161" t="s">
        <v>16</v>
      </c>
      <c r="G831" s="162">
        <v>170325</v>
      </c>
      <c r="H831" s="160" t="s">
        <v>512</v>
      </c>
      <c r="I831" s="163" t="s">
        <v>201</v>
      </c>
      <c r="J831" s="164">
        <v>42873</v>
      </c>
    </row>
    <row r="832" spans="1:10">
      <c r="A832" s="160" t="s">
        <v>519</v>
      </c>
      <c r="B832" s="160" t="s">
        <v>518</v>
      </c>
      <c r="C832" s="161" t="s">
        <v>510</v>
      </c>
      <c r="D832" s="160" t="s">
        <v>514</v>
      </c>
      <c r="E832" s="160">
        <v>18</v>
      </c>
      <c r="F832" s="161" t="s">
        <v>489</v>
      </c>
      <c r="G832" s="162">
        <v>77220</v>
      </c>
      <c r="H832" s="160" t="s">
        <v>501</v>
      </c>
      <c r="I832" s="163" t="s">
        <v>513</v>
      </c>
      <c r="J832" s="164">
        <v>42873</v>
      </c>
    </row>
    <row r="833" spans="1:10">
      <c r="A833" s="160" t="s">
        <v>528</v>
      </c>
      <c r="B833" s="160" t="s">
        <v>524</v>
      </c>
      <c r="C833" s="161" t="s">
        <v>510</v>
      </c>
      <c r="D833" s="160" t="s">
        <v>514</v>
      </c>
      <c r="E833" s="160">
        <v>19</v>
      </c>
      <c r="F833" s="161" t="s">
        <v>489</v>
      </c>
      <c r="G833" s="162">
        <v>61911</v>
      </c>
      <c r="H833" s="160" t="s">
        <v>512</v>
      </c>
      <c r="I833" s="165" t="s">
        <v>192</v>
      </c>
      <c r="J833" s="164">
        <v>42874</v>
      </c>
    </row>
    <row r="834" spans="1:10">
      <c r="A834" s="160" t="s">
        <v>519</v>
      </c>
      <c r="B834" s="160" t="s">
        <v>518</v>
      </c>
      <c r="C834" s="161" t="s">
        <v>510</v>
      </c>
      <c r="D834" s="160" t="s">
        <v>514</v>
      </c>
      <c r="E834" s="160">
        <v>19</v>
      </c>
      <c r="F834" s="161" t="s">
        <v>489</v>
      </c>
      <c r="G834" s="162">
        <v>253278</v>
      </c>
      <c r="H834" s="160" t="s">
        <v>496</v>
      </c>
      <c r="I834" s="163" t="s">
        <v>189</v>
      </c>
      <c r="J834" s="164">
        <v>42874</v>
      </c>
    </row>
    <row r="835" spans="1:10">
      <c r="A835" s="160" t="s">
        <v>527</v>
      </c>
      <c r="B835" s="160" t="s">
        <v>524</v>
      </c>
      <c r="C835" s="161" t="s">
        <v>510</v>
      </c>
      <c r="D835" s="160" t="s">
        <v>514</v>
      </c>
      <c r="E835" s="160">
        <v>19</v>
      </c>
      <c r="F835" s="161" t="s">
        <v>489</v>
      </c>
      <c r="G835" s="162">
        <v>81891</v>
      </c>
      <c r="H835" s="160" t="s">
        <v>490</v>
      </c>
      <c r="I835" s="163" t="s">
        <v>198</v>
      </c>
      <c r="J835" s="164">
        <v>42874</v>
      </c>
    </row>
    <row r="836" spans="1:10">
      <c r="A836" s="160" t="s">
        <v>529</v>
      </c>
      <c r="B836" s="160" t="s">
        <v>524</v>
      </c>
      <c r="C836" s="161" t="s">
        <v>510</v>
      </c>
      <c r="D836" s="160" t="s">
        <v>514</v>
      </c>
      <c r="E836" s="160">
        <v>19</v>
      </c>
      <c r="F836" s="161" t="s">
        <v>489</v>
      </c>
      <c r="G836" s="162">
        <v>68400</v>
      </c>
      <c r="H836" s="160" t="s">
        <v>494</v>
      </c>
      <c r="I836" s="165" t="s">
        <v>192</v>
      </c>
      <c r="J836" s="164">
        <v>42874</v>
      </c>
    </row>
    <row r="837" spans="1:10">
      <c r="A837" s="160" t="s">
        <v>287</v>
      </c>
      <c r="B837" s="160" t="s">
        <v>524</v>
      </c>
      <c r="C837" s="161" t="s">
        <v>510</v>
      </c>
      <c r="D837" s="160" t="s">
        <v>514</v>
      </c>
      <c r="E837" s="160">
        <v>21</v>
      </c>
      <c r="F837" s="161" t="s">
        <v>504</v>
      </c>
      <c r="G837" s="162">
        <v>135597</v>
      </c>
      <c r="H837" s="160" t="s">
        <v>494</v>
      </c>
      <c r="I837" s="163" t="s">
        <v>198</v>
      </c>
      <c r="J837" s="164">
        <v>42876</v>
      </c>
    </row>
    <row r="838" spans="1:10">
      <c r="A838" s="160" t="s">
        <v>503</v>
      </c>
      <c r="B838" s="160" t="s">
        <v>486</v>
      </c>
      <c r="C838" s="161" t="s">
        <v>510</v>
      </c>
      <c r="D838" s="160" t="s">
        <v>514</v>
      </c>
      <c r="E838" s="160">
        <v>21</v>
      </c>
      <c r="F838" s="161" t="s">
        <v>16</v>
      </c>
      <c r="G838" s="162">
        <v>21540</v>
      </c>
      <c r="H838" s="160" t="s">
        <v>494</v>
      </c>
      <c r="I838" s="163" t="s">
        <v>201</v>
      </c>
      <c r="J838" s="164">
        <v>42876</v>
      </c>
    </row>
    <row r="839" spans="1:10">
      <c r="A839" s="160" t="s">
        <v>485</v>
      </c>
      <c r="B839" s="160" t="s">
        <v>486</v>
      </c>
      <c r="C839" s="161" t="s">
        <v>510</v>
      </c>
      <c r="D839" s="160" t="s">
        <v>514</v>
      </c>
      <c r="E839" s="160">
        <v>22</v>
      </c>
      <c r="F839" s="161" t="s">
        <v>504</v>
      </c>
      <c r="G839" s="162">
        <v>164709</v>
      </c>
      <c r="H839" s="160" t="s">
        <v>494</v>
      </c>
      <c r="I839" s="163" t="s">
        <v>189</v>
      </c>
      <c r="J839" s="164">
        <v>42877</v>
      </c>
    </row>
    <row r="840" spans="1:10">
      <c r="A840" s="160" t="s">
        <v>533</v>
      </c>
      <c r="B840" s="160" t="s">
        <v>534</v>
      </c>
      <c r="C840" s="161" t="s">
        <v>510</v>
      </c>
      <c r="D840" s="160" t="s">
        <v>514</v>
      </c>
      <c r="E840" s="160">
        <v>22</v>
      </c>
      <c r="F840" s="161" t="s">
        <v>489</v>
      </c>
      <c r="G840" s="162">
        <v>171207</v>
      </c>
      <c r="H840" s="160" t="s">
        <v>512</v>
      </c>
      <c r="I840" s="165" t="s">
        <v>192</v>
      </c>
      <c r="J840" s="164">
        <v>42877</v>
      </c>
    </row>
    <row r="841" spans="1:10">
      <c r="A841" s="160" t="s">
        <v>485</v>
      </c>
      <c r="B841" s="160" t="s">
        <v>486</v>
      </c>
      <c r="C841" s="161" t="s">
        <v>510</v>
      </c>
      <c r="D841" s="160" t="s">
        <v>514</v>
      </c>
      <c r="E841" s="160">
        <v>22</v>
      </c>
      <c r="F841" s="161" t="s">
        <v>489</v>
      </c>
      <c r="G841" s="162">
        <v>156549</v>
      </c>
      <c r="H841" s="160" t="s">
        <v>497</v>
      </c>
      <c r="I841" s="163" t="s">
        <v>189</v>
      </c>
      <c r="J841" s="164">
        <v>42877</v>
      </c>
    </row>
    <row r="842" spans="1:10">
      <c r="A842" s="160" t="s">
        <v>522</v>
      </c>
      <c r="B842" s="160" t="s">
        <v>518</v>
      </c>
      <c r="C842" s="161" t="s">
        <v>510</v>
      </c>
      <c r="D842" s="160" t="s">
        <v>514</v>
      </c>
      <c r="E842" s="160">
        <v>23</v>
      </c>
      <c r="F842" s="161" t="s">
        <v>489</v>
      </c>
      <c r="G842" s="162">
        <v>181728</v>
      </c>
      <c r="H842" s="160" t="s">
        <v>494</v>
      </c>
      <c r="I842" s="163" t="s">
        <v>189</v>
      </c>
      <c r="J842" s="164">
        <v>42878</v>
      </c>
    </row>
    <row r="843" spans="1:10">
      <c r="A843" s="160" t="s">
        <v>530</v>
      </c>
      <c r="B843" s="160" t="s">
        <v>524</v>
      </c>
      <c r="C843" s="161" t="s">
        <v>510</v>
      </c>
      <c r="D843" s="160" t="s">
        <v>514</v>
      </c>
      <c r="E843" s="160">
        <v>23</v>
      </c>
      <c r="F843" s="161" t="s">
        <v>489</v>
      </c>
      <c r="G843" s="162">
        <v>25980</v>
      </c>
      <c r="H843" s="160" t="s">
        <v>496</v>
      </c>
      <c r="I843" s="163" t="s">
        <v>201</v>
      </c>
      <c r="J843" s="164">
        <v>42878</v>
      </c>
    </row>
    <row r="844" spans="1:10">
      <c r="A844" s="160" t="s">
        <v>533</v>
      </c>
      <c r="B844" s="160" t="s">
        <v>534</v>
      </c>
      <c r="C844" s="161" t="s">
        <v>510</v>
      </c>
      <c r="D844" s="160" t="s">
        <v>514</v>
      </c>
      <c r="E844" s="160">
        <v>23</v>
      </c>
      <c r="F844" s="161" t="s">
        <v>16</v>
      </c>
      <c r="G844" s="162">
        <v>170517</v>
      </c>
      <c r="H844" s="160" t="s">
        <v>494</v>
      </c>
      <c r="I844" s="163" t="s">
        <v>192</v>
      </c>
      <c r="J844" s="164">
        <v>42878</v>
      </c>
    </row>
    <row r="845" spans="1:10">
      <c r="A845" s="160" t="s">
        <v>522</v>
      </c>
      <c r="B845" s="160" t="s">
        <v>518</v>
      </c>
      <c r="C845" s="161" t="s">
        <v>510</v>
      </c>
      <c r="D845" s="160" t="s">
        <v>514</v>
      </c>
      <c r="E845" s="160">
        <v>23</v>
      </c>
      <c r="F845" s="161" t="s">
        <v>504</v>
      </c>
      <c r="G845" s="162">
        <v>11553</v>
      </c>
      <c r="H845" s="160" t="s">
        <v>494</v>
      </c>
      <c r="I845" s="163" t="s">
        <v>189</v>
      </c>
      <c r="J845" s="164">
        <v>42878</v>
      </c>
    </row>
    <row r="846" spans="1:10">
      <c r="A846" s="160" t="s">
        <v>530</v>
      </c>
      <c r="B846" s="160" t="s">
        <v>524</v>
      </c>
      <c r="C846" s="161" t="s">
        <v>510</v>
      </c>
      <c r="D846" s="160" t="s">
        <v>514</v>
      </c>
      <c r="E846" s="160">
        <v>24</v>
      </c>
      <c r="F846" s="161" t="s">
        <v>16</v>
      </c>
      <c r="G846" s="162">
        <v>265653</v>
      </c>
      <c r="H846" s="160" t="s">
        <v>496</v>
      </c>
      <c r="I846" s="163" t="s">
        <v>201</v>
      </c>
      <c r="J846" s="164">
        <v>42879</v>
      </c>
    </row>
    <row r="847" spans="1:10">
      <c r="A847" s="160" t="s">
        <v>528</v>
      </c>
      <c r="B847" s="160" t="s">
        <v>524</v>
      </c>
      <c r="C847" s="161" t="s">
        <v>510</v>
      </c>
      <c r="D847" s="160" t="s">
        <v>514</v>
      </c>
      <c r="E847" s="160">
        <v>24</v>
      </c>
      <c r="F847" s="161" t="s">
        <v>16</v>
      </c>
      <c r="G847" s="162">
        <v>85635</v>
      </c>
      <c r="H847" s="160" t="s">
        <v>494</v>
      </c>
      <c r="I847" s="163" t="s">
        <v>201</v>
      </c>
      <c r="J847" s="164">
        <v>42879</v>
      </c>
    </row>
    <row r="848" spans="1:10">
      <c r="A848" s="160" t="s">
        <v>485</v>
      </c>
      <c r="B848" s="160" t="s">
        <v>486</v>
      </c>
      <c r="C848" s="161" t="s">
        <v>510</v>
      </c>
      <c r="D848" s="160" t="s">
        <v>514</v>
      </c>
      <c r="E848" s="160">
        <v>24</v>
      </c>
      <c r="F848" s="161" t="s">
        <v>16</v>
      </c>
      <c r="G848" s="162">
        <v>287406</v>
      </c>
      <c r="H848" s="160" t="s">
        <v>512</v>
      </c>
      <c r="I848" s="163" t="s">
        <v>201</v>
      </c>
      <c r="J848" s="164">
        <v>42879</v>
      </c>
    </row>
    <row r="849" spans="1:10">
      <c r="A849" s="160" t="s">
        <v>519</v>
      </c>
      <c r="B849" s="160" t="s">
        <v>518</v>
      </c>
      <c r="C849" s="161" t="s">
        <v>510</v>
      </c>
      <c r="D849" s="160" t="s">
        <v>514</v>
      </c>
      <c r="E849" s="160">
        <v>25</v>
      </c>
      <c r="F849" s="161" t="s">
        <v>16</v>
      </c>
      <c r="G849" s="162">
        <v>288333</v>
      </c>
      <c r="H849" s="160" t="s">
        <v>497</v>
      </c>
      <c r="I849" s="163" t="s">
        <v>192</v>
      </c>
      <c r="J849" s="164">
        <v>42880</v>
      </c>
    </row>
    <row r="850" spans="1:10">
      <c r="A850" s="160" t="s">
        <v>520</v>
      </c>
      <c r="B850" s="160" t="s">
        <v>518</v>
      </c>
      <c r="C850" s="161" t="s">
        <v>510</v>
      </c>
      <c r="D850" s="160" t="s">
        <v>514</v>
      </c>
      <c r="E850" s="160">
        <v>25</v>
      </c>
      <c r="F850" s="161" t="s">
        <v>489</v>
      </c>
      <c r="G850" s="162">
        <v>299484</v>
      </c>
      <c r="H850" s="160" t="s">
        <v>490</v>
      </c>
      <c r="I850" s="165" t="s">
        <v>192</v>
      </c>
      <c r="J850" s="164">
        <v>42880</v>
      </c>
    </row>
    <row r="851" spans="1:10">
      <c r="A851" s="160" t="s">
        <v>529</v>
      </c>
      <c r="B851" s="160" t="s">
        <v>524</v>
      </c>
      <c r="C851" s="161" t="s">
        <v>510</v>
      </c>
      <c r="D851" s="160" t="s">
        <v>514</v>
      </c>
      <c r="E851" s="160">
        <v>26</v>
      </c>
      <c r="F851" s="161" t="s">
        <v>489</v>
      </c>
      <c r="G851" s="162">
        <v>225048</v>
      </c>
      <c r="H851" s="160" t="s">
        <v>496</v>
      </c>
      <c r="I851" s="163" t="s">
        <v>189</v>
      </c>
      <c r="J851" s="164">
        <v>42881</v>
      </c>
    </row>
    <row r="852" spans="1:10">
      <c r="A852" s="160" t="s">
        <v>526</v>
      </c>
      <c r="B852" s="160" t="s">
        <v>524</v>
      </c>
      <c r="C852" s="161" t="s">
        <v>510</v>
      </c>
      <c r="D852" s="160" t="s">
        <v>514</v>
      </c>
      <c r="E852" s="160">
        <v>26</v>
      </c>
      <c r="F852" s="161" t="s">
        <v>489</v>
      </c>
      <c r="G852" s="162">
        <v>26580</v>
      </c>
      <c r="H852" s="160" t="s">
        <v>490</v>
      </c>
      <c r="I852" s="163" t="s">
        <v>189</v>
      </c>
      <c r="J852" s="164">
        <v>42881</v>
      </c>
    </row>
    <row r="853" spans="1:10">
      <c r="A853" s="160" t="s">
        <v>521</v>
      </c>
      <c r="B853" s="160" t="s">
        <v>518</v>
      </c>
      <c r="C853" s="161" t="s">
        <v>510</v>
      </c>
      <c r="D853" s="160" t="s">
        <v>514</v>
      </c>
      <c r="E853" s="160">
        <v>27</v>
      </c>
      <c r="F853" s="161" t="s">
        <v>489</v>
      </c>
      <c r="G853" s="162">
        <v>86310</v>
      </c>
      <c r="H853" s="160" t="s">
        <v>494</v>
      </c>
      <c r="I853" s="163" t="s">
        <v>192</v>
      </c>
      <c r="J853" s="164">
        <v>42882</v>
      </c>
    </row>
    <row r="854" spans="1:10">
      <c r="A854" s="160" t="s">
        <v>522</v>
      </c>
      <c r="B854" s="160" t="s">
        <v>518</v>
      </c>
      <c r="C854" s="161" t="s">
        <v>510</v>
      </c>
      <c r="D854" s="160" t="s">
        <v>514</v>
      </c>
      <c r="E854" s="160">
        <v>27</v>
      </c>
      <c r="F854" s="161" t="s">
        <v>504</v>
      </c>
      <c r="G854" s="162">
        <v>235095</v>
      </c>
      <c r="H854" s="160" t="s">
        <v>497</v>
      </c>
      <c r="I854" s="163" t="s">
        <v>192</v>
      </c>
      <c r="J854" s="164">
        <v>42882</v>
      </c>
    </row>
    <row r="855" spans="1:10">
      <c r="A855" s="160" t="s">
        <v>527</v>
      </c>
      <c r="B855" s="160" t="s">
        <v>524</v>
      </c>
      <c r="C855" s="161" t="s">
        <v>510</v>
      </c>
      <c r="D855" s="160" t="s">
        <v>514</v>
      </c>
      <c r="E855" s="160">
        <v>28</v>
      </c>
      <c r="F855" s="161" t="s">
        <v>16</v>
      </c>
      <c r="G855" s="162">
        <v>192216</v>
      </c>
      <c r="H855" s="160" t="s">
        <v>512</v>
      </c>
      <c r="I855" s="163" t="s">
        <v>192</v>
      </c>
      <c r="J855" s="164">
        <v>42883</v>
      </c>
    </row>
    <row r="856" spans="1:10">
      <c r="A856" s="160" t="s">
        <v>521</v>
      </c>
      <c r="B856" s="160" t="s">
        <v>518</v>
      </c>
      <c r="C856" s="161" t="s">
        <v>510</v>
      </c>
      <c r="D856" s="160" t="s">
        <v>514</v>
      </c>
      <c r="E856" s="160">
        <v>28</v>
      </c>
      <c r="F856" s="161" t="s">
        <v>489</v>
      </c>
      <c r="G856" s="162">
        <v>130761</v>
      </c>
      <c r="H856" s="160" t="s">
        <v>512</v>
      </c>
      <c r="I856" s="163" t="s">
        <v>189</v>
      </c>
      <c r="J856" s="164">
        <v>42883</v>
      </c>
    </row>
    <row r="857" spans="1:10">
      <c r="A857" s="160" t="s">
        <v>522</v>
      </c>
      <c r="B857" s="160" t="s">
        <v>518</v>
      </c>
      <c r="C857" s="161" t="s">
        <v>510</v>
      </c>
      <c r="D857" s="160" t="s">
        <v>514</v>
      </c>
      <c r="E857" s="160">
        <v>28</v>
      </c>
      <c r="F857" s="161" t="s">
        <v>489</v>
      </c>
      <c r="G857" s="162">
        <v>160815</v>
      </c>
      <c r="H857" s="160" t="s">
        <v>497</v>
      </c>
      <c r="I857" s="163" t="s">
        <v>192</v>
      </c>
      <c r="J857" s="164">
        <v>42883</v>
      </c>
    </row>
    <row r="858" spans="1:10">
      <c r="A858" s="160" t="s">
        <v>532</v>
      </c>
      <c r="B858" s="160" t="s">
        <v>524</v>
      </c>
      <c r="C858" s="161" t="s">
        <v>510</v>
      </c>
      <c r="D858" s="160" t="s">
        <v>514</v>
      </c>
      <c r="E858" s="160">
        <v>29</v>
      </c>
      <c r="F858" s="161" t="s">
        <v>489</v>
      </c>
      <c r="G858" s="162">
        <v>161220</v>
      </c>
      <c r="H858" s="160" t="s">
        <v>496</v>
      </c>
      <c r="I858" s="163" t="s">
        <v>201</v>
      </c>
      <c r="J858" s="164">
        <v>42884</v>
      </c>
    </row>
    <row r="859" spans="1:10">
      <c r="A859" s="160" t="s">
        <v>519</v>
      </c>
      <c r="B859" s="160" t="s">
        <v>518</v>
      </c>
      <c r="C859" s="161" t="s">
        <v>510</v>
      </c>
      <c r="D859" s="160" t="s">
        <v>514</v>
      </c>
      <c r="E859" s="160">
        <v>29</v>
      </c>
      <c r="F859" s="161" t="s">
        <v>489</v>
      </c>
      <c r="G859" s="162">
        <v>25251</v>
      </c>
      <c r="H859" s="160" t="s">
        <v>496</v>
      </c>
      <c r="I859" s="165" t="s">
        <v>189</v>
      </c>
      <c r="J859" s="164">
        <v>42884</v>
      </c>
    </row>
    <row r="860" spans="1:10">
      <c r="A860" s="160" t="s">
        <v>498</v>
      </c>
      <c r="B860" s="160" t="s">
        <v>486</v>
      </c>
      <c r="C860" s="161" t="s">
        <v>510</v>
      </c>
      <c r="D860" s="160" t="s">
        <v>514</v>
      </c>
      <c r="E860" s="160">
        <v>29</v>
      </c>
      <c r="F860" s="161" t="s">
        <v>489</v>
      </c>
      <c r="G860" s="162">
        <v>90843</v>
      </c>
      <c r="H860" s="160" t="s">
        <v>497</v>
      </c>
      <c r="I860" s="163" t="s">
        <v>201</v>
      </c>
      <c r="J860" s="164">
        <v>42884</v>
      </c>
    </row>
    <row r="861" spans="1:10">
      <c r="A861" s="160" t="s">
        <v>530</v>
      </c>
      <c r="B861" s="160" t="s">
        <v>524</v>
      </c>
      <c r="C861" s="161" t="s">
        <v>510</v>
      </c>
      <c r="D861" s="160" t="s">
        <v>514</v>
      </c>
      <c r="E861" s="160">
        <v>30</v>
      </c>
      <c r="F861" s="161" t="s">
        <v>489</v>
      </c>
      <c r="G861" s="162">
        <v>173478</v>
      </c>
      <c r="H861" s="160" t="s">
        <v>494</v>
      </c>
      <c r="I861" s="163" t="s">
        <v>198</v>
      </c>
      <c r="J861" s="164">
        <v>42885</v>
      </c>
    </row>
    <row r="862" spans="1:10">
      <c r="A862" s="160" t="s">
        <v>536</v>
      </c>
      <c r="B862" s="160" t="s">
        <v>534</v>
      </c>
      <c r="C862" s="161" t="s">
        <v>510</v>
      </c>
      <c r="D862" s="160" t="s">
        <v>516</v>
      </c>
      <c r="E862" s="160">
        <v>2</v>
      </c>
      <c r="F862" s="161" t="s">
        <v>489</v>
      </c>
      <c r="G862" s="162">
        <v>285060</v>
      </c>
      <c r="H862" s="160" t="s">
        <v>496</v>
      </c>
      <c r="I862" s="165" t="s">
        <v>192</v>
      </c>
      <c r="J862" s="164">
        <v>42888</v>
      </c>
    </row>
    <row r="863" spans="1:10">
      <c r="A863" s="160" t="s">
        <v>529</v>
      </c>
      <c r="B863" s="160" t="s">
        <v>524</v>
      </c>
      <c r="C863" s="161" t="s">
        <v>510</v>
      </c>
      <c r="D863" s="160" t="s">
        <v>516</v>
      </c>
      <c r="E863" s="160">
        <v>2</v>
      </c>
      <c r="F863" s="161" t="s">
        <v>16</v>
      </c>
      <c r="G863" s="162">
        <v>275835</v>
      </c>
      <c r="H863" s="160" t="s">
        <v>496</v>
      </c>
      <c r="I863" s="163" t="s">
        <v>192</v>
      </c>
      <c r="J863" s="164">
        <v>42888</v>
      </c>
    </row>
    <row r="864" spans="1:10">
      <c r="A864" s="160" t="s">
        <v>485</v>
      </c>
      <c r="B864" s="160" t="s">
        <v>486</v>
      </c>
      <c r="C864" s="161" t="s">
        <v>510</v>
      </c>
      <c r="D864" s="160" t="s">
        <v>516</v>
      </c>
      <c r="E864" s="160">
        <v>2</v>
      </c>
      <c r="F864" s="161" t="s">
        <v>16</v>
      </c>
      <c r="G864" s="162">
        <v>270387</v>
      </c>
      <c r="H864" s="160" t="s">
        <v>512</v>
      </c>
      <c r="I864" s="163" t="s">
        <v>192</v>
      </c>
      <c r="J864" s="164">
        <v>42888</v>
      </c>
    </row>
    <row r="865" spans="1:10">
      <c r="A865" s="160" t="s">
        <v>519</v>
      </c>
      <c r="B865" s="160" t="s">
        <v>518</v>
      </c>
      <c r="C865" s="161" t="s">
        <v>510</v>
      </c>
      <c r="D865" s="160" t="s">
        <v>516</v>
      </c>
      <c r="E865" s="160">
        <v>3</v>
      </c>
      <c r="F865" s="161" t="s">
        <v>16</v>
      </c>
      <c r="G865" s="162">
        <v>220032</v>
      </c>
      <c r="H865" s="160" t="s">
        <v>496</v>
      </c>
      <c r="I865" s="163" t="s">
        <v>189</v>
      </c>
      <c r="J865" s="164">
        <v>42889</v>
      </c>
    </row>
    <row r="866" spans="1:10">
      <c r="A866" s="160" t="s">
        <v>520</v>
      </c>
      <c r="B866" s="160" t="s">
        <v>518</v>
      </c>
      <c r="C866" s="161" t="s">
        <v>510</v>
      </c>
      <c r="D866" s="160" t="s">
        <v>516</v>
      </c>
      <c r="E866" s="160">
        <v>3</v>
      </c>
      <c r="F866" s="161" t="s">
        <v>489</v>
      </c>
      <c r="G866" s="162">
        <v>53706</v>
      </c>
      <c r="H866" s="160" t="s">
        <v>496</v>
      </c>
      <c r="I866" s="163" t="s">
        <v>198</v>
      </c>
      <c r="J866" s="164">
        <v>42889</v>
      </c>
    </row>
    <row r="867" spans="1:10">
      <c r="A867" s="160" t="s">
        <v>529</v>
      </c>
      <c r="B867" s="160" t="s">
        <v>524</v>
      </c>
      <c r="C867" s="161" t="s">
        <v>510</v>
      </c>
      <c r="D867" s="160" t="s">
        <v>516</v>
      </c>
      <c r="E867" s="160">
        <v>3</v>
      </c>
      <c r="F867" s="161" t="s">
        <v>504</v>
      </c>
      <c r="G867" s="162">
        <v>193872</v>
      </c>
      <c r="H867" s="160" t="s">
        <v>494</v>
      </c>
      <c r="I867" s="163" t="s">
        <v>189</v>
      </c>
      <c r="J867" s="164">
        <v>42889</v>
      </c>
    </row>
    <row r="868" spans="1:10">
      <c r="A868" s="160" t="s">
        <v>521</v>
      </c>
      <c r="B868" s="160" t="s">
        <v>518</v>
      </c>
      <c r="C868" s="161" t="s">
        <v>510</v>
      </c>
      <c r="D868" s="160" t="s">
        <v>516</v>
      </c>
      <c r="E868" s="160">
        <v>4</v>
      </c>
      <c r="F868" s="161" t="s">
        <v>489</v>
      </c>
      <c r="G868" s="162">
        <v>92250</v>
      </c>
      <c r="H868" s="160" t="s">
        <v>496</v>
      </c>
      <c r="I868" s="165" t="s">
        <v>192</v>
      </c>
      <c r="J868" s="164">
        <v>42890</v>
      </c>
    </row>
    <row r="869" spans="1:10">
      <c r="A869" s="160" t="s">
        <v>287</v>
      </c>
      <c r="B869" s="160" t="s">
        <v>524</v>
      </c>
      <c r="C869" s="161" t="s">
        <v>510</v>
      </c>
      <c r="D869" s="160" t="s">
        <v>516</v>
      </c>
      <c r="E869" s="160">
        <v>4</v>
      </c>
      <c r="F869" s="161" t="s">
        <v>489</v>
      </c>
      <c r="G869" s="162">
        <v>100824</v>
      </c>
      <c r="H869" s="160" t="s">
        <v>494</v>
      </c>
      <c r="I869" s="163" t="s">
        <v>189</v>
      </c>
      <c r="J869" s="164">
        <v>42890</v>
      </c>
    </row>
    <row r="870" spans="1:10">
      <c r="A870" s="160" t="s">
        <v>287</v>
      </c>
      <c r="B870" s="160" t="s">
        <v>524</v>
      </c>
      <c r="C870" s="161" t="s">
        <v>510</v>
      </c>
      <c r="D870" s="160" t="s">
        <v>516</v>
      </c>
      <c r="E870" s="160">
        <v>5</v>
      </c>
      <c r="F870" s="161" t="s">
        <v>504</v>
      </c>
      <c r="G870" s="162">
        <v>57117</v>
      </c>
      <c r="H870" s="160" t="s">
        <v>490</v>
      </c>
      <c r="I870" s="165" t="s">
        <v>189</v>
      </c>
      <c r="J870" s="164">
        <v>42891</v>
      </c>
    </row>
    <row r="871" spans="1:10">
      <c r="A871" s="160" t="s">
        <v>530</v>
      </c>
      <c r="B871" s="160" t="s">
        <v>524</v>
      </c>
      <c r="C871" s="161" t="s">
        <v>510</v>
      </c>
      <c r="D871" s="160" t="s">
        <v>516</v>
      </c>
      <c r="E871" s="160">
        <v>5</v>
      </c>
      <c r="F871" s="161" t="s">
        <v>504</v>
      </c>
      <c r="G871" s="162">
        <v>45444</v>
      </c>
      <c r="H871" s="160" t="s">
        <v>494</v>
      </c>
      <c r="I871" s="165" t="s">
        <v>189</v>
      </c>
      <c r="J871" s="164">
        <v>42891</v>
      </c>
    </row>
    <row r="872" spans="1:10">
      <c r="A872" s="160" t="s">
        <v>533</v>
      </c>
      <c r="B872" s="160" t="s">
        <v>534</v>
      </c>
      <c r="C872" s="161" t="s">
        <v>510</v>
      </c>
      <c r="D872" s="160" t="s">
        <v>516</v>
      </c>
      <c r="E872" s="160">
        <v>5</v>
      </c>
      <c r="F872" s="161" t="s">
        <v>489</v>
      </c>
      <c r="G872" s="162">
        <v>162456</v>
      </c>
      <c r="H872" s="160" t="s">
        <v>497</v>
      </c>
      <c r="I872" s="163" t="s">
        <v>189</v>
      </c>
      <c r="J872" s="164">
        <v>42891</v>
      </c>
    </row>
    <row r="873" spans="1:10">
      <c r="A873" s="160" t="s">
        <v>529</v>
      </c>
      <c r="B873" s="160" t="s">
        <v>524</v>
      </c>
      <c r="C873" s="161" t="s">
        <v>510</v>
      </c>
      <c r="D873" s="160" t="s">
        <v>516</v>
      </c>
      <c r="E873" s="160">
        <v>5</v>
      </c>
      <c r="F873" s="161" t="s">
        <v>489</v>
      </c>
      <c r="G873" s="162">
        <v>269586</v>
      </c>
      <c r="H873" s="160" t="s">
        <v>512</v>
      </c>
      <c r="I873" s="165" t="s">
        <v>189</v>
      </c>
      <c r="J873" s="164">
        <v>42891</v>
      </c>
    </row>
    <row r="874" spans="1:10">
      <c r="A874" s="160" t="s">
        <v>526</v>
      </c>
      <c r="B874" s="160" t="s">
        <v>524</v>
      </c>
      <c r="C874" s="161" t="s">
        <v>510</v>
      </c>
      <c r="D874" s="160" t="s">
        <v>516</v>
      </c>
      <c r="E874" s="160">
        <v>5</v>
      </c>
      <c r="F874" s="161" t="s">
        <v>489</v>
      </c>
      <c r="G874" s="162">
        <v>266439</v>
      </c>
      <c r="H874" s="160" t="s">
        <v>497</v>
      </c>
      <c r="I874" s="165" t="s">
        <v>189</v>
      </c>
      <c r="J874" s="164">
        <v>42891</v>
      </c>
    </row>
    <row r="875" spans="1:10">
      <c r="A875" s="160" t="s">
        <v>517</v>
      </c>
      <c r="B875" s="160" t="s">
        <v>518</v>
      </c>
      <c r="C875" s="161" t="s">
        <v>510</v>
      </c>
      <c r="D875" s="160" t="s">
        <v>516</v>
      </c>
      <c r="E875" s="160">
        <v>6</v>
      </c>
      <c r="F875" s="161" t="s">
        <v>489</v>
      </c>
      <c r="G875" s="162">
        <v>155142</v>
      </c>
      <c r="H875" s="160" t="s">
        <v>512</v>
      </c>
      <c r="I875" s="165" t="s">
        <v>189</v>
      </c>
      <c r="J875" s="164">
        <v>42892</v>
      </c>
    </row>
    <row r="876" spans="1:10">
      <c r="A876" s="160" t="s">
        <v>529</v>
      </c>
      <c r="B876" s="160" t="s">
        <v>524</v>
      </c>
      <c r="C876" s="161" t="s">
        <v>510</v>
      </c>
      <c r="D876" s="160" t="s">
        <v>516</v>
      </c>
      <c r="E876" s="160">
        <v>6</v>
      </c>
      <c r="F876" s="161" t="s">
        <v>504</v>
      </c>
      <c r="G876" s="162">
        <v>154782</v>
      </c>
      <c r="H876" s="160" t="s">
        <v>512</v>
      </c>
      <c r="I876" s="163" t="s">
        <v>214</v>
      </c>
      <c r="J876" s="164">
        <v>42892</v>
      </c>
    </row>
    <row r="877" spans="1:10">
      <c r="A877" s="160" t="s">
        <v>526</v>
      </c>
      <c r="B877" s="160" t="s">
        <v>524</v>
      </c>
      <c r="C877" s="161" t="s">
        <v>510</v>
      </c>
      <c r="D877" s="160" t="s">
        <v>516</v>
      </c>
      <c r="E877" s="160">
        <v>8</v>
      </c>
      <c r="F877" s="161" t="s">
        <v>489</v>
      </c>
      <c r="G877" s="162">
        <v>126312</v>
      </c>
      <c r="H877" s="160" t="s">
        <v>496</v>
      </c>
      <c r="I877" s="165" t="s">
        <v>192</v>
      </c>
      <c r="J877" s="164">
        <v>42894</v>
      </c>
    </row>
    <row r="878" spans="1:10">
      <c r="A878" s="160" t="s">
        <v>535</v>
      </c>
      <c r="B878" s="160" t="s">
        <v>534</v>
      </c>
      <c r="C878" s="161" t="s">
        <v>510</v>
      </c>
      <c r="D878" s="160" t="s">
        <v>516</v>
      </c>
      <c r="E878" s="160">
        <v>8</v>
      </c>
      <c r="F878" s="161" t="s">
        <v>489</v>
      </c>
      <c r="G878" s="162">
        <v>99312</v>
      </c>
      <c r="H878" s="160" t="s">
        <v>494</v>
      </c>
      <c r="I878" s="163" t="s">
        <v>192</v>
      </c>
      <c r="J878" s="164">
        <v>42894</v>
      </c>
    </row>
    <row r="879" spans="1:10">
      <c r="A879" s="160" t="s">
        <v>522</v>
      </c>
      <c r="B879" s="160" t="s">
        <v>518</v>
      </c>
      <c r="C879" s="161" t="s">
        <v>510</v>
      </c>
      <c r="D879" s="160" t="s">
        <v>516</v>
      </c>
      <c r="E879" s="160">
        <v>8</v>
      </c>
      <c r="F879" s="161" t="s">
        <v>16</v>
      </c>
      <c r="G879" s="162">
        <v>196581</v>
      </c>
      <c r="H879" s="160" t="s">
        <v>496</v>
      </c>
      <c r="I879" s="163" t="s">
        <v>201</v>
      </c>
      <c r="J879" s="164">
        <v>42894</v>
      </c>
    </row>
    <row r="880" spans="1:10">
      <c r="A880" s="160" t="s">
        <v>526</v>
      </c>
      <c r="B880" s="160" t="s">
        <v>524</v>
      </c>
      <c r="C880" s="161" t="s">
        <v>510</v>
      </c>
      <c r="D880" s="160" t="s">
        <v>516</v>
      </c>
      <c r="E880" s="160">
        <v>8</v>
      </c>
      <c r="F880" s="161" t="s">
        <v>16</v>
      </c>
      <c r="G880" s="162">
        <v>293391</v>
      </c>
      <c r="H880" s="160" t="s">
        <v>494</v>
      </c>
      <c r="I880" s="165" t="s">
        <v>192</v>
      </c>
      <c r="J880" s="164">
        <v>42894</v>
      </c>
    </row>
    <row r="881" spans="1:10">
      <c r="A881" s="160" t="s">
        <v>287</v>
      </c>
      <c r="B881" s="160" t="s">
        <v>524</v>
      </c>
      <c r="C881" s="161" t="s">
        <v>510</v>
      </c>
      <c r="D881" s="160" t="s">
        <v>516</v>
      </c>
      <c r="E881" s="160">
        <v>9</v>
      </c>
      <c r="F881" s="161" t="s">
        <v>489</v>
      </c>
      <c r="G881" s="162">
        <v>255387</v>
      </c>
      <c r="H881" s="160" t="s">
        <v>497</v>
      </c>
      <c r="I881" s="163" t="s">
        <v>198</v>
      </c>
      <c r="J881" s="164">
        <v>42895</v>
      </c>
    </row>
    <row r="882" spans="1:10">
      <c r="A882" s="160" t="s">
        <v>521</v>
      </c>
      <c r="B882" s="160" t="s">
        <v>518</v>
      </c>
      <c r="C882" s="161" t="s">
        <v>510</v>
      </c>
      <c r="D882" s="160" t="s">
        <v>516</v>
      </c>
      <c r="E882" s="160">
        <v>9</v>
      </c>
      <c r="F882" s="161" t="s">
        <v>504</v>
      </c>
      <c r="G882" s="162">
        <v>10491</v>
      </c>
      <c r="H882" s="160" t="s">
        <v>512</v>
      </c>
      <c r="I882" s="163" t="s">
        <v>513</v>
      </c>
      <c r="J882" s="164">
        <v>42895</v>
      </c>
    </row>
    <row r="883" spans="1:10">
      <c r="A883" s="160" t="s">
        <v>528</v>
      </c>
      <c r="B883" s="160" t="s">
        <v>524</v>
      </c>
      <c r="C883" s="161" t="s">
        <v>510</v>
      </c>
      <c r="D883" s="160" t="s">
        <v>516</v>
      </c>
      <c r="E883" s="160">
        <v>10</v>
      </c>
      <c r="F883" s="161" t="s">
        <v>489</v>
      </c>
      <c r="G883" s="162">
        <v>295668</v>
      </c>
      <c r="H883" s="160" t="s">
        <v>496</v>
      </c>
      <c r="I883" s="165" t="s">
        <v>192</v>
      </c>
      <c r="J883" s="164">
        <v>42896</v>
      </c>
    </row>
    <row r="884" spans="1:10">
      <c r="A884" s="160" t="s">
        <v>529</v>
      </c>
      <c r="B884" s="160" t="s">
        <v>524</v>
      </c>
      <c r="C884" s="161" t="s">
        <v>510</v>
      </c>
      <c r="D884" s="160" t="s">
        <v>516</v>
      </c>
      <c r="E884" s="160">
        <v>10</v>
      </c>
      <c r="F884" s="161" t="s">
        <v>489</v>
      </c>
      <c r="G884" s="162">
        <v>239535</v>
      </c>
      <c r="H884" s="160" t="s">
        <v>494</v>
      </c>
      <c r="I884" s="163" t="s">
        <v>214</v>
      </c>
      <c r="J884" s="164">
        <v>42896</v>
      </c>
    </row>
    <row r="885" spans="1:10">
      <c r="A885" s="160" t="s">
        <v>532</v>
      </c>
      <c r="B885" s="160" t="s">
        <v>524</v>
      </c>
      <c r="C885" s="161" t="s">
        <v>510</v>
      </c>
      <c r="D885" s="160" t="s">
        <v>516</v>
      </c>
      <c r="E885" s="160">
        <v>10</v>
      </c>
      <c r="F885" s="161" t="s">
        <v>489</v>
      </c>
      <c r="G885" s="162">
        <v>221715</v>
      </c>
      <c r="H885" s="160" t="s">
        <v>494</v>
      </c>
      <c r="I885" s="165" t="s">
        <v>192</v>
      </c>
      <c r="J885" s="164">
        <v>42896</v>
      </c>
    </row>
    <row r="886" spans="1:10">
      <c r="A886" s="160" t="s">
        <v>532</v>
      </c>
      <c r="B886" s="160" t="s">
        <v>524</v>
      </c>
      <c r="C886" s="161" t="s">
        <v>510</v>
      </c>
      <c r="D886" s="160" t="s">
        <v>516</v>
      </c>
      <c r="E886" s="160">
        <v>11</v>
      </c>
      <c r="F886" s="161" t="s">
        <v>16</v>
      </c>
      <c r="G886" s="162">
        <v>114594</v>
      </c>
      <c r="H886" s="160" t="s">
        <v>497</v>
      </c>
      <c r="I886" s="163" t="s">
        <v>198</v>
      </c>
      <c r="J886" s="164">
        <v>42897</v>
      </c>
    </row>
    <row r="887" spans="1:10">
      <c r="A887" s="160" t="s">
        <v>535</v>
      </c>
      <c r="B887" s="160" t="s">
        <v>534</v>
      </c>
      <c r="C887" s="161" t="s">
        <v>510</v>
      </c>
      <c r="D887" s="160" t="s">
        <v>516</v>
      </c>
      <c r="E887" s="160">
        <v>11</v>
      </c>
      <c r="F887" s="161" t="s">
        <v>489</v>
      </c>
      <c r="G887" s="162">
        <v>194262</v>
      </c>
      <c r="H887" s="160" t="s">
        <v>497</v>
      </c>
      <c r="I887" s="165" t="s">
        <v>192</v>
      </c>
      <c r="J887" s="164">
        <v>42897</v>
      </c>
    </row>
    <row r="888" spans="1:10">
      <c r="A888" s="160" t="s">
        <v>522</v>
      </c>
      <c r="B888" s="160" t="s">
        <v>518</v>
      </c>
      <c r="C888" s="161" t="s">
        <v>510</v>
      </c>
      <c r="D888" s="160" t="s">
        <v>516</v>
      </c>
      <c r="E888" s="160">
        <v>11</v>
      </c>
      <c r="F888" s="161" t="s">
        <v>489</v>
      </c>
      <c r="G888" s="162">
        <v>274308</v>
      </c>
      <c r="H888" s="160" t="s">
        <v>496</v>
      </c>
      <c r="I888" s="165" t="s">
        <v>189</v>
      </c>
      <c r="J888" s="164">
        <v>42897</v>
      </c>
    </row>
    <row r="889" spans="1:10">
      <c r="A889" s="160" t="s">
        <v>523</v>
      </c>
      <c r="B889" s="160" t="s">
        <v>518</v>
      </c>
      <c r="C889" s="161" t="s">
        <v>510</v>
      </c>
      <c r="D889" s="160" t="s">
        <v>516</v>
      </c>
      <c r="E889" s="160">
        <v>11</v>
      </c>
      <c r="F889" s="161" t="s">
        <v>16</v>
      </c>
      <c r="G889" s="162">
        <v>143613</v>
      </c>
      <c r="H889" s="160" t="s">
        <v>494</v>
      </c>
      <c r="I889" s="163" t="s">
        <v>198</v>
      </c>
      <c r="J889" s="164">
        <v>42897</v>
      </c>
    </row>
    <row r="890" spans="1:10">
      <c r="A890" s="160" t="s">
        <v>287</v>
      </c>
      <c r="B890" s="160" t="s">
        <v>524</v>
      </c>
      <c r="C890" s="161" t="s">
        <v>510</v>
      </c>
      <c r="D890" s="160" t="s">
        <v>516</v>
      </c>
      <c r="E890" s="160">
        <v>12</v>
      </c>
      <c r="F890" s="161" t="s">
        <v>16</v>
      </c>
      <c r="G890" s="162">
        <v>234594</v>
      </c>
      <c r="H890" s="160" t="s">
        <v>497</v>
      </c>
      <c r="I890" s="163" t="s">
        <v>214</v>
      </c>
      <c r="J890" s="164">
        <v>42898</v>
      </c>
    </row>
    <row r="891" spans="1:10">
      <c r="A891" s="160" t="s">
        <v>517</v>
      </c>
      <c r="B891" s="160" t="s">
        <v>518</v>
      </c>
      <c r="C891" s="161" t="s">
        <v>510</v>
      </c>
      <c r="D891" s="160" t="s">
        <v>516</v>
      </c>
      <c r="E891" s="160">
        <v>12</v>
      </c>
      <c r="F891" s="161" t="s">
        <v>489</v>
      </c>
      <c r="G891" s="162">
        <v>221610</v>
      </c>
      <c r="H891" s="160" t="s">
        <v>497</v>
      </c>
      <c r="I891" s="163" t="s">
        <v>214</v>
      </c>
      <c r="J891" s="164">
        <v>42898</v>
      </c>
    </row>
    <row r="892" spans="1:10">
      <c r="A892" s="160" t="s">
        <v>503</v>
      </c>
      <c r="B892" s="160" t="s">
        <v>486</v>
      </c>
      <c r="C892" s="161" t="s">
        <v>510</v>
      </c>
      <c r="D892" s="160" t="s">
        <v>516</v>
      </c>
      <c r="E892" s="160">
        <v>12</v>
      </c>
      <c r="F892" s="161" t="s">
        <v>16</v>
      </c>
      <c r="G892" s="162">
        <v>144273</v>
      </c>
      <c r="H892" s="160" t="s">
        <v>496</v>
      </c>
      <c r="I892" s="163" t="s">
        <v>214</v>
      </c>
      <c r="J892" s="164">
        <v>42898</v>
      </c>
    </row>
    <row r="893" spans="1:10">
      <c r="A893" s="160" t="s">
        <v>527</v>
      </c>
      <c r="B893" s="160" t="s">
        <v>524</v>
      </c>
      <c r="C893" s="161" t="s">
        <v>510</v>
      </c>
      <c r="D893" s="160" t="s">
        <v>516</v>
      </c>
      <c r="E893" s="160">
        <v>14</v>
      </c>
      <c r="F893" s="161" t="s">
        <v>504</v>
      </c>
      <c r="G893" s="162">
        <v>60903</v>
      </c>
      <c r="H893" s="160" t="s">
        <v>496</v>
      </c>
      <c r="I893" s="163" t="s">
        <v>189</v>
      </c>
      <c r="J893" s="164">
        <v>42900</v>
      </c>
    </row>
    <row r="894" spans="1:10">
      <c r="A894" s="160" t="s">
        <v>517</v>
      </c>
      <c r="B894" s="160" t="s">
        <v>518</v>
      </c>
      <c r="C894" s="161" t="s">
        <v>510</v>
      </c>
      <c r="D894" s="160" t="s">
        <v>516</v>
      </c>
      <c r="E894" s="160">
        <v>14</v>
      </c>
      <c r="F894" s="161" t="s">
        <v>16</v>
      </c>
      <c r="G894" s="162">
        <v>17157</v>
      </c>
      <c r="H894" s="160" t="s">
        <v>512</v>
      </c>
      <c r="I894" s="163" t="s">
        <v>189</v>
      </c>
      <c r="J894" s="164">
        <v>42900</v>
      </c>
    </row>
    <row r="895" spans="1:10">
      <c r="A895" s="160" t="s">
        <v>536</v>
      </c>
      <c r="B895" s="160" t="s">
        <v>534</v>
      </c>
      <c r="C895" s="161" t="s">
        <v>510</v>
      </c>
      <c r="D895" s="160" t="s">
        <v>516</v>
      </c>
      <c r="E895" s="160">
        <v>14</v>
      </c>
      <c r="F895" s="161" t="s">
        <v>489</v>
      </c>
      <c r="G895" s="162">
        <v>262428</v>
      </c>
      <c r="H895" s="160" t="s">
        <v>497</v>
      </c>
      <c r="I895" s="163" t="s">
        <v>201</v>
      </c>
      <c r="J895" s="164">
        <v>42900</v>
      </c>
    </row>
    <row r="896" spans="1:10">
      <c r="A896" s="160" t="s">
        <v>523</v>
      </c>
      <c r="B896" s="160" t="s">
        <v>518</v>
      </c>
      <c r="C896" s="161" t="s">
        <v>510</v>
      </c>
      <c r="D896" s="160" t="s">
        <v>516</v>
      </c>
      <c r="E896" s="160">
        <v>15</v>
      </c>
      <c r="F896" s="161" t="s">
        <v>16</v>
      </c>
      <c r="G896" s="162">
        <v>264126</v>
      </c>
      <c r="H896" s="160" t="s">
        <v>494</v>
      </c>
      <c r="I896" s="163" t="s">
        <v>201</v>
      </c>
      <c r="J896" s="164">
        <v>42901</v>
      </c>
    </row>
    <row r="897" spans="1:10">
      <c r="A897" s="160" t="s">
        <v>525</v>
      </c>
      <c r="B897" s="160" t="s">
        <v>524</v>
      </c>
      <c r="C897" s="161" t="s">
        <v>510</v>
      </c>
      <c r="D897" s="160" t="s">
        <v>516</v>
      </c>
      <c r="E897" s="160">
        <v>15</v>
      </c>
      <c r="F897" s="161" t="s">
        <v>504</v>
      </c>
      <c r="G897" s="162">
        <v>42684</v>
      </c>
      <c r="H897" s="160" t="s">
        <v>496</v>
      </c>
      <c r="I897" s="163" t="s">
        <v>189</v>
      </c>
      <c r="J897" s="164">
        <v>42901</v>
      </c>
    </row>
    <row r="898" spans="1:10">
      <c r="A898" s="160" t="s">
        <v>526</v>
      </c>
      <c r="B898" s="160" t="s">
        <v>524</v>
      </c>
      <c r="C898" s="161" t="s">
        <v>510</v>
      </c>
      <c r="D898" s="160" t="s">
        <v>516</v>
      </c>
      <c r="E898" s="160">
        <v>15</v>
      </c>
      <c r="F898" s="161" t="s">
        <v>504</v>
      </c>
      <c r="G898" s="162">
        <v>188574</v>
      </c>
      <c r="H898" s="160" t="s">
        <v>494</v>
      </c>
      <c r="I898" s="163" t="s">
        <v>201</v>
      </c>
      <c r="J898" s="164">
        <v>42901</v>
      </c>
    </row>
    <row r="899" spans="1:10">
      <c r="A899" s="160" t="s">
        <v>528</v>
      </c>
      <c r="B899" s="160" t="s">
        <v>524</v>
      </c>
      <c r="C899" s="161" t="s">
        <v>510</v>
      </c>
      <c r="D899" s="160" t="s">
        <v>516</v>
      </c>
      <c r="E899" s="160">
        <v>16</v>
      </c>
      <c r="F899" s="161" t="s">
        <v>489</v>
      </c>
      <c r="G899" s="162">
        <v>282354</v>
      </c>
      <c r="H899" s="160" t="s">
        <v>494</v>
      </c>
      <c r="I899" s="163" t="s">
        <v>192</v>
      </c>
      <c r="J899" s="164">
        <v>42902</v>
      </c>
    </row>
    <row r="900" spans="1:10">
      <c r="A900" s="160" t="s">
        <v>528</v>
      </c>
      <c r="B900" s="160" t="s">
        <v>524</v>
      </c>
      <c r="C900" s="161" t="s">
        <v>510</v>
      </c>
      <c r="D900" s="160" t="s">
        <v>516</v>
      </c>
      <c r="E900" s="160">
        <v>16</v>
      </c>
      <c r="F900" s="161" t="s">
        <v>16</v>
      </c>
      <c r="G900" s="162">
        <v>98310</v>
      </c>
      <c r="H900" s="160" t="s">
        <v>512</v>
      </c>
      <c r="I900" s="163" t="s">
        <v>192</v>
      </c>
      <c r="J900" s="164">
        <v>42902</v>
      </c>
    </row>
    <row r="901" spans="1:10">
      <c r="A901" s="160" t="s">
        <v>527</v>
      </c>
      <c r="B901" s="160" t="s">
        <v>524</v>
      </c>
      <c r="C901" s="161" t="s">
        <v>510</v>
      </c>
      <c r="D901" s="160" t="s">
        <v>516</v>
      </c>
      <c r="E901" s="160">
        <v>17</v>
      </c>
      <c r="F901" s="161" t="s">
        <v>489</v>
      </c>
      <c r="G901" s="162">
        <v>242937</v>
      </c>
      <c r="H901" s="160" t="s">
        <v>497</v>
      </c>
      <c r="I901" s="163" t="s">
        <v>192</v>
      </c>
      <c r="J901" s="164">
        <v>42903</v>
      </c>
    </row>
    <row r="902" spans="1:10">
      <c r="A902" s="160" t="s">
        <v>517</v>
      </c>
      <c r="B902" s="160" t="s">
        <v>518</v>
      </c>
      <c r="C902" s="161" t="s">
        <v>510</v>
      </c>
      <c r="D902" s="160" t="s">
        <v>516</v>
      </c>
      <c r="E902" s="160">
        <v>17</v>
      </c>
      <c r="F902" s="161" t="s">
        <v>16</v>
      </c>
      <c r="G902" s="162">
        <v>144816</v>
      </c>
      <c r="H902" s="160" t="s">
        <v>494</v>
      </c>
      <c r="I902" s="163" t="s">
        <v>201</v>
      </c>
      <c r="J902" s="164">
        <v>42903</v>
      </c>
    </row>
    <row r="903" spans="1:10">
      <c r="A903" s="160" t="s">
        <v>530</v>
      </c>
      <c r="B903" s="160" t="s">
        <v>524</v>
      </c>
      <c r="C903" s="161" t="s">
        <v>510</v>
      </c>
      <c r="D903" s="160" t="s">
        <v>516</v>
      </c>
      <c r="E903" s="160">
        <v>17</v>
      </c>
      <c r="F903" s="161" t="s">
        <v>489</v>
      </c>
      <c r="G903" s="162">
        <v>58749</v>
      </c>
      <c r="H903" s="160" t="s">
        <v>490</v>
      </c>
      <c r="I903" s="165" t="s">
        <v>189</v>
      </c>
      <c r="J903" s="164">
        <v>42903</v>
      </c>
    </row>
    <row r="904" spans="1:10">
      <c r="A904" s="160" t="s">
        <v>527</v>
      </c>
      <c r="B904" s="160" t="s">
        <v>524</v>
      </c>
      <c r="C904" s="161" t="s">
        <v>510</v>
      </c>
      <c r="D904" s="160" t="s">
        <v>516</v>
      </c>
      <c r="E904" s="160">
        <v>17</v>
      </c>
      <c r="F904" s="161" t="s">
        <v>16</v>
      </c>
      <c r="G904" s="162">
        <v>206184</v>
      </c>
      <c r="H904" s="160" t="s">
        <v>494</v>
      </c>
      <c r="I904" s="163" t="s">
        <v>192</v>
      </c>
      <c r="J904" s="164">
        <v>42903</v>
      </c>
    </row>
    <row r="905" spans="1:10">
      <c r="A905" s="160" t="s">
        <v>291</v>
      </c>
      <c r="B905" s="160" t="s">
        <v>524</v>
      </c>
      <c r="C905" s="161" t="s">
        <v>510</v>
      </c>
      <c r="D905" s="160" t="s">
        <v>516</v>
      </c>
      <c r="E905" s="160">
        <v>17</v>
      </c>
      <c r="F905" s="161" t="s">
        <v>504</v>
      </c>
      <c r="G905" s="162">
        <v>258243</v>
      </c>
      <c r="H905" s="160" t="s">
        <v>494</v>
      </c>
      <c r="I905" s="163" t="s">
        <v>201</v>
      </c>
      <c r="J905" s="164">
        <v>42903</v>
      </c>
    </row>
    <row r="906" spans="1:10">
      <c r="A906" s="160" t="s">
        <v>528</v>
      </c>
      <c r="B906" s="160" t="s">
        <v>524</v>
      </c>
      <c r="C906" s="161" t="s">
        <v>510</v>
      </c>
      <c r="D906" s="160" t="s">
        <v>516</v>
      </c>
      <c r="E906" s="160">
        <v>18</v>
      </c>
      <c r="F906" s="161" t="s">
        <v>504</v>
      </c>
      <c r="G906" s="162">
        <v>291294</v>
      </c>
      <c r="H906" s="160" t="s">
        <v>497</v>
      </c>
      <c r="I906" s="163" t="s">
        <v>201</v>
      </c>
      <c r="J906" s="164">
        <v>42904</v>
      </c>
    </row>
    <row r="907" spans="1:10">
      <c r="A907" s="160" t="s">
        <v>517</v>
      </c>
      <c r="B907" s="160" t="s">
        <v>518</v>
      </c>
      <c r="C907" s="161" t="s">
        <v>510</v>
      </c>
      <c r="D907" s="160" t="s">
        <v>516</v>
      </c>
      <c r="E907" s="160">
        <v>18</v>
      </c>
      <c r="F907" s="161" t="s">
        <v>504</v>
      </c>
      <c r="G907" s="162">
        <v>159897</v>
      </c>
      <c r="H907" s="160" t="s">
        <v>494</v>
      </c>
      <c r="I907" s="165" t="s">
        <v>189</v>
      </c>
      <c r="J907" s="164">
        <v>42904</v>
      </c>
    </row>
    <row r="908" spans="1:10">
      <c r="A908" s="160" t="s">
        <v>527</v>
      </c>
      <c r="B908" s="160" t="s">
        <v>524</v>
      </c>
      <c r="C908" s="161" t="s">
        <v>510</v>
      </c>
      <c r="D908" s="160" t="s">
        <v>516</v>
      </c>
      <c r="E908" s="160">
        <v>20</v>
      </c>
      <c r="F908" s="161" t="s">
        <v>504</v>
      </c>
      <c r="G908" s="162">
        <v>272109</v>
      </c>
      <c r="H908" s="160" t="s">
        <v>494</v>
      </c>
      <c r="I908" s="165" t="s">
        <v>189</v>
      </c>
      <c r="J908" s="164">
        <v>42906</v>
      </c>
    </row>
    <row r="909" spans="1:10">
      <c r="A909" s="160" t="s">
        <v>519</v>
      </c>
      <c r="B909" s="160" t="s">
        <v>518</v>
      </c>
      <c r="C909" s="161" t="s">
        <v>510</v>
      </c>
      <c r="D909" s="160" t="s">
        <v>516</v>
      </c>
      <c r="E909" s="160">
        <v>20</v>
      </c>
      <c r="F909" s="161" t="s">
        <v>489</v>
      </c>
      <c r="G909" s="162">
        <v>31278</v>
      </c>
      <c r="H909" s="160" t="s">
        <v>497</v>
      </c>
      <c r="I909" s="163" t="s">
        <v>192</v>
      </c>
      <c r="J909" s="164">
        <v>42906</v>
      </c>
    </row>
    <row r="910" spans="1:10">
      <c r="A910" s="160" t="s">
        <v>526</v>
      </c>
      <c r="B910" s="160" t="s">
        <v>524</v>
      </c>
      <c r="C910" s="161" t="s">
        <v>510</v>
      </c>
      <c r="D910" s="160" t="s">
        <v>516</v>
      </c>
      <c r="E910" s="160">
        <v>20</v>
      </c>
      <c r="F910" s="161" t="s">
        <v>16</v>
      </c>
      <c r="G910" s="162">
        <v>186165</v>
      </c>
      <c r="H910" s="160" t="s">
        <v>494</v>
      </c>
      <c r="I910" s="165" t="s">
        <v>192</v>
      </c>
      <c r="J910" s="164">
        <v>42906</v>
      </c>
    </row>
    <row r="911" spans="1:10">
      <c r="A911" s="160" t="s">
        <v>523</v>
      </c>
      <c r="B911" s="160" t="s">
        <v>518</v>
      </c>
      <c r="C911" s="161" t="s">
        <v>510</v>
      </c>
      <c r="D911" s="160" t="s">
        <v>516</v>
      </c>
      <c r="E911" s="160">
        <v>20</v>
      </c>
      <c r="F911" s="161" t="s">
        <v>16</v>
      </c>
      <c r="G911" s="162">
        <v>113748</v>
      </c>
      <c r="H911" s="160" t="s">
        <v>494</v>
      </c>
      <c r="I911" s="165" t="s">
        <v>189</v>
      </c>
      <c r="J911" s="164">
        <v>42906</v>
      </c>
    </row>
    <row r="912" spans="1:10">
      <c r="A912" s="160" t="s">
        <v>528</v>
      </c>
      <c r="B912" s="160" t="s">
        <v>524</v>
      </c>
      <c r="C912" s="161" t="s">
        <v>510</v>
      </c>
      <c r="D912" s="160" t="s">
        <v>516</v>
      </c>
      <c r="E912" s="160">
        <v>21</v>
      </c>
      <c r="F912" s="161" t="s">
        <v>489</v>
      </c>
      <c r="G912" s="162">
        <v>176586</v>
      </c>
      <c r="H912" s="160" t="s">
        <v>494</v>
      </c>
      <c r="I912" s="163" t="s">
        <v>189</v>
      </c>
      <c r="J912" s="164">
        <v>42907</v>
      </c>
    </row>
    <row r="913" spans="1:10">
      <c r="A913" s="160" t="s">
        <v>526</v>
      </c>
      <c r="B913" s="160" t="s">
        <v>524</v>
      </c>
      <c r="C913" s="161" t="s">
        <v>510</v>
      </c>
      <c r="D913" s="160" t="s">
        <v>516</v>
      </c>
      <c r="E913" s="160">
        <v>21</v>
      </c>
      <c r="F913" s="161" t="s">
        <v>489</v>
      </c>
      <c r="G913" s="162">
        <v>59166</v>
      </c>
      <c r="H913" s="160" t="s">
        <v>494</v>
      </c>
      <c r="I913" s="163" t="s">
        <v>214</v>
      </c>
      <c r="J913" s="164">
        <v>42907</v>
      </c>
    </row>
    <row r="914" spans="1:10">
      <c r="A914" s="160" t="s">
        <v>526</v>
      </c>
      <c r="B914" s="160" t="s">
        <v>524</v>
      </c>
      <c r="C914" s="161" t="s">
        <v>510</v>
      </c>
      <c r="D914" s="160" t="s">
        <v>516</v>
      </c>
      <c r="E914" s="160">
        <v>22</v>
      </c>
      <c r="F914" s="161" t="s">
        <v>489</v>
      </c>
      <c r="G914" s="162">
        <v>17634</v>
      </c>
      <c r="H914" s="160" t="s">
        <v>494</v>
      </c>
      <c r="I914" s="163" t="s">
        <v>201</v>
      </c>
      <c r="J914" s="164">
        <v>42908</v>
      </c>
    </row>
    <row r="915" spans="1:10">
      <c r="A915" s="160" t="s">
        <v>529</v>
      </c>
      <c r="B915" s="160" t="s">
        <v>524</v>
      </c>
      <c r="C915" s="161" t="s">
        <v>510</v>
      </c>
      <c r="D915" s="160" t="s">
        <v>516</v>
      </c>
      <c r="E915" s="160">
        <v>22</v>
      </c>
      <c r="F915" s="161" t="s">
        <v>16</v>
      </c>
      <c r="G915" s="162">
        <v>242682</v>
      </c>
      <c r="H915" s="160" t="s">
        <v>494</v>
      </c>
      <c r="I915" s="165" t="s">
        <v>192</v>
      </c>
      <c r="J915" s="164">
        <v>42908</v>
      </c>
    </row>
    <row r="916" spans="1:10">
      <c r="A916" s="160" t="s">
        <v>528</v>
      </c>
      <c r="B916" s="160" t="s">
        <v>524</v>
      </c>
      <c r="C916" s="161" t="s">
        <v>510</v>
      </c>
      <c r="D916" s="160" t="s">
        <v>516</v>
      </c>
      <c r="E916" s="160">
        <v>22</v>
      </c>
      <c r="F916" s="161" t="s">
        <v>16</v>
      </c>
      <c r="G916" s="162">
        <v>15762</v>
      </c>
      <c r="H916" s="160" t="s">
        <v>512</v>
      </c>
      <c r="I916" s="163" t="s">
        <v>201</v>
      </c>
      <c r="J916" s="164">
        <v>42908</v>
      </c>
    </row>
    <row r="917" spans="1:10">
      <c r="A917" s="160" t="s">
        <v>526</v>
      </c>
      <c r="B917" s="160" t="s">
        <v>524</v>
      </c>
      <c r="C917" s="161" t="s">
        <v>510</v>
      </c>
      <c r="D917" s="160" t="s">
        <v>516</v>
      </c>
      <c r="E917" s="160">
        <v>23</v>
      </c>
      <c r="F917" s="161" t="s">
        <v>489</v>
      </c>
      <c r="G917" s="162">
        <v>78525</v>
      </c>
      <c r="H917" s="160" t="s">
        <v>512</v>
      </c>
      <c r="I917" s="163" t="s">
        <v>198</v>
      </c>
      <c r="J917" s="164">
        <v>42909</v>
      </c>
    </row>
    <row r="918" spans="1:10">
      <c r="A918" s="160" t="s">
        <v>519</v>
      </c>
      <c r="B918" s="160" t="s">
        <v>518</v>
      </c>
      <c r="C918" s="161" t="s">
        <v>510</v>
      </c>
      <c r="D918" s="160" t="s">
        <v>516</v>
      </c>
      <c r="E918" s="160">
        <v>23</v>
      </c>
      <c r="F918" s="161" t="s">
        <v>16</v>
      </c>
      <c r="G918" s="162">
        <v>209517</v>
      </c>
      <c r="H918" s="160" t="s">
        <v>501</v>
      </c>
      <c r="I918" s="165" t="s">
        <v>192</v>
      </c>
      <c r="J918" s="164">
        <v>42909</v>
      </c>
    </row>
    <row r="919" spans="1:10">
      <c r="A919" s="160" t="s">
        <v>520</v>
      </c>
      <c r="B919" s="160" t="s">
        <v>518</v>
      </c>
      <c r="C919" s="161" t="s">
        <v>510</v>
      </c>
      <c r="D919" s="160" t="s">
        <v>516</v>
      </c>
      <c r="E919" s="160">
        <v>24</v>
      </c>
      <c r="F919" s="161" t="s">
        <v>489</v>
      </c>
      <c r="G919" s="162">
        <v>142710</v>
      </c>
      <c r="H919" s="160" t="s">
        <v>494</v>
      </c>
      <c r="I919" s="165" t="s">
        <v>192</v>
      </c>
      <c r="J919" s="164">
        <v>42910</v>
      </c>
    </row>
    <row r="920" spans="1:10">
      <c r="A920" s="160" t="s">
        <v>503</v>
      </c>
      <c r="B920" s="160" t="s">
        <v>486</v>
      </c>
      <c r="C920" s="161" t="s">
        <v>510</v>
      </c>
      <c r="D920" s="160" t="s">
        <v>516</v>
      </c>
      <c r="E920" s="160">
        <v>24</v>
      </c>
      <c r="F920" s="161" t="s">
        <v>504</v>
      </c>
      <c r="G920" s="162">
        <v>193995</v>
      </c>
      <c r="H920" s="160" t="s">
        <v>496</v>
      </c>
      <c r="I920" s="163" t="s">
        <v>192</v>
      </c>
      <c r="J920" s="164">
        <v>42910</v>
      </c>
    </row>
    <row r="921" spans="1:10">
      <c r="A921" s="160" t="s">
        <v>287</v>
      </c>
      <c r="B921" s="160" t="s">
        <v>524</v>
      </c>
      <c r="C921" s="161" t="s">
        <v>510</v>
      </c>
      <c r="D921" s="160" t="s">
        <v>516</v>
      </c>
      <c r="E921" s="160">
        <v>24</v>
      </c>
      <c r="F921" s="161" t="s">
        <v>489</v>
      </c>
      <c r="G921" s="162">
        <v>70206</v>
      </c>
      <c r="H921" s="160" t="s">
        <v>497</v>
      </c>
      <c r="I921" s="165" t="s">
        <v>189</v>
      </c>
      <c r="J921" s="164">
        <v>42910</v>
      </c>
    </row>
    <row r="922" spans="1:10">
      <c r="A922" s="160" t="s">
        <v>291</v>
      </c>
      <c r="B922" s="160" t="s">
        <v>524</v>
      </c>
      <c r="C922" s="161" t="s">
        <v>510</v>
      </c>
      <c r="D922" s="160" t="s">
        <v>516</v>
      </c>
      <c r="E922" s="160">
        <v>24</v>
      </c>
      <c r="F922" s="161" t="s">
        <v>489</v>
      </c>
      <c r="G922" s="162">
        <v>109068</v>
      </c>
      <c r="H922" s="160" t="s">
        <v>490</v>
      </c>
      <c r="I922" s="165" t="s">
        <v>192</v>
      </c>
      <c r="J922" s="164">
        <v>42910</v>
      </c>
    </row>
    <row r="923" spans="1:10">
      <c r="A923" s="160" t="s">
        <v>532</v>
      </c>
      <c r="B923" s="160" t="s">
        <v>524</v>
      </c>
      <c r="C923" s="161" t="s">
        <v>510</v>
      </c>
      <c r="D923" s="160" t="s">
        <v>516</v>
      </c>
      <c r="E923" s="160">
        <v>24</v>
      </c>
      <c r="F923" s="161" t="s">
        <v>504</v>
      </c>
      <c r="G923" s="162">
        <v>229155</v>
      </c>
      <c r="H923" s="160" t="s">
        <v>490</v>
      </c>
      <c r="I923" s="163" t="s">
        <v>192</v>
      </c>
      <c r="J923" s="164">
        <v>42910</v>
      </c>
    </row>
    <row r="924" spans="1:10">
      <c r="A924" s="160" t="s">
        <v>526</v>
      </c>
      <c r="B924" s="160" t="s">
        <v>524</v>
      </c>
      <c r="C924" s="161" t="s">
        <v>510</v>
      </c>
      <c r="D924" s="160" t="s">
        <v>516</v>
      </c>
      <c r="E924" s="160">
        <v>25</v>
      </c>
      <c r="F924" s="161" t="s">
        <v>489</v>
      </c>
      <c r="G924" s="162">
        <v>248244</v>
      </c>
      <c r="H924" s="160" t="s">
        <v>494</v>
      </c>
      <c r="I924" s="163" t="s">
        <v>513</v>
      </c>
      <c r="J924" s="164">
        <v>42911</v>
      </c>
    </row>
    <row r="925" spans="1:10">
      <c r="A925" s="160" t="s">
        <v>525</v>
      </c>
      <c r="B925" s="160" t="s">
        <v>524</v>
      </c>
      <c r="C925" s="161" t="s">
        <v>510</v>
      </c>
      <c r="D925" s="160" t="s">
        <v>516</v>
      </c>
      <c r="E925" s="160">
        <v>26</v>
      </c>
      <c r="F925" s="161" t="s">
        <v>16</v>
      </c>
      <c r="G925" s="162">
        <v>29718</v>
      </c>
      <c r="H925" s="160" t="s">
        <v>497</v>
      </c>
      <c r="I925" s="163" t="s">
        <v>198</v>
      </c>
      <c r="J925" s="164">
        <v>42912</v>
      </c>
    </row>
    <row r="926" spans="1:10">
      <c r="A926" s="160" t="s">
        <v>528</v>
      </c>
      <c r="B926" s="160" t="s">
        <v>524</v>
      </c>
      <c r="C926" s="161" t="s">
        <v>510</v>
      </c>
      <c r="D926" s="160" t="s">
        <v>516</v>
      </c>
      <c r="E926" s="160">
        <v>26</v>
      </c>
      <c r="F926" s="161" t="s">
        <v>489</v>
      </c>
      <c r="G926" s="162">
        <v>238860</v>
      </c>
      <c r="H926" s="160" t="s">
        <v>497</v>
      </c>
      <c r="I926" s="165" t="s">
        <v>192</v>
      </c>
      <c r="J926" s="164">
        <v>42912</v>
      </c>
    </row>
    <row r="927" spans="1:10">
      <c r="A927" s="160" t="s">
        <v>529</v>
      </c>
      <c r="B927" s="160" t="s">
        <v>524</v>
      </c>
      <c r="C927" s="161" t="s">
        <v>510</v>
      </c>
      <c r="D927" s="160" t="s">
        <v>516</v>
      </c>
      <c r="E927" s="160">
        <v>26</v>
      </c>
      <c r="F927" s="161" t="s">
        <v>16</v>
      </c>
      <c r="G927" s="162">
        <v>78141</v>
      </c>
      <c r="H927" s="160" t="s">
        <v>512</v>
      </c>
      <c r="I927" s="163" t="s">
        <v>198</v>
      </c>
      <c r="J927" s="164">
        <v>42912</v>
      </c>
    </row>
    <row r="928" spans="1:10">
      <c r="A928" s="160" t="s">
        <v>517</v>
      </c>
      <c r="B928" s="160" t="s">
        <v>518</v>
      </c>
      <c r="C928" s="161" t="s">
        <v>510</v>
      </c>
      <c r="D928" s="160" t="s">
        <v>516</v>
      </c>
      <c r="E928" s="160">
        <v>27</v>
      </c>
      <c r="F928" s="161" t="s">
        <v>489</v>
      </c>
      <c r="G928" s="162">
        <v>105063</v>
      </c>
      <c r="H928" s="160" t="s">
        <v>501</v>
      </c>
      <c r="I928" s="163" t="s">
        <v>513</v>
      </c>
      <c r="J928" s="164">
        <v>42913</v>
      </c>
    </row>
    <row r="929" spans="1:10">
      <c r="A929" s="160" t="s">
        <v>529</v>
      </c>
      <c r="B929" s="160" t="s">
        <v>524</v>
      </c>
      <c r="C929" s="161" t="s">
        <v>510</v>
      </c>
      <c r="D929" s="160" t="s">
        <v>516</v>
      </c>
      <c r="E929" s="160">
        <v>27</v>
      </c>
      <c r="F929" s="161" t="s">
        <v>489</v>
      </c>
      <c r="G929" s="162">
        <v>21321</v>
      </c>
      <c r="H929" s="160" t="s">
        <v>497</v>
      </c>
      <c r="I929" s="163" t="s">
        <v>198</v>
      </c>
      <c r="J929" s="164">
        <v>42913</v>
      </c>
    </row>
    <row r="930" spans="1:10">
      <c r="A930" s="160" t="s">
        <v>517</v>
      </c>
      <c r="B930" s="160" t="s">
        <v>518</v>
      </c>
      <c r="C930" s="161" t="s">
        <v>510</v>
      </c>
      <c r="D930" s="160" t="s">
        <v>516</v>
      </c>
      <c r="E930" s="160">
        <v>28</v>
      </c>
      <c r="F930" s="161" t="s">
        <v>504</v>
      </c>
      <c r="G930" s="162">
        <v>231018</v>
      </c>
      <c r="H930" s="160" t="s">
        <v>490</v>
      </c>
      <c r="I930" s="165" t="s">
        <v>189</v>
      </c>
      <c r="J930" s="164">
        <v>42914</v>
      </c>
    </row>
    <row r="931" spans="1:10">
      <c r="A931" s="160" t="s">
        <v>522</v>
      </c>
      <c r="B931" s="160" t="s">
        <v>518</v>
      </c>
      <c r="C931" s="161" t="s">
        <v>510</v>
      </c>
      <c r="D931" s="160" t="s">
        <v>516</v>
      </c>
      <c r="E931" s="160">
        <v>28</v>
      </c>
      <c r="F931" s="161" t="s">
        <v>16</v>
      </c>
      <c r="G931" s="162">
        <v>250560</v>
      </c>
      <c r="H931" s="160" t="s">
        <v>494</v>
      </c>
      <c r="I931" s="163" t="s">
        <v>192</v>
      </c>
      <c r="J931" s="164">
        <v>42914</v>
      </c>
    </row>
    <row r="932" spans="1:10">
      <c r="A932" s="160" t="s">
        <v>533</v>
      </c>
      <c r="B932" s="160" t="s">
        <v>534</v>
      </c>
      <c r="C932" s="161" t="s">
        <v>510</v>
      </c>
      <c r="D932" s="160" t="s">
        <v>516</v>
      </c>
      <c r="E932" s="160">
        <v>28</v>
      </c>
      <c r="F932" s="161" t="s">
        <v>16</v>
      </c>
      <c r="G932" s="162">
        <v>18090</v>
      </c>
      <c r="H932" s="160" t="s">
        <v>512</v>
      </c>
      <c r="I932" s="165" t="s">
        <v>189</v>
      </c>
      <c r="J932" s="164">
        <v>42914</v>
      </c>
    </row>
    <row r="933" spans="1:10">
      <c r="A933" s="160" t="s">
        <v>535</v>
      </c>
      <c r="B933" s="160" t="s">
        <v>534</v>
      </c>
      <c r="C933" s="161" t="s">
        <v>510</v>
      </c>
      <c r="D933" s="160" t="s">
        <v>516</v>
      </c>
      <c r="E933" s="160">
        <v>29</v>
      </c>
      <c r="F933" s="161" t="s">
        <v>16</v>
      </c>
      <c r="G933" s="162">
        <v>258432</v>
      </c>
      <c r="H933" s="160" t="s">
        <v>512</v>
      </c>
      <c r="I933" s="163" t="s">
        <v>192</v>
      </c>
      <c r="J933" s="164">
        <v>42915</v>
      </c>
    </row>
    <row r="934" spans="1:10">
      <c r="A934" s="160" t="s">
        <v>287</v>
      </c>
      <c r="B934" s="160" t="s">
        <v>524</v>
      </c>
      <c r="C934" s="161" t="s">
        <v>510</v>
      </c>
      <c r="D934" s="160" t="s">
        <v>516</v>
      </c>
      <c r="E934" s="160">
        <v>29</v>
      </c>
      <c r="F934" s="161" t="s">
        <v>16</v>
      </c>
      <c r="G934" s="162">
        <v>63540</v>
      </c>
      <c r="H934" s="160" t="s">
        <v>494</v>
      </c>
      <c r="I934" s="163" t="s">
        <v>192</v>
      </c>
      <c r="J934" s="164">
        <v>42915</v>
      </c>
    </row>
    <row r="935" spans="1:10">
      <c r="A935" s="160" t="s">
        <v>532</v>
      </c>
      <c r="B935" s="160" t="s">
        <v>524</v>
      </c>
      <c r="C935" s="161" t="s">
        <v>510</v>
      </c>
      <c r="D935" s="160" t="s">
        <v>516</v>
      </c>
      <c r="E935" s="160">
        <v>30</v>
      </c>
      <c r="F935" s="161" t="s">
        <v>489</v>
      </c>
      <c r="G935" s="162">
        <v>126315</v>
      </c>
      <c r="H935" s="160" t="s">
        <v>501</v>
      </c>
      <c r="I935" s="163" t="s">
        <v>192</v>
      </c>
      <c r="J935" s="164">
        <v>42916</v>
      </c>
    </row>
    <row r="936" spans="1:10">
      <c r="A936" s="160" t="s">
        <v>517</v>
      </c>
      <c r="B936" s="160" t="s">
        <v>518</v>
      </c>
      <c r="C936" s="161" t="s">
        <v>510</v>
      </c>
      <c r="D936" s="160" t="s">
        <v>516</v>
      </c>
      <c r="E936" s="160">
        <v>30</v>
      </c>
      <c r="F936" s="161" t="s">
        <v>489</v>
      </c>
      <c r="G936" s="162">
        <v>165684</v>
      </c>
      <c r="H936" s="160" t="s">
        <v>497</v>
      </c>
      <c r="I936" s="165" t="s">
        <v>192</v>
      </c>
      <c r="J936" s="164">
        <v>42916</v>
      </c>
    </row>
    <row r="937" spans="1:10">
      <c r="A937" s="160" t="s">
        <v>517</v>
      </c>
      <c r="B937" s="160" t="s">
        <v>518</v>
      </c>
      <c r="C937" s="161" t="s">
        <v>499</v>
      </c>
      <c r="D937" s="160" t="s">
        <v>500</v>
      </c>
      <c r="E937" s="160">
        <v>1</v>
      </c>
      <c r="F937" s="161" t="s">
        <v>489</v>
      </c>
      <c r="G937" s="162">
        <v>48771</v>
      </c>
      <c r="H937" s="160" t="s">
        <v>497</v>
      </c>
      <c r="I937" s="165" t="s">
        <v>192</v>
      </c>
      <c r="J937" s="164">
        <v>42917</v>
      </c>
    </row>
    <row r="938" spans="1:10">
      <c r="A938" s="160" t="s">
        <v>522</v>
      </c>
      <c r="B938" s="160" t="s">
        <v>518</v>
      </c>
      <c r="C938" s="161" t="s">
        <v>499</v>
      </c>
      <c r="D938" s="160" t="s">
        <v>500</v>
      </c>
      <c r="E938" s="160">
        <v>1</v>
      </c>
      <c r="F938" s="161" t="s">
        <v>16</v>
      </c>
      <c r="G938" s="162">
        <v>197214</v>
      </c>
      <c r="H938" s="160" t="s">
        <v>496</v>
      </c>
      <c r="I938" s="163" t="s">
        <v>192</v>
      </c>
      <c r="J938" s="164">
        <v>42917</v>
      </c>
    </row>
    <row r="939" spans="1:10">
      <c r="A939" s="160" t="s">
        <v>519</v>
      </c>
      <c r="B939" s="160" t="s">
        <v>518</v>
      </c>
      <c r="C939" s="161" t="s">
        <v>499</v>
      </c>
      <c r="D939" s="160" t="s">
        <v>500</v>
      </c>
      <c r="E939" s="160">
        <v>1</v>
      </c>
      <c r="F939" s="161" t="s">
        <v>504</v>
      </c>
      <c r="G939" s="162">
        <v>226353</v>
      </c>
      <c r="H939" s="160" t="s">
        <v>496</v>
      </c>
      <c r="I939" s="165" t="s">
        <v>192</v>
      </c>
      <c r="J939" s="164">
        <v>42917</v>
      </c>
    </row>
    <row r="940" spans="1:10">
      <c r="A940" s="160" t="s">
        <v>528</v>
      </c>
      <c r="B940" s="160" t="s">
        <v>524</v>
      </c>
      <c r="C940" s="161" t="s">
        <v>499</v>
      </c>
      <c r="D940" s="160" t="s">
        <v>500</v>
      </c>
      <c r="E940" s="160">
        <v>2</v>
      </c>
      <c r="F940" s="161" t="s">
        <v>489</v>
      </c>
      <c r="G940" s="162">
        <v>121059</v>
      </c>
      <c r="H940" s="160" t="s">
        <v>497</v>
      </c>
      <c r="I940" s="163" t="s">
        <v>214</v>
      </c>
      <c r="J940" s="164">
        <v>42918</v>
      </c>
    </row>
    <row r="941" spans="1:10">
      <c r="A941" s="160" t="s">
        <v>532</v>
      </c>
      <c r="B941" s="160" t="s">
        <v>524</v>
      </c>
      <c r="C941" s="161" t="s">
        <v>499</v>
      </c>
      <c r="D941" s="160" t="s">
        <v>500</v>
      </c>
      <c r="E941" s="160">
        <v>2</v>
      </c>
      <c r="F941" s="161" t="s">
        <v>504</v>
      </c>
      <c r="G941" s="162">
        <v>63408</v>
      </c>
      <c r="H941" s="160" t="s">
        <v>496</v>
      </c>
      <c r="I941" s="165" t="s">
        <v>189</v>
      </c>
      <c r="J941" s="164">
        <v>42918</v>
      </c>
    </row>
    <row r="942" spans="1:10">
      <c r="A942" s="160" t="s">
        <v>521</v>
      </c>
      <c r="B942" s="160" t="s">
        <v>518</v>
      </c>
      <c r="C942" s="161" t="s">
        <v>499</v>
      </c>
      <c r="D942" s="160" t="s">
        <v>500</v>
      </c>
      <c r="E942" s="160">
        <v>2</v>
      </c>
      <c r="F942" s="161" t="s">
        <v>489</v>
      </c>
      <c r="G942" s="162">
        <v>159615</v>
      </c>
      <c r="H942" s="160" t="s">
        <v>497</v>
      </c>
      <c r="I942" s="163" t="s">
        <v>189</v>
      </c>
      <c r="J942" s="164">
        <v>42918</v>
      </c>
    </row>
    <row r="943" spans="1:10">
      <c r="A943" s="160" t="s">
        <v>287</v>
      </c>
      <c r="B943" s="160" t="s">
        <v>524</v>
      </c>
      <c r="C943" s="161" t="s">
        <v>499</v>
      </c>
      <c r="D943" s="160" t="s">
        <v>500</v>
      </c>
      <c r="E943" s="160">
        <v>3</v>
      </c>
      <c r="F943" s="161" t="s">
        <v>16</v>
      </c>
      <c r="G943" s="162">
        <v>94482</v>
      </c>
      <c r="H943" s="160" t="s">
        <v>494</v>
      </c>
      <c r="I943" s="165" t="s">
        <v>189</v>
      </c>
      <c r="J943" s="164">
        <v>42919</v>
      </c>
    </row>
    <row r="944" spans="1:10">
      <c r="A944" s="160" t="s">
        <v>527</v>
      </c>
      <c r="B944" s="160" t="s">
        <v>524</v>
      </c>
      <c r="C944" s="161" t="s">
        <v>499</v>
      </c>
      <c r="D944" s="160" t="s">
        <v>500</v>
      </c>
      <c r="E944" s="160">
        <v>3</v>
      </c>
      <c r="F944" s="161" t="s">
        <v>504</v>
      </c>
      <c r="G944" s="162">
        <v>241782</v>
      </c>
      <c r="H944" s="160" t="s">
        <v>512</v>
      </c>
      <c r="I944" s="163" t="s">
        <v>198</v>
      </c>
      <c r="J944" s="164">
        <v>42919</v>
      </c>
    </row>
    <row r="945" spans="1:10">
      <c r="A945" s="160" t="s">
        <v>485</v>
      </c>
      <c r="B945" s="160" t="s">
        <v>486</v>
      </c>
      <c r="C945" s="161" t="s">
        <v>499</v>
      </c>
      <c r="D945" s="160" t="s">
        <v>500</v>
      </c>
      <c r="E945" s="160">
        <v>3</v>
      </c>
      <c r="F945" s="161" t="s">
        <v>16</v>
      </c>
      <c r="G945" s="162">
        <v>42882</v>
      </c>
      <c r="H945" s="160" t="s">
        <v>497</v>
      </c>
      <c r="I945" s="165" t="s">
        <v>189</v>
      </c>
      <c r="J945" s="164">
        <v>42919</v>
      </c>
    </row>
    <row r="946" spans="1:10">
      <c r="A946" s="160" t="s">
        <v>291</v>
      </c>
      <c r="B946" s="160" t="s">
        <v>524</v>
      </c>
      <c r="C946" s="161" t="s">
        <v>499</v>
      </c>
      <c r="D946" s="160" t="s">
        <v>500</v>
      </c>
      <c r="E946" s="160">
        <v>4</v>
      </c>
      <c r="F946" s="161" t="s">
        <v>489</v>
      </c>
      <c r="G946" s="162">
        <v>188742</v>
      </c>
      <c r="H946" s="160" t="s">
        <v>496</v>
      </c>
      <c r="I946" s="163" t="s">
        <v>201</v>
      </c>
      <c r="J946" s="164">
        <v>42920</v>
      </c>
    </row>
    <row r="947" spans="1:10">
      <c r="A947" s="160" t="s">
        <v>526</v>
      </c>
      <c r="B947" s="160" t="s">
        <v>524</v>
      </c>
      <c r="C947" s="161" t="s">
        <v>499</v>
      </c>
      <c r="D947" s="160" t="s">
        <v>500</v>
      </c>
      <c r="E947" s="160">
        <v>4</v>
      </c>
      <c r="F947" s="161" t="s">
        <v>504</v>
      </c>
      <c r="G947" s="162">
        <v>60645</v>
      </c>
      <c r="H947" s="160" t="s">
        <v>501</v>
      </c>
      <c r="I947" s="165" t="s">
        <v>192</v>
      </c>
      <c r="J947" s="164">
        <v>42920</v>
      </c>
    </row>
    <row r="948" spans="1:10">
      <c r="A948" s="160" t="s">
        <v>525</v>
      </c>
      <c r="B948" s="160" t="s">
        <v>524</v>
      </c>
      <c r="C948" s="161" t="s">
        <v>499</v>
      </c>
      <c r="D948" s="160" t="s">
        <v>500</v>
      </c>
      <c r="E948" s="160">
        <v>5</v>
      </c>
      <c r="F948" s="161" t="s">
        <v>16</v>
      </c>
      <c r="G948" s="162">
        <v>127047</v>
      </c>
      <c r="H948" s="160" t="s">
        <v>512</v>
      </c>
      <c r="I948" s="163" t="s">
        <v>198</v>
      </c>
      <c r="J948" s="164">
        <v>42921</v>
      </c>
    </row>
    <row r="949" spans="1:10">
      <c r="A949" s="160" t="s">
        <v>526</v>
      </c>
      <c r="B949" s="160" t="s">
        <v>524</v>
      </c>
      <c r="C949" s="161" t="s">
        <v>499</v>
      </c>
      <c r="D949" s="160" t="s">
        <v>500</v>
      </c>
      <c r="E949" s="160">
        <v>5</v>
      </c>
      <c r="F949" s="161" t="s">
        <v>489</v>
      </c>
      <c r="G949" s="162">
        <v>138828</v>
      </c>
      <c r="H949" s="160" t="s">
        <v>501</v>
      </c>
      <c r="I949" s="163" t="s">
        <v>198</v>
      </c>
      <c r="J949" s="164">
        <v>42921</v>
      </c>
    </row>
    <row r="950" spans="1:10">
      <c r="A950" s="160" t="s">
        <v>522</v>
      </c>
      <c r="B950" s="160" t="s">
        <v>518</v>
      </c>
      <c r="C950" s="161" t="s">
        <v>499</v>
      </c>
      <c r="D950" s="160" t="s">
        <v>500</v>
      </c>
      <c r="E950" s="160">
        <v>5</v>
      </c>
      <c r="F950" s="161" t="s">
        <v>16</v>
      </c>
      <c r="G950" s="162">
        <v>284613</v>
      </c>
      <c r="H950" s="160" t="s">
        <v>494</v>
      </c>
      <c r="I950" s="163" t="s">
        <v>192</v>
      </c>
      <c r="J950" s="164">
        <v>42921</v>
      </c>
    </row>
    <row r="951" spans="1:10">
      <c r="A951" s="160" t="s">
        <v>530</v>
      </c>
      <c r="B951" s="160" t="s">
        <v>524</v>
      </c>
      <c r="C951" s="161" t="s">
        <v>499</v>
      </c>
      <c r="D951" s="160" t="s">
        <v>500</v>
      </c>
      <c r="E951" s="160">
        <v>5</v>
      </c>
      <c r="F951" s="161" t="s">
        <v>16</v>
      </c>
      <c r="G951" s="162">
        <v>204141</v>
      </c>
      <c r="H951" s="160" t="s">
        <v>494</v>
      </c>
      <c r="I951" s="163" t="s">
        <v>198</v>
      </c>
      <c r="J951" s="164">
        <v>42921</v>
      </c>
    </row>
    <row r="952" spans="1:10">
      <c r="A952" s="160" t="s">
        <v>530</v>
      </c>
      <c r="B952" s="160" t="s">
        <v>524</v>
      </c>
      <c r="C952" s="161" t="s">
        <v>499</v>
      </c>
      <c r="D952" s="160" t="s">
        <v>500</v>
      </c>
      <c r="E952" s="160">
        <v>5</v>
      </c>
      <c r="F952" s="161" t="s">
        <v>16</v>
      </c>
      <c r="G952" s="162">
        <v>205134</v>
      </c>
      <c r="H952" s="160" t="s">
        <v>494</v>
      </c>
      <c r="I952" s="163" t="s">
        <v>198</v>
      </c>
      <c r="J952" s="164">
        <v>42921</v>
      </c>
    </row>
    <row r="953" spans="1:10">
      <c r="A953" s="160" t="s">
        <v>291</v>
      </c>
      <c r="B953" s="160" t="s">
        <v>524</v>
      </c>
      <c r="C953" s="161" t="s">
        <v>499</v>
      </c>
      <c r="D953" s="160" t="s">
        <v>500</v>
      </c>
      <c r="E953" s="160">
        <v>7</v>
      </c>
      <c r="F953" s="161" t="s">
        <v>16</v>
      </c>
      <c r="G953" s="162">
        <v>167952</v>
      </c>
      <c r="H953" s="160" t="s">
        <v>494</v>
      </c>
      <c r="I953" s="165" t="s">
        <v>192</v>
      </c>
      <c r="J953" s="164">
        <v>42923</v>
      </c>
    </row>
    <row r="954" spans="1:10">
      <c r="A954" s="160" t="s">
        <v>529</v>
      </c>
      <c r="B954" s="160" t="s">
        <v>524</v>
      </c>
      <c r="C954" s="161" t="s">
        <v>499</v>
      </c>
      <c r="D954" s="160" t="s">
        <v>500</v>
      </c>
      <c r="E954" s="160">
        <v>7</v>
      </c>
      <c r="F954" s="161" t="s">
        <v>489</v>
      </c>
      <c r="G954" s="162">
        <v>31416</v>
      </c>
      <c r="H954" s="160" t="s">
        <v>490</v>
      </c>
      <c r="I954" s="163" t="s">
        <v>513</v>
      </c>
      <c r="J954" s="164">
        <v>42923</v>
      </c>
    </row>
    <row r="955" spans="1:10">
      <c r="A955" s="160" t="s">
        <v>530</v>
      </c>
      <c r="B955" s="160" t="s">
        <v>524</v>
      </c>
      <c r="C955" s="161" t="s">
        <v>499</v>
      </c>
      <c r="D955" s="160" t="s">
        <v>500</v>
      </c>
      <c r="E955" s="160">
        <v>8</v>
      </c>
      <c r="F955" s="161" t="s">
        <v>489</v>
      </c>
      <c r="G955" s="162">
        <v>141906</v>
      </c>
      <c r="H955" s="160" t="s">
        <v>496</v>
      </c>
      <c r="I955" s="163" t="s">
        <v>214</v>
      </c>
      <c r="J955" s="164">
        <v>42924</v>
      </c>
    </row>
    <row r="956" spans="1:10">
      <c r="A956" s="160" t="s">
        <v>530</v>
      </c>
      <c r="B956" s="160" t="s">
        <v>524</v>
      </c>
      <c r="C956" s="161" t="s">
        <v>499</v>
      </c>
      <c r="D956" s="160" t="s">
        <v>500</v>
      </c>
      <c r="E956" s="160">
        <v>8</v>
      </c>
      <c r="F956" s="161" t="s">
        <v>489</v>
      </c>
      <c r="G956" s="162">
        <v>31362</v>
      </c>
      <c r="H956" s="160" t="s">
        <v>494</v>
      </c>
      <c r="I956" s="165" t="s">
        <v>189</v>
      </c>
      <c r="J956" s="164">
        <v>42924</v>
      </c>
    </row>
    <row r="957" spans="1:10">
      <c r="A957" s="160" t="s">
        <v>531</v>
      </c>
      <c r="B957" s="160" t="s">
        <v>524</v>
      </c>
      <c r="C957" s="161" t="s">
        <v>499</v>
      </c>
      <c r="D957" s="160" t="s">
        <v>500</v>
      </c>
      <c r="E957" s="160">
        <v>8</v>
      </c>
      <c r="F957" s="161" t="s">
        <v>489</v>
      </c>
      <c r="G957" s="162">
        <v>247821</v>
      </c>
      <c r="H957" s="160" t="s">
        <v>497</v>
      </c>
      <c r="I957" s="163" t="s">
        <v>513</v>
      </c>
      <c r="J957" s="164">
        <v>42924</v>
      </c>
    </row>
    <row r="958" spans="1:10">
      <c r="A958" s="160" t="s">
        <v>526</v>
      </c>
      <c r="B958" s="160" t="s">
        <v>524</v>
      </c>
      <c r="C958" s="161" t="s">
        <v>499</v>
      </c>
      <c r="D958" s="160" t="s">
        <v>500</v>
      </c>
      <c r="E958" s="160">
        <v>8</v>
      </c>
      <c r="F958" s="161" t="s">
        <v>16</v>
      </c>
      <c r="G958" s="162">
        <v>199440</v>
      </c>
      <c r="H958" s="160" t="s">
        <v>496</v>
      </c>
      <c r="I958" s="163" t="s">
        <v>214</v>
      </c>
      <c r="J958" s="164">
        <v>42924</v>
      </c>
    </row>
    <row r="959" spans="1:10">
      <c r="A959" s="160" t="s">
        <v>532</v>
      </c>
      <c r="B959" s="160" t="s">
        <v>524</v>
      </c>
      <c r="C959" s="161" t="s">
        <v>499</v>
      </c>
      <c r="D959" s="160" t="s">
        <v>500</v>
      </c>
      <c r="E959" s="160">
        <v>9</v>
      </c>
      <c r="F959" s="161" t="s">
        <v>16</v>
      </c>
      <c r="G959" s="162">
        <v>40776</v>
      </c>
      <c r="H959" s="160" t="s">
        <v>494</v>
      </c>
      <c r="I959" s="165" t="s">
        <v>189</v>
      </c>
      <c r="J959" s="164">
        <v>42925</v>
      </c>
    </row>
    <row r="960" spans="1:10">
      <c r="A960" s="160" t="s">
        <v>526</v>
      </c>
      <c r="B960" s="160" t="s">
        <v>524</v>
      </c>
      <c r="C960" s="161" t="s">
        <v>499</v>
      </c>
      <c r="D960" s="160" t="s">
        <v>500</v>
      </c>
      <c r="E960" s="160">
        <v>9</v>
      </c>
      <c r="F960" s="161" t="s">
        <v>489</v>
      </c>
      <c r="G960" s="162">
        <v>293424</v>
      </c>
      <c r="H960" s="160" t="s">
        <v>496</v>
      </c>
      <c r="I960" s="163" t="s">
        <v>192</v>
      </c>
      <c r="J960" s="164">
        <v>42925</v>
      </c>
    </row>
    <row r="961" spans="1:10">
      <c r="A961" s="160" t="s">
        <v>532</v>
      </c>
      <c r="B961" s="160" t="s">
        <v>524</v>
      </c>
      <c r="C961" s="161" t="s">
        <v>499</v>
      </c>
      <c r="D961" s="160" t="s">
        <v>500</v>
      </c>
      <c r="E961" s="160">
        <v>10</v>
      </c>
      <c r="F961" s="161" t="s">
        <v>489</v>
      </c>
      <c r="G961" s="162">
        <v>152967</v>
      </c>
      <c r="H961" s="160" t="s">
        <v>497</v>
      </c>
      <c r="I961" s="163" t="s">
        <v>192</v>
      </c>
      <c r="J961" s="164">
        <v>42926</v>
      </c>
    </row>
    <row r="962" spans="1:10">
      <c r="A962" s="160" t="s">
        <v>529</v>
      </c>
      <c r="B962" s="160" t="s">
        <v>524</v>
      </c>
      <c r="C962" s="161" t="s">
        <v>499</v>
      </c>
      <c r="D962" s="160" t="s">
        <v>500</v>
      </c>
      <c r="E962" s="160">
        <v>10</v>
      </c>
      <c r="F962" s="161" t="s">
        <v>489</v>
      </c>
      <c r="G962" s="162">
        <v>81087</v>
      </c>
      <c r="H962" s="160" t="s">
        <v>501</v>
      </c>
      <c r="I962" s="163" t="s">
        <v>513</v>
      </c>
      <c r="J962" s="164">
        <v>42926</v>
      </c>
    </row>
    <row r="963" spans="1:10">
      <c r="A963" s="160" t="s">
        <v>287</v>
      </c>
      <c r="B963" s="160" t="s">
        <v>524</v>
      </c>
      <c r="C963" s="161" t="s">
        <v>499</v>
      </c>
      <c r="D963" s="160" t="s">
        <v>500</v>
      </c>
      <c r="E963" s="160">
        <v>10</v>
      </c>
      <c r="F963" s="161" t="s">
        <v>504</v>
      </c>
      <c r="G963" s="162">
        <v>22849</v>
      </c>
      <c r="H963" s="160" t="s">
        <v>512</v>
      </c>
      <c r="I963" s="163" t="s">
        <v>192</v>
      </c>
      <c r="J963" s="164">
        <v>42926</v>
      </c>
    </row>
    <row r="964" spans="1:10">
      <c r="A964" s="160" t="s">
        <v>532</v>
      </c>
      <c r="B964" s="160" t="s">
        <v>524</v>
      </c>
      <c r="C964" s="161" t="s">
        <v>499</v>
      </c>
      <c r="D964" s="160" t="s">
        <v>500</v>
      </c>
      <c r="E964" s="160">
        <v>11</v>
      </c>
      <c r="F964" s="161" t="s">
        <v>489</v>
      </c>
      <c r="G964" s="162">
        <v>53927</v>
      </c>
      <c r="H964" s="160" t="s">
        <v>497</v>
      </c>
      <c r="I964" s="163" t="s">
        <v>189</v>
      </c>
      <c r="J964" s="164">
        <v>42927</v>
      </c>
    </row>
    <row r="965" spans="1:10">
      <c r="A965" s="160" t="s">
        <v>291</v>
      </c>
      <c r="B965" s="160" t="s">
        <v>524</v>
      </c>
      <c r="C965" s="161" t="s">
        <v>499</v>
      </c>
      <c r="D965" s="160" t="s">
        <v>500</v>
      </c>
      <c r="E965" s="160">
        <v>11</v>
      </c>
      <c r="F965" s="161" t="s">
        <v>16</v>
      </c>
      <c r="G965" s="162">
        <v>7155</v>
      </c>
      <c r="H965" s="160" t="s">
        <v>512</v>
      </c>
      <c r="I965" s="163" t="s">
        <v>192</v>
      </c>
      <c r="J965" s="164">
        <v>42927</v>
      </c>
    </row>
    <row r="966" spans="1:10">
      <c r="A966" s="160" t="s">
        <v>527</v>
      </c>
      <c r="B966" s="160" t="s">
        <v>524</v>
      </c>
      <c r="C966" s="161" t="s">
        <v>499</v>
      </c>
      <c r="D966" s="160" t="s">
        <v>500</v>
      </c>
      <c r="E966" s="160">
        <v>11</v>
      </c>
      <c r="F966" s="161" t="s">
        <v>489</v>
      </c>
      <c r="G966" s="162">
        <v>33556</v>
      </c>
      <c r="H966" s="160" t="s">
        <v>496</v>
      </c>
      <c r="I966" s="163" t="s">
        <v>189</v>
      </c>
      <c r="J966" s="164">
        <v>42927</v>
      </c>
    </row>
    <row r="967" spans="1:10">
      <c r="A967" s="160" t="s">
        <v>527</v>
      </c>
      <c r="B967" s="160" t="s">
        <v>524</v>
      </c>
      <c r="C967" s="161" t="s">
        <v>499</v>
      </c>
      <c r="D967" s="160" t="s">
        <v>500</v>
      </c>
      <c r="E967" s="160">
        <v>11</v>
      </c>
      <c r="F967" s="161" t="s">
        <v>489</v>
      </c>
      <c r="G967" s="162">
        <v>40279</v>
      </c>
      <c r="H967" s="160" t="s">
        <v>496</v>
      </c>
      <c r="I967" s="163" t="s">
        <v>189</v>
      </c>
      <c r="J967" s="164">
        <v>42927</v>
      </c>
    </row>
    <row r="968" spans="1:10">
      <c r="A968" s="160" t="s">
        <v>517</v>
      </c>
      <c r="B968" s="160" t="s">
        <v>518</v>
      </c>
      <c r="C968" s="161" t="s">
        <v>499</v>
      </c>
      <c r="D968" s="160" t="s">
        <v>500</v>
      </c>
      <c r="E968" s="160">
        <v>13</v>
      </c>
      <c r="F968" s="161" t="s">
        <v>16</v>
      </c>
      <c r="G968" s="162">
        <v>62686</v>
      </c>
      <c r="H968" s="160" t="s">
        <v>490</v>
      </c>
      <c r="I968" s="163" t="s">
        <v>189</v>
      </c>
      <c r="J968" s="164">
        <v>42929</v>
      </c>
    </row>
    <row r="969" spans="1:10">
      <c r="A969" s="160" t="s">
        <v>526</v>
      </c>
      <c r="B969" s="160" t="s">
        <v>524</v>
      </c>
      <c r="C969" s="161" t="s">
        <v>499</v>
      </c>
      <c r="D969" s="160" t="s">
        <v>500</v>
      </c>
      <c r="E969" s="160">
        <v>13</v>
      </c>
      <c r="F969" s="161" t="s">
        <v>16</v>
      </c>
      <c r="G969" s="162">
        <v>64539</v>
      </c>
      <c r="H969" s="160" t="s">
        <v>494</v>
      </c>
      <c r="I969" s="165" t="s">
        <v>192</v>
      </c>
      <c r="J969" s="164">
        <v>42929</v>
      </c>
    </row>
    <row r="970" spans="1:10">
      <c r="A970" s="160" t="s">
        <v>287</v>
      </c>
      <c r="B970" s="160" t="s">
        <v>524</v>
      </c>
      <c r="C970" s="161" t="s">
        <v>499</v>
      </c>
      <c r="D970" s="160" t="s">
        <v>500</v>
      </c>
      <c r="E970" s="160">
        <v>13</v>
      </c>
      <c r="F970" s="161" t="s">
        <v>489</v>
      </c>
      <c r="G970" s="162">
        <v>11129</v>
      </c>
      <c r="H970" s="160" t="s">
        <v>497</v>
      </c>
      <c r="I970" s="163" t="s">
        <v>189</v>
      </c>
      <c r="J970" s="164">
        <v>42929</v>
      </c>
    </row>
    <row r="971" spans="1:10">
      <c r="A971" s="160" t="s">
        <v>485</v>
      </c>
      <c r="B971" s="160" t="s">
        <v>486</v>
      </c>
      <c r="C971" s="161" t="s">
        <v>499</v>
      </c>
      <c r="D971" s="160" t="s">
        <v>500</v>
      </c>
      <c r="E971" s="160">
        <v>14</v>
      </c>
      <c r="F971" s="161" t="s">
        <v>489</v>
      </c>
      <c r="G971" s="162">
        <v>14217</v>
      </c>
      <c r="H971" s="160" t="s">
        <v>490</v>
      </c>
      <c r="I971" s="163" t="s">
        <v>189</v>
      </c>
      <c r="J971" s="164">
        <v>42930</v>
      </c>
    </row>
    <row r="972" spans="1:10">
      <c r="A972" s="160" t="s">
        <v>291</v>
      </c>
      <c r="B972" s="160" t="s">
        <v>524</v>
      </c>
      <c r="C972" s="161" t="s">
        <v>499</v>
      </c>
      <c r="D972" s="160" t="s">
        <v>500</v>
      </c>
      <c r="E972" s="160">
        <v>14</v>
      </c>
      <c r="F972" s="161" t="s">
        <v>16</v>
      </c>
      <c r="G972" s="162">
        <v>37480</v>
      </c>
      <c r="H972" s="160" t="s">
        <v>497</v>
      </c>
      <c r="I972" s="163" t="s">
        <v>198</v>
      </c>
      <c r="J972" s="164">
        <v>42930</v>
      </c>
    </row>
    <row r="973" spans="1:10">
      <c r="A973" s="160" t="s">
        <v>530</v>
      </c>
      <c r="B973" s="160" t="s">
        <v>524</v>
      </c>
      <c r="C973" s="161" t="s">
        <v>499</v>
      </c>
      <c r="D973" s="160" t="s">
        <v>500</v>
      </c>
      <c r="E973" s="160">
        <v>14</v>
      </c>
      <c r="F973" s="161" t="s">
        <v>16</v>
      </c>
      <c r="G973" s="162">
        <v>71915</v>
      </c>
      <c r="H973" s="160" t="s">
        <v>497</v>
      </c>
      <c r="I973" s="165" t="s">
        <v>189</v>
      </c>
      <c r="J973" s="164">
        <v>42930</v>
      </c>
    </row>
    <row r="974" spans="1:10">
      <c r="A974" s="160" t="s">
        <v>536</v>
      </c>
      <c r="B974" s="160" t="s">
        <v>534</v>
      </c>
      <c r="C974" s="161" t="s">
        <v>499</v>
      </c>
      <c r="D974" s="160" t="s">
        <v>500</v>
      </c>
      <c r="E974" s="160">
        <v>15</v>
      </c>
      <c r="F974" s="161" t="s">
        <v>16</v>
      </c>
      <c r="G974" s="162">
        <v>22047</v>
      </c>
      <c r="H974" s="160" t="s">
        <v>497</v>
      </c>
      <c r="I974" s="163" t="s">
        <v>189</v>
      </c>
      <c r="J974" s="164">
        <v>42931</v>
      </c>
    </row>
    <row r="975" spans="1:10">
      <c r="A975" s="160" t="s">
        <v>530</v>
      </c>
      <c r="B975" s="160" t="s">
        <v>524</v>
      </c>
      <c r="C975" s="161" t="s">
        <v>499</v>
      </c>
      <c r="D975" s="160" t="s">
        <v>500</v>
      </c>
      <c r="E975" s="160">
        <v>15</v>
      </c>
      <c r="F975" s="161" t="s">
        <v>489</v>
      </c>
      <c r="G975" s="162">
        <v>70943</v>
      </c>
      <c r="H975" s="160" t="s">
        <v>496</v>
      </c>
      <c r="I975" s="163" t="s">
        <v>189</v>
      </c>
      <c r="J975" s="164">
        <v>42931</v>
      </c>
    </row>
    <row r="976" spans="1:10">
      <c r="A976" s="160" t="s">
        <v>527</v>
      </c>
      <c r="B976" s="160" t="s">
        <v>524</v>
      </c>
      <c r="C976" s="161" t="s">
        <v>499</v>
      </c>
      <c r="D976" s="160" t="s">
        <v>500</v>
      </c>
      <c r="E976" s="160">
        <v>15</v>
      </c>
      <c r="F976" s="161" t="s">
        <v>16</v>
      </c>
      <c r="G976" s="162">
        <v>67500</v>
      </c>
      <c r="H976" s="160" t="s">
        <v>494</v>
      </c>
      <c r="I976" s="163" t="s">
        <v>189</v>
      </c>
      <c r="J976" s="164">
        <v>42931</v>
      </c>
    </row>
    <row r="977" spans="1:10">
      <c r="A977" s="160" t="s">
        <v>491</v>
      </c>
      <c r="B977" s="160" t="s">
        <v>486</v>
      </c>
      <c r="C977" s="161" t="s">
        <v>499</v>
      </c>
      <c r="D977" s="160" t="s">
        <v>500</v>
      </c>
      <c r="E977" s="160">
        <v>16</v>
      </c>
      <c r="F977" s="161" t="s">
        <v>489</v>
      </c>
      <c r="G977" s="162">
        <v>62432</v>
      </c>
      <c r="H977" s="160" t="s">
        <v>496</v>
      </c>
      <c r="I977" s="165" t="s">
        <v>189</v>
      </c>
      <c r="J977" s="164">
        <v>42932</v>
      </c>
    </row>
    <row r="978" spans="1:10">
      <c r="A978" s="160" t="s">
        <v>519</v>
      </c>
      <c r="B978" s="160" t="s">
        <v>518</v>
      </c>
      <c r="C978" s="161" t="s">
        <v>499</v>
      </c>
      <c r="D978" s="160" t="s">
        <v>500</v>
      </c>
      <c r="E978" s="160">
        <v>16</v>
      </c>
      <c r="F978" s="161" t="s">
        <v>504</v>
      </c>
      <c r="G978" s="162">
        <v>92994</v>
      </c>
      <c r="H978" s="160" t="s">
        <v>494</v>
      </c>
      <c r="I978" s="165" t="s">
        <v>192</v>
      </c>
      <c r="J978" s="164">
        <v>42932</v>
      </c>
    </row>
    <row r="979" spans="1:10">
      <c r="A979" s="160" t="s">
        <v>521</v>
      </c>
      <c r="B979" s="160" t="s">
        <v>518</v>
      </c>
      <c r="C979" s="161" t="s">
        <v>499</v>
      </c>
      <c r="D979" s="160" t="s">
        <v>500</v>
      </c>
      <c r="E979" s="160">
        <v>17</v>
      </c>
      <c r="F979" s="161" t="s">
        <v>16</v>
      </c>
      <c r="G979" s="162">
        <v>40086</v>
      </c>
      <c r="H979" s="160" t="s">
        <v>512</v>
      </c>
      <c r="I979" s="165" t="s">
        <v>189</v>
      </c>
      <c r="J979" s="164">
        <v>42933</v>
      </c>
    </row>
    <row r="980" spans="1:10">
      <c r="A980" s="160" t="s">
        <v>491</v>
      </c>
      <c r="B980" s="160" t="s">
        <v>486</v>
      </c>
      <c r="C980" s="161" t="s">
        <v>499</v>
      </c>
      <c r="D980" s="160" t="s">
        <v>500</v>
      </c>
      <c r="E980" s="160">
        <v>17</v>
      </c>
      <c r="F980" s="161" t="s">
        <v>489</v>
      </c>
      <c r="G980" s="162">
        <v>59962</v>
      </c>
      <c r="H980" s="160" t="s">
        <v>494</v>
      </c>
      <c r="I980" s="163" t="s">
        <v>513</v>
      </c>
      <c r="J980" s="164">
        <v>42933</v>
      </c>
    </row>
    <row r="981" spans="1:10">
      <c r="A981" s="160" t="s">
        <v>498</v>
      </c>
      <c r="B981" s="160" t="s">
        <v>486</v>
      </c>
      <c r="C981" s="161" t="s">
        <v>499</v>
      </c>
      <c r="D981" s="160" t="s">
        <v>500</v>
      </c>
      <c r="E981" s="160">
        <v>17</v>
      </c>
      <c r="F981" s="161" t="s">
        <v>16</v>
      </c>
      <c r="G981" s="162">
        <v>47940</v>
      </c>
      <c r="H981" s="160" t="s">
        <v>497</v>
      </c>
      <c r="I981" s="163" t="s">
        <v>189</v>
      </c>
      <c r="J981" s="164">
        <v>42933</v>
      </c>
    </row>
    <row r="982" spans="1:10">
      <c r="A982" s="160" t="s">
        <v>519</v>
      </c>
      <c r="B982" s="160" t="s">
        <v>518</v>
      </c>
      <c r="C982" s="161" t="s">
        <v>499</v>
      </c>
      <c r="D982" s="160" t="s">
        <v>500</v>
      </c>
      <c r="E982" s="160">
        <v>17</v>
      </c>
      <c r="F982" s="161" t="s">
        <v>489</v>
      </c>
      <c r="G982" s="162">
        <v>19080</v>
      </c>
      <c r="H982" s="160" t="s">
        <v>497</v>
      </c>
      <c r="I982" s="165" t="s">
        <v>189</v>
      </c>
      <c r="J982" s="164">
        <v>42933</v>
      </c>
    </row>
    <row r="983" spans="1:10">
      <c r="A983" s="160" t="s">
        <v>517</v>
      </c>
      <c r="B983" s="160" t="s">
        <v>518</v>
      </c>
      <c r="C983" s="161" t="s">
        <v>499</v>
      </c>
      <c r="D983" s="160" t="s">
        <v>500</v>
      </c>
      <c r="E983" s="160">
        <v>17</v>
      </c>
      <c r="F983" s="161" t="s">
        <v>489</v>
      </c>
      <c r="G983" s="162">
        <v>79746</v>
      </c>
      <c r="H983" s="160" t="s">
        <v>501</v>
      </c>
      <c r="I983" s="163" t="s">
        <v>513</v>
      </c>
      <c r="J983" s="164">
        <v>42933</v>
      </c>
    </row>
    <row r="984" spans="1:10">
      <c r="A984" s="160" t="s">
        <v>498</v>
      </c>
      <c r="B984" s="160" t="s">
        <v>486</v>
      </c>
      <c r="C984" s="161" t="s">
        <v>499</v>
      </c>
      <c r="D984" s="160" t="s">
        <v>500</v>
      </c>
      <c r="E984" s="160">
        <v>19</v>
      </c>
      <c r="F984" s="161" t="s">
        <v>504</v>
      </c>
      <c r="G984" s="162">
        <v>9799</v>
      </c>
      <c r="H984" s="160" t="s">
        <v>494</v>
      </c>
      <c r="I984" s="165" t="s">
        <v>192</v>
      </c>
      <c r="J984" s="164">
        <v>42935</v>
      </c>
    </row>
    <row r="985" spans="1:10">
      <c r="A985" s="160" t="s">
        <v>491</v>
      </c>
      <c r="B985" s="160" t="s">
        <v>486</v>
      </c>
      <c r="C985" s="161" t="s">
        <v>499</v>
      </c>
      <c r="D985" s="160" t="s">
        <v>500</v>
      </c>
      <c r="E985" s="160">
        <v>19</v>
      </c>
      <c r="F985" s="161" t="s">
        <v>16</v>
      </c>
      <c r="G985" s="162">
        <v>42657</v>
      </c>
      <c r="H985" s="160" t="s">
        <v>494</v>
      </c>
      <c r="I985" s="165" t="s">
        <v>192</v>
      </c>
      <c r="J985" s="164">
        <v>42935</v>
      </c>
    </row>
    <row r="986" spans="1:10">
      <c r="A986" s="160" t="s">
        <v>536</v>
      </c>
      <c r="B986" s="160" t="s">
        <v>534</v>
      </c>
      <c r="C986" s="161" t="s">
        <v>499</v>
      </c>
      <c r="D986" s="160" t="s">
        <v>500</v>
      </c>
      <c r="E986" s="160">
        <v>20</v>
      </c>
      <c r="F986" s="161" t="s">
        <v>489</v>
      </c>
      <c r="G986" s="162">
        <v>82411</v>
      </c>
      <c r="H986" s="160" t="s">
        <v>494</v>
      </c>
      <c r="I986" s="165" t="s">
        <v>189</v>
      </c>
      <c r="J986" s="164">
        <v>42936</v>
      </c>
    </row>
    <row r="987" spans="1:10">
      <c r="A987" s="160" t="s">
        <v>520</v>
      </c>
      <c r="B987" s="160" t="s">
        <v>518</v>
      </c>
      <c r="C987" s="161" t="s">
        <v>499</v>
      </c>
      <c r="D987" s="160" t="s">
        <v>500</v>
      </c>
      <c r="E987" s="160">
        <v>20</v>
      </c>
      <c r="F987" s="161" t="s">
        <v>489</v>
      </c>
      <c r="G987" s="162">
        <v>62716</v>
      </c>
      <c r="H987" s="160" t="s">
        <v>494</v>
      </c>
      <c r="I987" s="163" t="s">
        <v>201</v>
      </c>
      <c r="J987" s="164">
        <v>42936</v>
      </c>
    </row>
    <row r="988" spans="1:10">
      <c r="A988" s="160" t="s">
        <v>536</v>
      </c>
      <c r="B988" s="160" t="s">
        <v>534</v>
      </c>
      <c r="C988" s="161" t="s">
        <v>499</v>
      </c>
      <c r="D988" s="160" t="s">
        <v>500</v>
      </c>
      <c r="E988" s="160">
        <v>20</v>
      </c>
      <c r="F988" s="161" t="s">
        <v>489</v>
      </c>
      <c r="G988" s="162">
        <v>48857</v>
      </c>
      <c r="H988" s="160" t="s">
        <v>494</v>
      </c>
      <c r="I988" s="163" t="s">
        <v>192</v>
      </c>
      <c r="J988" s="164">
        <v>42936</v>
      </c>
    </row>
    <row r="989" spans="1:10">
      <c r="A989" s="160" t="s">
        <v>287</v>
      </c>
      <c r="B989" s="160" t="s">
        <v>524</v>
      </c>
      <c r="C989" s="161" t="s">
        <v>499</v>
      </c>
      <c r="D989" s="160" t="s">
        <v>500</v>
      </c>
      <c r="E989" s="160">
        <v>20</v>
      </c>
      <c r="F989" s="161" t="s">
        <v>489</v>
      </c>
      <c r="G989" s="162">
        <v>15911</v>
      </c>
      <c r="H989" s="160" t="s">
        <v>494</v>
      </c>
      <c r="I989" s="165" t="s">
        <v>189</v>
      </c>
      <c r="J989" s="164">
        <v>42936</v>
      </c>
    </row>
    <row r="990" spans="1:10">
      <c r="A990" s="160" t="s">
        <v>536</v>
      </c>
      <c r="B990" s="160" t="s">
        <v>534</v>
      </c>
      <c r="C990" s="161" t="s">
        <v>499</v>
      </c>
      <c r="D990" s="160" t="s">
        <v>500</v>
      </c>
      <c r="E990" s="160">
        <v>21</v>
      </c>
      <c r="F990" s="161" t="s">
        <v>504</v>
      </c>
      <c r="G990" s="162">
        <v>28146</v>
      </c>
      <c r="H990" s="160" t="s">
        <v>496</v>
      </c>
      <c r="I990" s="163" t="s">
        <v>198</v>
      </c>
      <c r="J990" s="164">
        <v>42937</v>
      </c>
    </row>
    <row r="991" spans="1:10">
      <c r="A991" s="160" t="s">
        <v>485</v>
      </c>
      <c r="B991" s="160" t="s">
        <v>486</v>
      </c>
      <c r="C991" s="161" t="s">
        <v>499</v>
      </c>
      <c r="D991" s="160" t="s">
        <v>500</v>
      </c>
      <c r="E991" s="160">
        <v>21</v>
      </c>
      <c r="F991" s="161" t="s">
        <v>16</v>
      </c>
      <c r="G991" s="162">
        <v>95904</v>
      </c>
      <c r="H991" s="160" t="s">
        <v>497</v>
      </c>
      <c r="I991" s="163" t="s">
        <v>513</v>
      </c>
      <c r="J991" s="164">
        <v>42937</v>
      </c>
    </row>
    <row r="992" spans="1:10">
      <c r="A992" s="160" t="s">
        <v>519</v>
      </c>
      <c r="B992" s="160" t="s">
        <v>518</v>
      </c>
      <c r="C992" s="161" t="s">
        <v>499</v>
      </c>
      <c r="D992" s="160" t="s">
        <v>500</v>
      </c>
      <c r="E992" s="160">
        <v>22</v>
      </c>
      <c r="F992" s="161" t="s">
        <v>489</v>
      </c>
      <c r="G992" s="162">
        <v>64709</v>
      </c>
      <c r="H992" s="160" t="s">
        <v>497</v>
      </c>
      <c r="I992" s="163" t="s">
        <v>201</v>
      </c>
      <c r="J992" s="164">
        <v>42938</v>
      </c>
    </row>
    <row r="993" spans="1:10">
      <c r="A993" s="160" t="s">
        <v>517</v>
      </c>
      <c r="B993" s="160" t="s">
        <v>518</v>
      </c>
      <c r="C993" s="161" t="s">
        <v>499</v>
      </c>
      <c r="D993" s="160" t="s">
        <v>500</v>
      </c>
      <c r="E993" s="160">
        <v>22</v>
      </c>
      <c r="F993" s="161" t="s">
        <v>504</v>
      </c>
      <c r="G993" s="162">
        <v>31627</v>
      </c>
      <c r="H993" s="160" t="s">
        <v>497</v>
      </c>
      <c r="I993" s="163" t="s">
        <v>189</v>
      </c>
      <c r="J993" s="164">
        <v>42938</v>
      </c>
    </row>
    <row r="994" spans="1:10">
      <c r="A994" s="160" t="s">
        <v>519</v>
      </c>
      <c r="B994" s="160" t="s">
        <v>518</v>
      </c>
      <c r="C994" s="161" t="s">
        <v>499</v>
      </c>
      <c r="D994" s="160" t="s">
        <v>500</v>
      </c>
      <c r="E994" s="160">
        <v>22</v>
      </c>
      <c r="F994" s="161" t="s">
        <v>489</v>
      </c>
      <c r="G994" s="162">
        <v>20189</v>
      </c>
      <c r="H994" s="160" t="s">
        <v>496</v>
      </c>
      <c r="I994" s="163" t="s">
        <v>201</v>
      </c>
      <c r="J994" s="164">
        <v>42938</v>
      </c>
    </row>
    <row r="995" spans="1:10">
      <c r="A995" s="160" t="s">
        <v>485</v>
      </c>
      <c r="B995" s="160" t="s">
        <v>486</v>
      </c>
      <c r="C995" s="161" t="s">
        <v>499</v>
      </c>
      <c r="D995" s="160" t="s">
        <v>500</v>
      </c>
      <c r="E995" s="160">
        <v>23</v>
      </c>
      <c r="F995" s="161" t="s">
        <v>16</v>
      </c>
      <c r="G995" s="162">
        <v>43866</v>
      </c>
      <c r="H995" s="160" t="s">
        <v>512</v>
      </c>
      <c r="I995" s="163" t="s">
        <v>192</v>
      </c>
      <c r="J995" s="164">
        <v>42939</v>
      </c>
    </row>
    <row r="996" spans="1:10">
      <c r="A996" s="160" t="s">
        <v>530</v>
      </c>
      <c r="B996" s="160" t="s">
        <v>524</v>
      </c>
      <c r="C996" s="161" t="s">
        <v>499</v>
      </c>
      <c r="D996" s="160" t="s">
        <v>500</v>
      </c>
      <c r="E996" s="160">
        <v>23</v>
      </c>
      <c r="F996" s="161" t="s">
        <v>489</v>
      </c>
      <c r="G996" s="162">
        <v>3029</v>
      </c>
      <c r="H996" s="160" t="s">
        <v>494</v>
      </c>
      <c r="I996" s="165" t="s">
        <v>192</v>
      </c>
      <c r="J996" s="164">
        <v>42939</v>
      </c>
    </row>
    <row r="997" spans="1:10">
      <c r="A997" s="160" t="s">
        <v>522</v>
      </c>
      <c r="B997" s="160" t="s">
        <v>518</v>
      </c>
      <c r="C997" s="161" t="s">
        <v>499</v>
      </c>
      <c r="D997" s="160" t="s">
        <v>500</v>
      </c>
      <c r="E997" s="160">
        <v>24</v>
      </c>
      <c r="F997" s="161" t="s">
        <v>16</v>
      </c>
      <c r="G997" s="162">
        <v>69481</v>
      </c>
      <c r="H997" s="160" t="s">
        <v>490</v>
      </c>
      <c r="I997" s="163" t="s">
        <v>201</v>
      </c>
      <c r="J997" s="164">
        <v>42940</v>
      </c>
    </row>
    <row r="998" spans="1:10">
      <c r="A998" s="160" t="s">
        <v>520</v>
      </c>
      <c r="B998" s="160" t="s">
        <v>518</v>
      </c>
      <c r="C998" s="161" t="s">
        <v>499</v>
      </c>
      <c r="D998" s="160" t="s">
        <v>500</v>
      </c>
      <c r="E998" s="160">
        <v>24</v>
      </c>
      <c r="F998" s="161" t="s">
        <v>489</v>
      </c>
      <c r="G998" s="162">
        <v>95757</v>
      </c>
      <c r="H998" s="160" t="s">
        <v>497</v>
      </c>
      <c r="I998" s="163" t="s">
        <v>201</v>
      </c>
      <c r="J998" s="164">
        <v>42940</v>
      </c>
    </row>
    <row r="999" spans="1:10">
      <c r="A999" s="160" t="s">
        <v>498</v>
      </c>
      <c r="B999" s="160" t="s">
        <v>486</v>
      </c>
      <c r="C999" s="161" t="s">
        <v>499</v>
      </c>
      <c r="D999" s="160" t="s">
        <v>500</v>
      </c>
      <c r="E999" s="160">
        <v>25</v>
      </c>
      <c r="F999" s="161" t="s">
        <v>16</v>
      </c>
      <c r="G999" s="162">
        <v>73185</v>
      </c>
      <c r="H999" s="160" t="s">
        <v>494</v>
      </c>
      <c r="I999" s="163" t="s">
        <v>192</v>
      </c>
      <c r="J999" s="164">
        <v>42941</v>
      </c>
    </row>
    <row r="1000" spans="1:10">
      <c r="A1000" s="160" t="s">
        <v>485</v>
      </c>
      <c r="B1000" s="160" t="s">
        <v>486</v>
      </c>
      <c r="C1000" s="161" t="s">
        <v>499</v>
      </c>
      <c r="D1000" s="160" t="s">
        <v>500</v>
      </c>
      <c r="E1000" s="160">
        <v>25</v>
      </c>
      <c r="F1000" s="161" t="s">
        <v>16</v>
      </c>
      <c r="G1000" s="162">
        <v>96424</v>
      </c>
      <c r="H1000" s="160" t="s">
        <v>497</v>
      </c>
      <c r="I1000" s="163" t="s">
        <v>214</v>
      </c>
      <c r="J1000" s="164">
        <v>42941</v>
      </c>
    </row>
    <row r="1001" spans="1:10">
      <c r="A1001" s="160" t="s">
        <v>526</v>
      </c>
      <c r="B1001" s="160" t="s">
        <v>524</v>
      </c>
      <c r="C1001" s="161" t="s">
        <v>499</v>
      </c>
      <c r="D1001" s="160" t="s">
        <v>500</v>
      </c>
      <c r="E1001" s="160">
        <v>25</v>
      </c>
      <c r="F1001" s="161" t="s">
        <v>489</v>
      </c>
      <c r="G1001" s="162">
        <v>27033</v>
      </c>
      <c r="H1001" s="160" t="s">
        <v>494</v>
      </c>
      <c r="I1001" s="163" t="s">
        <v>198</v>
      </c>
      <c r="J1001" s="164">
        <v>42941</v>
      </c>
    </row>
    <row r="1002" spans="1:10">
      <c r="A1002" s="160" t="s">
        <v>521</v>
      </c>
      <c r="B1002" s="160" t="s">
        <v>518</v>
      </c>
      <c r="C1002" s="161" t="s">
        <v>499</v>
      </c>
      <c r="D1002" s="160" t="s">
        <v>500</v>
      </c>
      <c r="E1002" s="160">
        <v>25</v>
      </c>
      <c r="F1002" s="161" t="s">
        <v>16</v>
      </c>
      <c r="G1002" s="162">
        <v>52636</v>
      </c>
      <c r="H1002" s="160" t="s">
        <v>501</v>
      </c>
      <c r="I1002" s="163" t="s">
        <v>192</v>
      </c>
      <c r="J1002" s="164">
        <v>42941</v>
      </c>
    </row>
    <row r="1003" spans="1:10">
      <c r="A1003" s="160" t="s">
        <v>523</v>
      </c>
      <c r="B1003" s="160" t="s">
        <v>518</v>
      </c>
      <c r="C1003" s="161" t="s">
        <v>499</v>
      </c>
      <c r="D1003" s="160" t="s">
        <v>500</v>
      </c>
      <c r="E1003" s="160">
        <v>26</v>
      </c>
      <c r="F1003" s="161" t="s">
        <v>489</v>
      </c>
      <c r="G1003" s="162">
        <v>5026</v>
      </c>
      <c r="H1003" s="160" t="s">
        <v>497</v>
      </c>
      <c r="I1003" s="163" t="s">
        <v>513</v>
      </c>
      <c r="J1003" s="164">
        <v>42942</v>
      </c>
    </row>
    <row r="1004" spans="1:10">
      <c r="A1004" s="160" t="s">
        <v>536</v>
      </c>
      <c r="B1004" s="160" t="s">
        <v>534</v>
      </c>
      <c r="C1004" s="161" t="s">
        <v>499</v>
      </c>
      <c r="D1004" s="160" t="s">
        <v>500</v>
      </c>
      <c r="E1004" s="160">
        <v>26</v>
      </c>
      <c r="F1004" s="161" t="s">
        <v>16</v>
      </c>
      <c r="G1004" s="162">
        <v>75896</v>
      </c>
      <c r="H1004" s="160" t="s">
        <v>497</v>
      </c>
      <c r="I1004" s="165" t="s">
        <v>192</v>
      </c>
      <c r="J1004" s="164">
        <v>42942</v>
      </c>
    </row>
    <row r="1005" spans="1:10">
      <c r="A1005" s="160" t="s">
        <v>291</v>
      </c>
      <c r="B1005" s="160" t="s">
        <v>524</v>
      </c>
      <c r="C1005" s="161" t="s">
        <v>499</v>
      </c>
      <c r="D1005" s="160" t="s">
        <v>500</v>
      </c>
      <c r="E1005" s="160">
        <v>26</v>
      </c>
      <c r="F1005" s="161" t="s">
        <v>504</v>
      </c>
      <c r="G1005" s="162">
        <v>42826</v>
      </c>
      <c r="H1005" s="160" t="s">
        <v>494</v>
      </c>
      <c r="I1005" s="163" t="s">
        <v>513</v>
      </c>
      <c r="J1005" s="164">
        <v>42942</v>
      </c>
    </row>
    <row r="1006" spans="1:10">
      <c r="A1006" s="160" t="s">
        <v>525</v>
      </c>
      <c r="B1006" s="160" t="s">
        <v>524</v>
      </c>
      <c r="C1006" s="161" t="s">
        <v>499</v>
      </c>
      <c r="D1006" s="160" t="s">
        <v>500</v>
      </c>
      <c r="E1006" s="160">
        <v>27</v>
      </c>
      <c r="F1006" s="161" t="s">
        <v>489</v>
      </c>
      <c r="G1006" s="162">
        <v>28054</v>
      </c>
      <c r="H1006" s="160" t="s">
        <v>496</v>
      </c>
      <c r="I1006" s="163" t="s">
        <v>192</v>
      </c>
      <c r="J1006" s="164">
        <v>42943</v>
      </c>
    </row>
    <row r="1007" spans="1:10">
      <c r="A1007" s="160" t="s">
        <v>526</v>
      </c>
      <c r="B1007" s="160" t="s">
        <v>524</v>
      </c>
      <c r="C1007" s="161" t="s">
        <v>499</v>
      </c>
      <c r="D1007" s="160" t="s">
        <v>500</v>
      </c>
      <c r="E1007" s="160">
        <v>27</v>
      </c>
      <c r="F1007" s="161" t="s">
        <v>489</v>
      </c>
      <c r="G1007" s="162">
        <v>40182</v>
      </c>
      <c r="H1007" s="160" t="s">
        <v>494</v>
      </c>
      <c r="I1007" s="165" t="s">
        <v>189</v>
      </c>
      <c r="J1007" s="164">
        <v>42943</v>
      </c>
    </row>
    <row r="1008" spans="1:10">
      <c r="A1008" s="160" t="s">
        <v>526</v>
      </c>
      <c r="B1008" s="160" t="s">
        <v>524</v>
      </c>
      <c r="C1008" s="161" t="s">
        <v>499</v>
      </c>
      <c r="D1008" s="160" t="s">
        <v>500</v>
      </c>
      <c r="E1008" s="160">
        <v>28</v>
      </c>
      <c r="F1008" s="161" t="s">
        <v>16</v>
      </c>
      <c r="G1008" s="162">
        <v>64675</v>
      </c>
      <c r="H1008" s="160" t="s">
        <v>494</v>
      </c>
      <c r="I1008" s="163" t="s">
        <v>214</v>
      </c>
      <c r="J1008" s="164">
        <v>42944</v>
      </c>
    </row>
    <row r="1009" spans="1:10">
      <c r="A1009" s="160" t="s">
        <v>528</v>
      </c>
      <c r="B1009" s="160" t="s">
        <v>524</v>
      </c>
      <c r="C1009" s="161" t="s">
        <v>499</v>
      </c>
      <c r="D1009" s="160" t="s">
        <v>500</v>
      </c>
      <c r="E1009" s="160">
        <v>28</v>
      </c>
      <c r="F1009" s="161" t="s">
        <v>489</v>
      </c>
      <c r="G1009" s="162">
        <v>15958</v>
      </c>
      <c r="H1009" s="160" t="s">
        <v>494</v>
      </c>
      <c r="I1009" s="163" t="s">
        <v>189</v>
      </c>
      <c r="J1009" s="164">
        <v>42944</v>
      </c>
    </row>
    <row r="1010" spans="1:10">
      <c r="A1010" s="160" t="s">
        <v>503</v>
      </c>
      <c r="B1010" s="160" t="s">
        <v>486</v>
      </c>
      <c r="C1010" s="161" t="s">
        <v>499</v>
      </c>
      <c r="D1010" s="160" t="s">
        <v>500</v>
      </c>
      <c r="E1010" s="160">
        <v>28</v>
      </c>
      <c r="F1010" s="161" t="s">
        <v>489</v>
      </c>
      <c r="G1010" s="162">
        <v>26977</v>
      </c>
      <c r="H1010" s="160" t="s">
        <v>494</v>
      </c>
      <c r="I1010" s="163" t="s">
        <v>214</v>
      </c>
      <c r="J1010" s="164">
        <v>42944</v>
      </c>
    </row>
    <row r="1011" spans="1:10">
      <c r="A1011" s="160" t="s">
        <v>498</v>
      </c>
      <c r="B1011" s="160" t="s">
        <v>486</v>
      </c>
      <c r="C1011" s="161" t="s">
        <v>499</v>
      </c>
      <c r="D1011" s="160" t="s">
        <v>500</v>
      </c>
      <c r="E1011" s="160">
        <v>29</v>
      </c>
      <c r="F1011" s="161" t="s">
        <v>489</v>
      </c>
      <c r="G1011" s="162">
        <v>30085</v>
      </c>
      <c r="H1011" s="160" t="s">
        <v>501</v>
      </c>
      <c r="I1011" s="163" t="s">
        <v>198</v>
      </c>
      <c r="J1011" s="164">
        <v>42945</v>
      </c>
    </row>
    <row r="1012" spans="1:10">
      <c r="A1012" s="160" t="s">
        <v>485</v>
      </c>
      <c r="B1012" s="160" t="s">
        <v>486</v>
      </c>
      <c r="C1012" s="161" t="s">
        <v>499</v>
      </c>
      <c r="D1012" s="160" t="s">
        <v>500</v>
      </c>
      <c r="E1012" s="160">
        <v>29</v>
      </c>
      <c r="F1012" s="161" t="s">
        <v>489</v>
      </c>
      <c r="G1012" s="162">
        <v>73248</v>
      </c>
      <c r="H1012" s="160" t="s">
        <v>497</v>
      </c>
      <c r="I1012" s="163" t="s">
        <v>198</v>
      </c>
      <c r="J1012" s="164">
        <v>42945</v>
      </c>
    </row>
    <row r="1013" spans="1:10">
      <c r="A1013" s="160" t="s">
        <v>528</v>
      </c>
      <c r="B1013" s="160" t="s">
        <v>524</v>
      </c>
      <c r="C1013" s="161" t="s">
        <v>499</v>
      </c>
      <c r="D1013" s="160" t="s">
        <v>515</v>
      </c>
      <c r="E1013" s="160">
        <v>1</v>
      </c>
      <c r="F1013" s="161" t="s">
        <v>489</v>
      </c>
      <c r="G1013" s="162">
        <v>86708</v>
      </c>
      <c r="H1013" s="160" t="s">
        <v>497</v>
      </c>
      <c r="I1013" s="163" t="s">
        <v>210</v>
      </c>
      <c r="J1013" s="164">
        <v>42948</v>
      </c>
    </row>
    <row r="1014" spans="1:10">
      <c r="A1014" s="160" t="s">
        <v>532</v>
      </c>
      <c r="B1014" s="160" t="s">
        <v>524</v>
      </c>
      <c r="C1014" s="161" t="s">
        <v>499</v>
      </c>
      <c r="D1014" s="160" t="s">
        <v>515</v>
      </c>
      <c r="E1014" s="160">
        <v>1</v>
      </c>
      <c r="F1014" s="161" t="s">
        <v>16</v>
      </c>
      <c r="G1014" s="162">
        <v>11822</v>
      </c>
      <c r="H1014" s="160" t="s">
        <v>497</v>
      </c>
      <c r="I1014" s="163" t="s">
        <v>201</v>
      </c>
      <c r="J1014" s="164">
        <v>42948</v>
      </c>
    </row>
    <row r="1015" spans="1:10">
      <c r="A1015" s="160" t="s">
        <v>528</v>
      </c>
      <c r="B1015" s="160" t="s">
        <v>524</v>
      </c>
      <c r="C1015" s="161" t="s">
        <v>499</v>
      </c>
      <c r="D1015" s="160" t="s">
        <v>515</v>
      </c>
      <c r="E1015" s="160">
        <v>1</v>
      </c>
      <c r="F1015" s="161" t="s">
        <v>489</v>
      </c>
      <c r="G1015" s="162">
        <v>65355</v>
      </c>
      <c r="H1015" s="160" t="s">
        <v>496</v>
      </c>
      <c r="I1015" s="163" t="s">
        <v>210</v>
      </c>
      <c r="J1015" s="164">
        <v>42948</v>
      </c>
    </row>
    <row r="1016" spans="1:10">
      <c r="A1016" s="160" t="s">
        <v>291</v>
      </c>
      <c r="B1016" s="160" t="s">
        <v>524</v>
      </c>
      <c r="C1016" s="161" t="s">
        <v>499</v>
      </c>
      <c r="D1016" s="160" t="s">
        <v>515</v>
      </c>
      <c r="E1016" s="160">
        <v>2</v>
      </c>
      <c r="F1016" s="161" t="s">
        <v>504</v>
      </c>
      <c r="G1016" s="162">
        <v>24248</v>
      </c>
      <c r="H1016" s="160" t="s">
        <v>494</v>
      </c>
      <c r="I1016" s="163" t="s">
        <v>513</v>
      </c>
      <c r="J1016" s="164">
        <v>42949</v>
      </c>
    </row>
    <row r="1017" spans="1:10">
      <c r="A1017" s="160" t="s">
        <v>287</v>
      </c>
      <c r="B1017" s="160" t="s">
        <v>524</v>
      </c>
      <c r="C1017" s="161" t="s">
        <v>499</v>
      </c>
      <c r="D1017" s="160" t="s">
        <v>515</v>
      </c>
      <c r="E1017" s="160">
        <v>2</v>
      </c>
      <c r="F1017" s="161" t="s">
        <v>16</v>
      </c>
      <c r="G1017" s="162">
        <v>45973</v>
      </c>
      <c r="H1017" s="160" t="s">
        <v>497</v>
      </c>
      <c r="I1017" s="163" t="s">
        <v>201</v>
      </c>
      <c r="J1017" s="164">
        <v>42949</v>
      </c>
    </row>
    <row r="1018" spans="1:10">
      <c r="A1018" s="160" t="s">
        <v>525</v>
      </c>
      <c r="B1018" s="160" t="s">
        <v>524</v>
      </c>
      <c r="C1018" s="161" t="s">
        <v>499</v>
      </c>
      <c r="D1018" s="160" t="s">
        <v>515</v>
      </c>
      <c r="E1018" s="160">
        <v>3</v>
      </c>
      <c r="F1018" s="161" t="s">
        <v>489</v>
      </c>
      <c r="G1018" s="162">
        <v>78487</v>
      </c>
      <c r="H1018" s="160" t="s">
        <v>494</v>
      </c>
      <c r="I1018" s="163" t="s">
        <v>210</v>
      </c>
      <c r="J1018" s="164">
        <v>42950</v>
      </c>
    </row>
    <row r="1019" spans="1:10">
      <c r="A1019" s="160" t="s">
        <v>287</v>
      </c>
      <c r="B1019" s="160" t="s">
        <v>524</v>
      </c>
      <c r="C1019" s="161" t="s">
        <v>499</v>
      </c>
      <c r="D1019" s="160" t="s">
        <v>515</v>
      </c>
      <c r="E1019" s="160">
        <v>3</v>
      </c>
      <c r="F1019" s="161" t="s">
        <v>16</v>
      </c>
      <c r="G1019" s="162">
        <v>63914</v>
      </c>
      <c r="H1019" s="160" t="s">
        <v>494</v>
      </c>
      <c r="I1019" s="163" t="s">
        <v>210</v>
      </c>
      <c r="J1019" s="164">
        <v>42950</v>
      </c>
    </row>
    <row r="1020" spans="1:10">
      <c r="A1020" s="160" t="s">
        <v>287</v>
      </c>
      <c r="B1020" s="160" t="s">
        <v>524</v>
      </c>
      <c r="C1020" s="161" t="s">
        <v>499</v>
      </c>
      <c r="D1020" s="160" t="s">
        <v>515</v>
      </c>
      <c r="E1020" s="160">
        <v>3</v>
      </c>
      <c r="F1020" s="161" t="s">
        <v>489</v>
      </c>
      <c r="G1020" s="162">
        <v>40358</v>
      </c>
      <c r="H1020" s="160" t="s">
        <v>494</v>
      </c>
      <c r="I1020" s="163" t="s">
        <v>513</v>
      </c>
      <c r="J1020" s="164">
        <v>42950</v>
      </c>
    </row>
    <row r="1021" spans="1:10">
      <c r="A1021" s="160" t="s">
        <v>503</v>
      </c>
      <c r="B1021" s="160" t="s">
        <v>486</v>
      </c>
      <c r="C1021" s="161" t="s">
        <v>499</v>
      </c>
      <c r="D1021" s="160" t="s">
        <v>515</v>
      </c>
      <c r="E1021" s="160">
        <v>3</v>
      </c>
      <c r="F1021" s="161" t="s">
        <v>16</v>
      </c>
      <c r="G1021" s="162">
        <v>90419</v>
      </c>
      <c r="H1021" s="160" t="s">
        <v>494</v>
      </c>
      <c r="I1021" s="163" t="s">
        <v>210</v>
      </c>
      <c r="J1021" s="164">
        <v>42950</v>
      </c>
    </row>
    <row r="1022" spans="1:10">
      <c r="A1022" s="160" t="s">
        <v>498</v>
      </c>
      <c r="B1022" s="160" t="s">
        <v>486</v>
      </c>
      <c r="C1022" s="161" t="s">
        <v>499</v>
      </c>
      <c r="D1022" s="160" t="s">
        <v>515</v>
      </c>
      <c r="E1022" s="160">
        <v>4</v>
      </c>
      <c r="F1022" s="161" t="s">
        <v>489</v>
      </c>
      <c r="G1022" s="162">
        <v>55060</v>
      </c>
      <c r="H1022" s="160" t="s">
        <v>496</v>
      </c>
      <c r="I1022" s="165" t="s">
        <v>192</v>
      </c>
      <c r="J1022" s="164">
        <v>42951</v>
      </c>
    </row>
    <row r="1023" spans="1:10">
      <c r="A1023" s="160" t="s">
        <v>517</v>
      </c>
      <c r="B1023" s="160" t="s">
        <v>518</v>
      </c>
      <c r="C1023" s="161" t="s">
        <v>499</v>
      </c>
      <c r="D1023" s="160" t="s">
        <v>515</v>
      </c>
      <c r="E1023" s="160">
        <v>4</v>
      </c>
      <c r="F1023" s="161" t="s">
        <v>16</v>
      </c>
      <c r="G1023" s="162">
        <v>67281</v>
      </c>
      <c r="H1023" s="160" t="s">
        <v>497</v>
      </c>
      <c r="I1023" s="163" t="s">
        <v>192</v>
      </c>
      <c r="J1023" s="164">
        <v>42951</v>
      </c>
    </row>
    <row r="1024" spans="1:10">
      <c r="A1024" s="160" t="s">
        <v>531</v>
      </c>
      <c r="B1024" s="160" t="s">
        <v>524</v>
      </c>
      <c r="C1024" s="161" t="s">
        <v>499</v>
      </c>
      <c r="D1024" s="160" t="s">
        <v>515</v>
      </c>
      <c r="E1024" s="160">
        <v>6</v>
      </c>
      <c r="F1024" s="161" t="s">
        <v>489</v>
      </c>
      <c r="G1024" s="162">
        <v>89850</v>
      </c>
      <c r="H1024" s="160" t="s">
        <v>494</v>
      </c>
      <c r="I1024" s="163" t="s">
        <v>192</v>
      </c>
      <c r="J1024" s="164">
        <v>42953</v>
      </c>
    </row>
    <row r="1025" spans="1:10">
      <c r="A1025" s="160" t="s">
        <v>528</v>
      </c>
      <c r="B1025" s="160" t="s">
        <v>524</v>
      </c>
      <c r="C1025" s="161" t="s">
        <v>499</v>
      </c>
      <c r="D1025" s="160" t="s">
        <v>515</v>
      </c>
      <c r="E1025" s="160">
        <v>6</v>
      </c>
      <c r="F1025" s="161" t="s">
        <v>504</v>
      </c>
      <c r="G1025" s="162">
        <v>28551</v>
      </c>
      <c r="H1025" s="160" t="s">
        <v>496</v>
      </c>
      <c r="I1025" s="163" t="s">
        <v>192</v>
      </c>
      <c r="J1025" s="164">
        <v>42953</v>
      </c>
    </row>
    <row r="1026" spans="1:10">
      <c r="A1026" s="160" t="s">
        <v>526</v>
      </c>
      <c r="B1026" s="160" t="s">
        <v>524</v>
      </c>
      <c r="C1026" s="161" t="s">
        <v>499</v>
      </c>
      <c r="D1026" s="160" t="s">
        <v>515</v>
      </c>
      <c r="E1026" s="160">
        <v>6</v>
      </c>
      <c r="F1026" s="161" t="s">
        <v>504</v>
      </c>
      <c r="G1026" s="162">
        <v>89200</v>
      </c>
      <c r="H1026" s="160" t="s">
        <v>496</v>
      </c>
      <c r="I1026" s="165" t="s">
        <v>192</v>
      </c>
      <c r="J1026" s="164">
        <v>42953</v>
      </c>
    </row>
    <row r="1027" spans="1:10">
      <c r="A1027" s="160" t="s">
        <v>485</v>
      </c>
      <c r="B1027" s="160" t="s">
        <v>486</v>
      </c>
      <c r="C1027" s="161" t="s">
        <v>499</v>
      </c>
      <c r="D1027" s="160" t="s">
        <v>515</v>
      </c>
      <c r="E1027" s="160">
        <v>6</v>
      </c>
      <c r="F1027" s="161" t="s">
        <v>16</v>
      </c>
      <c r="G1027" s="162">
        <v>98508</v>
      </c>
      <c r="H1027" s="160" t="s">
        <v>497</v>
      </c>
      <c r="I1027" s="163" t="s">
        <v>192</v>
      </c>
      <c r="J1027" s="164">
        <v>42953</v>
      </c>
    </row>
    <row r="1028" spans="1:10">
      <c r="A1028" s="160" t="s">
        <v>519</v>
      </c>
      <c r="B1028" s="160" t="s">
        <v>518</v>
      </c>
      <c r="C1028" s="161" t="s">
        <v>499</v>
      </c>
      <c r="D1028" s="160" t="s">
        <v>515</v>
      </c>
      <c r="E1028" s="160">
        <v>6</v>
      </c>
      <c r="F1028" s="161" t="s">
        <v>16</v>
      </c>
      <c r="G1028" s="162">
        <v>33220</v>
      </c>
      <c r="H1028" s="160" t="s">
        <v>497</v>
      </c>
      <c r="I1028" s="163" t="s">
        <v>192</v>
      </c>
      <c r="J1028" s="164">
        <v>42953</v>
      </c>
    </row>
    <row r="1029" spans="1:10">
      <c r="A1029" s="160" t="s">
        <v>519</v>
      </c>
      <c r="B1029" s="160" t="s">
        <v>518</v>
      </c>
      <c r="C1029" s="161" t="s">
        <v>499</v>
      </c>
      <c r="D1029" s="160" t="s">
        <v>515</v>
      </c>
      <c r="E1029" s="160">
        <v>7</v>
      </c>
      <c r="F1029" s="161" t="s">
        <v>16</v>
      </c>
      <c r="G1029" s="162">
        <v>77718</v>
      </c>
      <c r="H1029" s="160" t="s">
        <v>494</v>
      </c>
      <c r="I1029" s="163" t="s">
        <v>210</v>
      </c>
      <c r="J1029" s="164">
        <v>42954</v>
      </c>
    </row>
    <row r="1030" spans="1:10">
      <c r="A1030" s="160" t="s">
        <v>485</v>
      </c>
      <c r="B1030" s="160" t="s">
        <v>486</v>
      </c>
      <c r="C1030" s="161" t="s">
        <v>499</v>
      </c>
      <c r="D1030" s="160" t="s">
        <v>515</v>
      </c>
      <c r="E1030" s="160">
        <v>7</v>
      </c>
      <c r="F1030" s="161" t="s">
        <v>489</v>
      </c>
      <c r="G1030" s="162">
        <v>36617</v>
      </c>
      <c r="H1030" s="160" t="s">
        <v>494</v>
      </c>
      <c r="I1030" s="163" t="s">
        <v>192</v>
      </c>
      <c r="J1030" s="164">
        <v>42954</v>
      </c>
    </row>
    <row r="1031" spans="1:10">
      <c r="A1031" s="160" t="s">
        <v>291</v>
      </c>
      <c r="B1031" s="160" t="s">
        <v>524</v>
      </c>
      <c r="C1031" s="161" t="s">
        <v>499</v>
      </c>
      <c r="D1031" s="160" t="s">
        <v>515</v>
      </c>
      <c r="E1031" s="160">
        <v>8</v>
      </c>
      <c r="F1031" s="161" t="s">
        <v>16</v>
      </c>
      <c r="G1031" s="162">
        <v>22299</v>
      </c>
      <c r="H1031" s="160" t="s">
        <v>497</v>
      </c>
      <c r="I1031" s="163" t="s">
        <v>192</v>
      </c>
      <c r="J1031" s="164">
        <v>42955</v>
      </c>
    </row>
    <row r="1032" spans="1:10">
      <c r="A1032" s="160" t="s">
        <v>530</v>
      </c>
      <c r="B1032" s="160" t="s">
        <v>524</v>
      </c>
      <c r="C1032" s="161" t="s">
        <v>499</v>
      </c>
      <c r="D1032" s="160" t="s">
        <v>515</v>
      </c>
      <c r="E1032" s="160">
        <v>8</v>
      </c>
      <c r="F1032" s="161" t="s">
        <v>489</v>
      </c>
      <c r="G1032" s="162">
        <v>36168</v>
      </c>
      <c r="H1032" s="160" t="s">
        <v>496</v>
      </c>
      <c r="I1032" s="163" t="s">
        <v>513</v>
      </c>
      <c r="J1032" s="164">
        <v>42955</v>
      </c>
    </row>
    <row r="1033" spans="1:10">
      <c r="A1033" s="160" t="s">
        <v>521</v>
      </c>
      <c r="B1033" s="160" t="s">
        <v>518</v>
      </c>
      <c r="C1033" s="161" t="s">
        <v>499</v>
      </c>
      <c r="D1033" s="160" t="s">
        <v>515</v>
      </c>
      <c r="E1033" s="160">
        <v>8</v>
      </c>
      <c r="F1033" s="161" t="s">
        <v>489</v>
      </c>
      <c r="G1033" s="162">
        <v>12247</v>
      </c>
      <c r="H1033" s="160" t="s">
        <v>512</v>
      </c>
      <c r="I1033" s="163" t="s">
        <v>192</v>
      </c>
      <c r="J1033" s="164">
        <v>42955</v>
      </c>
    </row>
    <row r="1034" spans="1:10">
      <c r="A1034" s="160" t="s">
        <v>291</v>
      </c>
      <c r="B1034" s="160" t="s">
        <v>524</v>
      </c>
      <c r="C1034" s="161" t="s">
        <v>499</v>
      </c>
      <c r="D1034" s="160" t="s">
        <v>515</v>
      </c>
      <c r="E1034" s="160">
        <v>9</v>
      </c>
      <c r="F1034" s="161" t="s">
        <v>489</v>
      </c>
      <c r="G1034" s="162">
        <v>7081</v>
      </c>
      <c r="H1034" s="160" t="s">
        <v>494</v>
      </c>
      <c r="I1034" s="163" t="s">
        <v>210</v>
      </c>
      <c r="J1034" s="164">
        <v>42956</v>
      </c>
    </row>
    <row r="1035" spans="1:10">
      <c r="A1035" s="160" t="s">
        <v>535</v>
      </c>
      <c r="B1035" s="160" t="s">
        <v>534</v>
      </c>
      <c r="C1035" s="161" t="s">
        <v>499</v>
      </c>
      <c r="D1035" s="160" t="s">
        <v>515</v>
      </c>
      <c r="E1035" s="160">
        <v>9</v>
      </c>
      <c r="F1035" s="161" t="s">
        <v>16</v>
      </c>
      <c r="G1035" s="162">
        <v>18225</v>
      </c>
      <c r="H1035" s="160" t="s">
        <v>497</v>
      </c>
      <c r="I1035" s="163" t="s">
        <v>214</v>
      </c>
      <c r="J1035" s="164">
        <v>42956</v>
      </c>
    </row>
    <row r="1036" spans="1:10">
      <c r="A1036" s="160" t="s">
        <v>517</v>
      </c>
      <c r="B1036" s="160" t="s">
        <v>518</v>
      </c>
      <c r="C1036" s="161" t="s">
        <v>499</v>
      </c>
      <c r="D1036" s="160" t="s">
        <v>515</v>
      </c>
      <c r="E1036" s="160">
        <v>9</v>
      </c>
      <c r="F1036" s="161" t="s">
        <v>16</v>
      </c>
      <c r="G1036" s="162">
        <v>33380</v>
      </c>
      <c r="H1036" s="160" t="s">
        <v>501</v>
      </c>
      <c r="I1036" s="163" t="s">
        <v>198</v>
      </c>
      <c r="J1036" s="164">
        <v>42956</v>
      </c>
    </row>
    <row r="1037" spans="1:10">
      <c r="A1037" s="160" t="s">
        <v>519</v>
      </c>
      <c r="B1037" s="160" t="s">
        <v>518</v>
      </c>
      <c r="C1037" s="161" t="s">
        <v>499</v>
      </c>
      <c r="D1037" s="160" t="s">
        <v>515</v>
      </c>
      <c r="E1037" s="160">
        <v>10</v>
      </c>
      <c r="F1037" s="161" t="s">
        <v>16</v>
      </c>
      <c r="G1037" s="162">
        <v>49864</v>
      </c>
      <c r="H1037" s="160" t="s">
        <v>497</v>
      </c>
      <c r="I1037" s="163" t="s">
        <v>189</v>
      </c>
      <c r="J1037" s="164">
        <v>42957</v>
      </c>
    </row>
    <row r="1038" spans="1:10">
      <c r="A1038" s="160" t="s">
        <v>527</v>
      </c>
      <c r="B1038" s="160" t="s">
        <v>524</v>
      </c>
      <c r="C1038" s="161" t="s">
        <v>499</v>
      </c>
      <c r="D1038" s="160" t="s">
        <v>515</v>
      </c>
      <c r="E1038" s="160">
        <v>10</v>
      </c>
      <c r="F1038" s="161" t="s">
        <v>489</v>
      </c>
      <c r="G1038" s="162">
        <v>22517</v>
      </c>
      <c r="H1038" s="160" t="s">
        <v>497</v>
      </c>
      <c r="I1038" s="163" t="s">
        <v>513</v>
      </c>
      <c r="J1038" s="164">
        <v>42957</v>
      </c>
    </row>
    <row r="1039" spans="1:10">
      <c r="A1039" s="160" t="s">
        <v>531</v>
      </c>
      <c r="B1039" s="160" t="s">
        <v>524</v>
      </c>
      <c r="C1039" s="161" t="s">
        <v>499</v>
      </c>
      <c r="D1039" s="160" t="s">
        <v>515</v>
      </c>
      <c r="E1039" s="160">
        <v>10</v>
      </c>
      <c r="F1039" s="161" t="s">
        <v>489</v>
      </c>
      <c r="G1039" s="162">
        <v>76809</v>
      </c>
      <c r="H1039" s="160" t="s">
        <v>497</v>
      </c>
      <c r="I1039" s="163" t="s">
        <v>189</v>
      </c>
      <c r="J1039" s="164">
        <v>42957</v>
      </c>
    </row>
    <row r="1040" spans="1:10">
      <c r="A1040" s="160" t="s">
        <v>528</v>
      </c>
      <c r="B1040" s="160" t="s">
        <v>524</v>
      </c>
      <c r="C1040" s="161" t="s">
        <v>499</v>
      </c>
      <c r="D1040" s="160" t="s">
        <v>515</v>
      </c>
      <c r="E1040" s="160">
        <v>12</v>
      </c>
      <c r="F1040" s="161" t="s">
        <v>16</v>
      </c>
      <c r="G1040" s="162">
        <v>41949</v>
      </c>
      <c r="H1040" s="160" t="s">
        <v>497</v>
      </c>
      <c r="I1040" s="163" t="s">
        <v>214</v>
      </c>
      <c r="J1040" s="164">
        <v>42959</v>
      </c>
    </row>
    <row r="1041" spans="1:10">
      <c r="A1041" s="160" t="s">
        <v>532</v>
      </c>
      <c r="B1041" s="160" t="s">
        <v>524</v>
      </c>
      <c r="C1041" s="161" t="s">
        <v>499</v>
      </c>
      <c r="D1041" s="160" t="s">
        <v>515</v>
      </c>
      <c r="E1041" s="160">
        <v>12</v>
      </c>
      <c r="F1041" s="161" t="s">
        <v>16</v>
      </c>
      <c r="G1041" s="162">
        <v>10833</v>
      </c>
      <c r="H1041" s="160" t="s">
        <v>501</v>
      </c>
      <c r="I1041" s="165" t="s">
        <v>192</v>
      </c>
      <c r="J1041" s="164">
        <v>42959</v>
      </c>
    </row>
    <row r="1042" spans="1:10">
      <c r="A1042" s="160" t="s">
        <v>291</v>
      </c>
      <c r="B1042" s="160" t="s">
        <v>524</v>
      </c>
      <c r="C1042" s="161" t="s">
        <v>499</v>
      </c>
      <c r="D1042" s="160" t="s">
        <v>515</v>
      </c>
      <c r="E1042" s="160">
        <v>12</v>
      </c>
      <c r="F1042" s="161" t="s">
        <v>489</v>
      </c>
      <c r="G1042" s="162">
        <v>73033</v>
      </c>
      <c r="H1042" s="160" t="s">
        <v>496</v>
      </c>
      <c r="I1042" s="163" t="s">
        <v>513</v>
      </c>
      <c r="J1042" s="164">
        <v>42959</v>
      </c>
    </row>
    <row r="1043" spans="1:10">
      <c r="A1043" s="160" t="s">
        <v>536</v>
      </c>
      <c r="B1043" s="160" t="s">
        <v>534</v>
      </c>
      <c r="C1043" s="161" t="s">
        <v>499</v>
      </c>
      <c r="D1043" s="160" t="s">
        <v>515</v>
      </c>
      <c r="E1043" s="160">
        <v>12</v>
      </c>
      <c r="F1043" s="161" t="s">
        <v>489</v>
      </c>
      <c r="G1043" s="162">
        <v>61034</v>
      </c>
      <c r="H1043" s="160" t="s">
        <v>496</v>
      </c>
      <c r="I1043" s="163" t="s">
        <v>214</v>
      </c>
      <c r="J1043" s="164">
        <v>42959</v>
      </c>
    </row>
    <row r="1044" spans="1:10">
      <c r="A1044" s="160" t="s">
        <v>485</v>
      </c>
      <c r="B1044" s="160" t="s">
        <v>486</v>
      </c>
      <c r="C1044" s="161" t="s">
        <v>499</v>
      </c>
      <c r="D1044" s="160" t="s">
        <v>515</v>
      </c>
      <c r="E1044" s="160">
        <v>13</v>
      </c>
      <c r="F1044" s="161" t="s">
        <v>489</v>
      </c>
      <c r="G1044" s="162">
        <v>41651</v>
      </c>
      <c r="H1044" s="160" t="s">
        <v>496</v>
      </c>
      <c r="I1044" s="163" t="s">
        <v>192</v>
      </c>
      <c r="J1044" s="164">
        <v>42960</v>
      </c>
    </row>
    <row r="1045" spans="1:10">
      <c r="A1045" s="160" t="s">
        <v>517</v>
      </c>
      <c r="B1045" s="160" t="s">
        <v>518</v>
      </c>
      <c r="C1045" s="161" t="s">
        <v>499</v>
      </c>
      <c r="D1045" s="160" t="s">
        <v>515</v>
      </c>
      <c r="E1045" s="160">
        <v>13</v>
      </c>
      <c r="F1045" s="161" t="s">
        <v>16</v>
      </c>
      <c r="G1045" s="162">
        <v>20985</v>
      </c>
      <c r="H1045" s="160" t="s">
        <v>497</v>
      </c>
      <c r="I1045" s="163" t="s">
        <v>189</v>
      </c>
      <c r="J1045" s="164">
        <v>42960</v>
      </c>
    </row>
    <row r="1046" spans="1:10">
      <c r="A1046" s="160" t="s">
        <v>527</v>
      </c>
      <c r="B1046" s="160" t="s">
        <v>524</v>
      </c>
      <c r="C1046" s="161" t="s">
        <v>499</v>
      </c>
      <c r="D1046" s="160" t="s">
        <v>515</v>
      </c>
      <c r="E1046" s="160">
        <v>13</v>
      </c>
      <c r="F1046" s="161" t="s">
        <v>16</v>
      </c>
      <c r="G1046" s="162">
        <v>64202</v>
      </c>
      <c r="H1046" s="160" t="s">
        <v>512</v>
      </c>
      <c r="I1046" s="163" t="s">
        <v>192</v>
      </c>
      <c r="J1046" s="164">
        <v>42960</v>
      </c>
    </row>
    <row r="1047" spans="1:10">
      <c r="A1047" s="160" t="s">
        <v>526</v>
      </c>
      <c r="B1047" s="160" t="s">
        <v>524</v>
      </c>
      <c r="C1047" s="161" t="s">
        <v>499</v>
      </c>
      <c r="D1047" s="160" t="s">
        <v>515</v>
      </c>
      <c r="E1047" s="160">
        <v>14</v>
      </c>
      <c r="F1047" s="161" t="s">
        <v>504</v>
      </c>
      <c r="G1047" s="162">
        <v>53280</v>
      </c>
      <c r="H1047" s="160" t="s">
        <v>494</v>
      </c>
      <c r="I1047" s="165" t="s">
        <v>192</v>
      </c>
      <c r="J1047" s="164">
        <v>42961</v>
      </c>
    </row>
    <row r="1048" spans="1:10">
      <c r="A1048" s="160" t="s">
        <v>530</v>
      </c>
      <c r="B1048" s="160" t="s">
        <v>524</v>
      </c>
      <c r="C1048" s="161" t="s">
        <v>499</v>
      </c>
      <c r="D1048" s="160" t="s">
        <v>515</v>
      </c>
      <c r="E1048" s="160">
        <v>14</v>
      </c>
      <c r="F1048" s="161" t="s">
        <v>16</v>
      </c>
      <c r="G1048" s="162">
        <v>20696</v>
      </c>
      <c r="H1048" s="160" t="s">
        <v>490</v>
      </c>
      <c r="I1048" s="163" t="s">
        <v>198</v>
      </c>
      <c r="J1048" s="164">
        <v>42961</v>
      </c>
    </row>
    <row r="1049" spans="1:10">
      <c r="A1049" s="160" t="s">
        <v>287</v>
      </c>
      <c r="B1049" s="160" t="s">
        <v>524</v>
      </c>
      <c r="C1049" s="161" t="s">
        <v>499</v>
      </c>
      <c r="D1049" s="160" t="s">
        <v>515</v>
      </c>
      <c r="E1049" s="160">
        <v>15</v>
      </c>
      <c r="F1049" s="161" t="s">
        <v>489</v>
      </c>
      <c r="G1049" s="162">
        <v>75638</v>
      </c>
      <c r="H1049" s="160" t="s">
        <v>497</v>
      </c>
      <c r="I1049" s="163" t="s">
        <v>192</v>
      </c>
      <c r="J1049" s="164">
        <v>42962</v>
      </c>
    </row>
    <row r="1050" spans="1:10">
      <c r="A1050" s="160" t="s">
        <v>527</v>
      </c>
      <c r="B1050" s="160" t="s">
        <v>524</v>
      </c>
      <c r="C1050" s="161" t="s">
        <v>499</v>
      </c>
      <c r="D1050" s="160" t="s">
        <v>515</v>
      </c>
      <c r="E1050" s="160">
        <v>15</v>
      </c>
      <c r="F1050" s="161" t="s">
        <v>489</v>
      </c>
      <c r="G1050" s="162">
        <v>24028</v>
      </c>
      <c r="H1050" s="160" t="s">
        <v>494</v>
      </c>
      <c r="I1050" s="163" t="s">
        <v>214</v>
      </c>
      <c r="J1050" s="164">
        <v>42962</v>
      </c>
    </row>
    <row r="1051" spans="1:10">
      <c r="A1051" s="160" t="s">
        <v>519</v>
      </c>
      <c r="B1051" s="160" t="s">
        <v>518</v>
      </c>
      <c r="C1051" s="161" t="s">
        <v>499</v>
      </c>
      <c r="D1051" s="160" t="s">
        <v>515</v>
      </c>
      <c r="E1051" s="160">
        <v>15</v>
      </c>
      <c r="F1051" s="161" t="s">
        <v>489</v>
      </c>
      <c r="G1051" s="162">
        <v>10085</v>
      </c>
      <c r="H1051" s="160" t="s">
        <v>497</v>
      </c>
      <c r="I1051" s="163" t="s">
        <v>210</v>
      </c>
      <c r="J1051" s="164">
        <v>42962</v>
      </c>
    </row>
    <row r="1052" spans="1:10">
      <c r="A1052" s="160" t="s">
        <v>529</v>
      </c>
      <c r="B1052" s="160" t="s">
        <v>524</v>
      </c>
      <c r="C1052" s="161" t="s">
        <v>499</v>
      </c>
      <c r="D1052" s="160" t="s">
        <v>515</v>
      </c>
      <c r="E1052" s="160">
        <v>15</v>
      </c>
      <c r="F1052" s="161" t="s">
        <v>16</v>
      </c>
      <c r="G1052" s="162">
        <v>53827</v>
      </c>
      <c r="H1052" s="160" t="s">
        <v>494</v>
      </c>
      <c r="I1052" s="163" t="s">
        <v>192</v>
      </c>
      <c r="J1052" s="164">
        <v>42962</v>
      </c>
    </row>
    <row r="1053" spans="1:10">
      <c r="A1053" s="160" t="s">
        <v>528</v>
      </c>
      <c r="B1053" s="160" t="s">
        <v>524</v>
      </c>
      <c r="C1053" s="161" t="s">
        <v>499</v>
      </c>
      <c r="D1053" s="160" t="s">
        <v>515</v>
      </c>
      <c r="E1053" s="160">
        <v>16</v>
      </c>
      <c r="F1053" s="161" t="s">
        <v>16</v>
      </c>
      <c r="G1053" s="162">
        <v>45396</v>
      </c>
      <c r="H1053" s="160" t="s">
        <v>494</v>
      </c>
      <c r="I1053" s="165" t="s">
        <v>192</v>
      </c>
      <c r="J1053" s="164">
        <v>42963</v>
      </c>
    </row>
    <row r="1054" spans="1:10">
      <c r="A1054" s="160" t="s">
        <v>529</v>
      </c>
      <c r="B1054" s="160" t="s">
        <v>524</v>
      </c>
      <c r="C1054" s="161" t="s">
        <v>499</v>
      </c>
      <c r="D1054" s="160" t="s">
        <v>515</v>
      </c>
      <c r="E1054" s="160">
        <v>16</v>
      </c>
      <c r="F1054" s="161" t="s">
        <v>489</v>
      </c>
      <c r="G1054" s="162">
        <v>98905</v>
      </c>
      <c r="H1054" s="160" t="s">
        <v>494</v>
      </c>
      <c r="I1054" s="163" t="s">
        <v>201</v>
      </c>
      <c r="J1054" s="164">
        <v>42963</v>
      </c>
    </row>
    <row r="1055" spans="1:10">
      <c r="A1055" s="160" t="s">
        <v>531</v>
      </c>
      <c r="B1055" s="160" t="s">
        <v>524</v>
      </c>
      <c r="C1055" s="161" t="s">
        <v>499</v>
      </c>
      <c r="D1055" s="160" t="s">
        <v>515</v>
      </c>
      <c r="E1055" s="160">
        <v>18</v>
      </c>
      <c r="F1055" s="161" t="s">
        <v>16</v>
      </c>
      <c r="G1055" s="162">
        <v>6720</v>
      </c>
      <c r="H1055" s="160" t="s">
        <v>494</v>
      </c>
      <c r="I1055" s="165" t="s">
        <v>192</v>
      </c>
      <c r="J1055" s="164">
        <v>42965</v>
      </c>
    </row>
    <row r="1056" spans="1:10">
      <c r="A1056" s="160" t="s">
        <v>522</v>
      </c>
      <c r="B1056" s="160" t="s">
        <v>518</v>
      </c>
      <c r="C1056" s="161" t="s">
        <v>499</v>
      </c>
      <c r="D1056" s="160" t="s">
        <v>515</v>
      </c>
      <c r="E1056" s="160">
        <v>18</v>
      </c>
      <c r="F1056" s="161" t="s">
        <v>489</v>
      </c>
      <c r="G1056" s="162">
        <v>84825</v>
      </c>
      <c r="H1056" s="160" t="s">
        <v>497</v>
      </c>
      <c r="I1056" s="165" t="s">
        <v>192</v>
      </c>
      <c r="J1056" s="164">
        <v>42965</v>
      </c>
    </row>
    <row r="1057" spans="1:10">
      <c r="A1057" s="160" t="s">
        <v>522</v>
      </c>
      <c r="B1057" s="160" t="s">
        <v>518</v>
      </c>
      <c r="C1057" s="161" t="s">
        <v>499</v>
      </c>
      <c r="D1057" s="160" t="s">
        <v>515</v>
      </c>
      <c r="E1057" s="160">
        <v>18</v>
      </c>
      <c r="F1057" s="161" t="s">
        <v>504</v>
      </c>
      <c r="G1057" s="162">
        <v>75658</v>
      </c>
      <c r="H1057" s="160" t="s">
        <v>490</v>
      </c>
      <c r="I1057" s="163" t="s">
        <v>189</v>
      </c>
      <c r="J1057" s="164">
        <v>42965</v>
      </c>
    </row>
    <row r="1058" spans="1:10">
      <c r="A1058" s="160" t="s">
        <v>491</v>
      </c>
      <c r="B1058" s="160" t="s">
        <v>486</v>
      </c>
      <c r="C1058" s="161" t="s">
        <v>499</v>
      </c>
      <c r="D1058" s="160" t="s">
        <v>515</v>
      </c>
      <c r="E1058" s="160">
        <v>18</v>
      </c>
      <c r="F1058" s="161" t="s">
        <v>489</v>
      </c>
      <c r="G1058" s="162">
        <v>73266</v>
      </c>
      <c r="H1058" s="160" t="s">
        <v>497</v>
      </c>
      <c r="I1058" s="165" t="s">
        <v>192</v>
      </c>
      <c r="J1058" s="164">
        <v>42965</v>
      </c>
    </row>
    <row r="1059" spans="1:10">
      <c r="A1059" s="160" t="s">
        <v>523</v>
      </c>
      <c r="B1059" s="160" t="s">
        <v>518</v>
      </c>
      <c r="C1059" s="161" t="s">
        <v>499</v>
      </c>
      <c r="D1059" s="160" t="s">
        <v>515</v>
      </c>
      <c r="E1059" s="160">
        <v>18</v>
      </c>
      <c r="F1059" s="161" t="s">
        <v>504</v>
      </c>
      <c r="G1059" s="162">
        <v>38097</v>
      </c>
      <c r="H1059" s="160" t="s">
        <v>496</v>
      </c>
      <c r="I1059" s="165" t="s">
        <v>192</v>
      </c>
      <c r="J1059" s="164">
        <v>42965</v>
      </c>
    </row>
    <row r="1060" spans="1:10">
      <c r="A1060" s="160" t="s">
        <v>530</v>
      </c>
      <c r="B1060" s="160" t="s">
        <v>524</v>
      </c>
      <c r="C1060" s="161" t="s">
        <v>499</v>
      </c>
      <c r="D1060" s="160" t="s">
        <v>515</v>
      </c>
      <c r="E1060" s="160">
        <v>19</v>
      </c>
      <c r="F1060" s="161" t="s">
        <v>489</v>
      </c>
      <c r="G1060" s="162">
        <v>19123</v>
      </c>
      <c r="H1060" s="160" t="s">
        <v>494</v>
      </c>
      <c r="I1060" s="163" t="s">
        <v>201</v>
      </c>
      <c r="J1060" s="164">
        <v>42966</v>
      </c>
    </row>
    <row r="1061" spans="1:10">
      <c r="A1061" s="160" t="s">
        <v>522</v>
      </c>
      <c r="B1061" s="160" t="s">
        <v>518</v>
      </c>
      <c r="C1061" s="161" t="s">
        <v>499</v>
      </c>
      <c r="D1061" s="160" t="s">
        <v>515</v>
      </c>
      <c r="E1061" s="160">
        <v>19</v>
      </c>
      <c r="F1061" s="161" t="s">
        <v>489</v>
      </c>
      <c r="G1061" s="162">
        <v>94920</v>
      </c>
      <c r="H1061" s="160" t="s">
        <v>490</v>
      </c>
      <c r="I1061" s="163" t="s">
        <v>198</v>
      </c>
      <c r="J1061" s="164">
        <v>42966</v>
      </c>
    </row>
    <row r="1062" spans="1:10">
      <c r="A1062" s="160" t="s">
        <v>519</v>
      </c>
      <c r="B1062" s="160" t="s">
        <v>518</v>
      </c>
      <c r="C1062" s="161" t="s">
        <v>499</v>
      </c>
      <c r="D1062" s="160" t="s">
        <v>515</v>
      </c>
      <c r="E1062" s="160">
        <v>20</v>
      </c>
      <c r="F1062" s="161" t="s">
        <v>489</v>
      </c>
      <c r="G1062" s="162">
        <v>29012</v>
      </c>
      <c r="H1062" s="160" t="s">
        <v>497</v>
      </c>
      <c r="I1062" s="163" t="s">
        <v>201</v>
      </c>
      <c r="J1062" s="164">
        <v>42967</v>
      </c>
    </row>
    <row r="1063" spans="1:10">
      <c r="A1063" s="160" t="s">
        <v>520</v>
      </c>
      <c r="B1063" s="160" t="s">
        <v>518</v>
      </c>
      <c r="C1063" s="161" t="s">
        <v>499</v>
      </c>
      <c r="D1063" s="160" t="s">
        <v>515</v>
      </c>
      <c r="E1063" s="160">
        <v>20</v>
      </c>
      <c r="F1063" s="161" t="s">
        <v>16</v>
      </c>
      <c r="G1063" s="162">
        <v>51666</v>
      </c>
      <c r="H1063" s="160" t="s">
        <v>497</v>
      </c>
      <c r="I1063" s="163" t="s">
        <v>198</v>
      </c>
      <c r="J1063" s="164">
        <v>42967</v>
      </c>
    </row>
    <row r="1064" spans="1:10">
      <c r="A1064" s="160" t="s">
        <v>498</v>
      </c>
      <c r="B1064" s="160" t="s">
        <v>486</v>
      </c>
      <c r="C1064" s="161" t="s">
        <v>499</v>
      </c>
      <c r="D1064" s="160" t="s">
        <v>515</v>
      </c>
      <c r="E1064" s="160">
        <v>20</v>
      </c>
      <c r="F1064" s="161" t="s">
        <v>489</v>
      </c>
      <c r="G1064" s="162">
        <v>54333</v>
      </c>
      <c r="H1064" s="160" t="s">
        <v>501</v>
      </c>
      <c r="I1064" s="163" t="s">
        <v>201</v>
      </c>
      <c r="J1064" s="164">
        <v>42967</v>
      </c>
    </row>
    <row r="1065" spans="1:10">
      <c r="A1065" s="160" t="s">
        <v>517</v>
      </c>
      <c r="B1065" s="160" t="s">
        <v>518</v>
      </c>
      <c r="C1065" s="161" t="s">
        <v>499</v>
      </c>
      <c r="D1065" s="160" t="s">
        <v>515</v>
      </c>
      <c r="E1065" s="160">
        <v>21</v>
      </c>
      <c r="F1065" s="161" t="s">
        <v>16</v>
      </c>
      <c r="G1065" s="162">
        <v>34913</v>
      </c>
      <c r="H1065" s="160" t="s">
        <v>496</v>
      </c>
      <c r="I1065" s="165" t="s">
        <v>192</v>
      </c>
      <c r="J1065" s="164">
        <v>42968</v>
      </c>
    </row>
    <row r="1066" spans="1:10">
      <c r="A1066" s="160" t="s">
        <v>291</v>
      </c>
      <c r="B1066" s="160" t="s">
        <v>524</v>
      </c>
      <c r="C1066" s="161" t="s">
        <v>499</v>
      </c>
      <c r="D1066" s="160" t="s">
        <v>515</v>
      </c>
      <c r="E1066" s="160">
        <v>21</v>
      </c>
      <c r="F1066" s="161" t="s">
        <v>489</v>
      </c>
      <c r="G1066" s="162">
        <v>53373</v>
      </c>
      <c r="H1066" s="160" t="s">
        <v>497</v>
      </c>
      <c r="I1066" s="163" t="s">
        <v>201</v>
      </c>
      <c r="J1066" s="164">
        <v>42968</v>
      </c>
    </row>
    <row r="1067" spans="1:10">
      <c r="A1067" s="160" t="s">
        <v>526</v>
      </c>
      <c r="B1067" s="160" t="s">
        <v>524</v>
      </c>
      <c r="C1067" s="161" t="s">
        <v>499</v>
      </c>
      <c r="D1067" s="160" t="s">
        <v>515</v>
      </c>
      <c r="E1067" s="160">
        <v>21</v>
      </c>
      <c r="F1067" s="161" t="s">
        <v>489</v>
      </c>
      <c r="G1067" s="162">
        <v>69410</v>
      </c>
      <c r="H1067" s="160" t="s">
        <v>494</v>
      </c>
      <c r="I1067" s="163" t="s">
        <v>513</v>
      </c>
      <c r="J1067" s="164">
        <v>42968</v>
      </c>
    </row>
    <row r="1068" spans="1:10">
      <c r="A1068" s="160" t="s">
        <v>519</v>
      </c>
      <c r="B1068" s="160" t="s">
        <v>518</v>
      </c>
      <c r="C1068" s="161" t="s">
        <v>499</v>
      </c>
      <c r="D1068" s="160" t="s">
        <v>515</v>
      </c>
      <c r="E1068" s="160">
        <v>22</v>
      </c>
      <c r="F1068" s="161" t="s">
        <v>489</v>
      </c>
      <c r="G1068" s="162">
        <v>98388</v>
      </c>
      <c r="H1068" s="160" t="s">
        <v>497</v>
      </c>
      <c r="I1068" s="163" t="s">
        <v>192</v>
      </c>
      <c r="J1068" s="164">
        <v>42969</v>
      </c>
    </row>
    <row r="1069" spans="1:10">
      <c r="A1069" s="160" t="s">
        <v>517</v>
      </c>
      <c r="B1069" s="160" t="s">
        <v>518</v>
      </c>
      <c r="C1069" s="161" t="s">
        <v>499</v>
      </c>
      <c r="D1069" s="160" t="s">
        <v>515</v>
      </c>
      <c r="E1069" s="160">
        <v>22</v>
      </c>
      <c r="F1069" s="161" t="s">
        <v>504</v>
      </c>
      <c r="G1069" s="162">
        <v>58240</v>
      </c>
      <c r="H1069" s="160" t="s">
        <v>512</v>
      </c>
      <c r="I1069" s="163" t="s">
        <v>198</v>
      </c>
      <c r="J1069" s="164">
        <v>42969</v>
      </c>
    </row>
    <row r="1070" spans="1:10">
      <c r="A1070" s="160" t="s">
        <v>532</v>
      </c>
      <c r="B1070" s="160" t="s">
        <v>524</v>
      </c>
      <c r="C1070" s="161" t="s">
        <v>499</v>
      </c>
      <c r="D1070" s="160" t="s">
        <v>515</v>
      </c>
      <c r="E1070" s="160">
        <v>22</v>
      </c>
      <c r="F1070" s="161" t="s">
        <v>16</v>
      </c>
      <c r="G1070" s="162">
        <v>7371</v>
      </c>
      <c r="H1070" s="160" t="s">
        <v>494</v>
      </c>
      <c r="I1070" s="163" t="s">
        <v>192</v>
      </c>
      <c r="J1070" s="164">
        <v>42969</v>
      </c>
    </row>
    <row r="1071" spans="1:10">
      <c r="A1071" s="160" t="s">
        <v>519</v>
      </c>
      <c r="B1071" s="160" t="s">
        <v>518</v>
      </c>
      <c r="C1071" s="161" t="s">
        <v>499</v>
      </c>
      <c r="D1071" s="160" t="s">
        <v>515</v>
      </c>
      <c r="E1071" s="160">
        <v>23</v>
      </c>
      <c r="F1071" s="161" t="s">
        <v>489</v>
      </c>
      <c r="G1071" s="162">
        <v>38320</v>
      </c>
      <c r="H1071" s="160" t="s">
        <v>497</v>
      </c>
      <c r="I1071" s="163" t="s">
        <v>210</v>
      </c>
      <c r="J1071" s="164">
        <v>42970</v>
      </c>
    </row>
    <row r="1072" spans="1:10">
      <c r="A1072" s="160" t="s">
        <v>529</v>
      </c>
      <c r="B1072" s="160" t="s">
        <v>524</v>
      </c>
      <c r="C1072" s="161" t="s">
        <v>499</v>
      </c>
      <c r="D1072" s="160" t="s">
        <v>515</v>
      </c>
      <c r="E1072" s="160">
        <v>24</v>
      </c>
      <c r="F1072" s="161" t="s">
        <v>489</v>
      </c>
      <c r="G1072" s="162">
        <v>58281</v>
      </c>
      <c r="H1072" s="160" t="s">
        <v>494</v>
      </c>
      <c r="I1072" s="163" t="s">
        <v>198</v>
      </c>
      <c r="J1072" s="164">
        <v>42971</v>
      </c>
    </row>
    <row r="1073" spans="1:10">
      <c r="A1073" s="160" t="s">
        <v>525</v>
      </c>
      <c r="B1073" s="160" t="s">
        <v>524</v>
      </c>
      <c r="C1073" s="161" t="s">
        <v>499</v>
      </c>
      <c r="D1073" s="160" t="s">
        <v>515</v>
      </c>
      <c r="E1073" s="160">
        <v>24</v>
      </c>
      <c r="F1073" s="161" t="s">
        <v>504</v>
      </c>
      <c r="G1073" s="162">
        <v>16528</v>
      </c>
      <c r="H1073" s="160" t="s">
        <v>497</v>
      </c>
      <c r="I1073" s="163" t="s">
        <v>214</v>
      </c>
      <c r="J1073" s="164">
        <v>42971</v>
      </c>
    </row>
    <row r="1074" spans="1:10">
      <c r="A1074" s="160" t="s">
        <v>530</v>
      </c>
      <c r="B1074" s="160" t="s">
        <v>524</v>
      </c>
      <c r="C1074" s="161" t="s">
        <v>499</v>
      </c>
      <c r="D1074" s="160" t="s">
        <v>515</v>
      </c>
      <c r="E1074" s="160">
        <v>24</v>
      </c>
      <c r="F1074" s="161" t="s">
        <v>504</v>
      </c>
      <c r="G1074" s="162">
        <v>25800</v>
      </c>
      <c r="H1074" s="160" t="s">
        <v>497</v>
      </c>
      <c r="I1074" s="163" t="s">
        <v>198</v>
      </c>
      <c r="J1074" s="164">
        <v>42971</v>
      </c>
    </row>
    <row r="1075" spans="1:10">
      <c r="A1075" s="160" t="s">
        <v>521</v>
      </c>
      <c r="B1075" s="160" t="s">
        <v>518</v>
      </c>
      <c r="C1075" s="161" t="s">
        <v>499</v>
      </c>
      <c r="D1075" s="160" t="s">
        <v>515</v>
      </c>
      <c r="E1075" s="160">
        <v>25</v>
      </c>
      <c r="F1075" s="161" t="s">
        <v>504</v>
      </c>
      <c r="G1075" s="162">
        <v>16528</v>
      </c>
      <c r="H1075" s="160" t="s">
        <v>497</v>
      </c>
      <c r="I1075" s="163" t="s">
        <v>192</v>
      </c>
      <c r="J1075" s="164">
        <v>42972</v>
      </c>
    </row>
    <row r="1076" spans="1:10">
      <c r="A1076" s="160" t="s">
        <v>519</v>
      </c>
      <c r="B1076" s="160" t="s">
        <v>518</v>
      </c>
      <c r="C1076" s="161" t="s">
        <v>499</v>
      </c>
      <c r="D1076" s="160" t="s">
        <v>515</v>
      </c>
      <c r="E1076" s="160">
        <v>25</v>
      </c>
      <c r="F1076" s="161" t="s">
        <v>489</v>
      </c>
      <c r="G1076" s="162">
        <v>93977</v>
      </c>
      <c r="H1076" s="160" t="s">
        <v>494</v>
      </c>
      <c r="I1076" s="163" t="s">
        <v>214</v>
      </c>
      <c r="J1076" s="164">
        <v>42972</v>
      </c>
    </row>
    <row r="1077" spans="1:10">
      <c r="A1077" s="160" t="s">
        <v>523</v>
      </c>
      <c r="B1077" s="160" t="s">
        <v>518</v>
      </c>
      <c r="C1077" s="161" t="s">
        <v>499</v>
      </c>
      <c r="D1077" s="160" t="s">
        <v>515</v>
      </c>
      <c r="E1077" s="160">
        <v>26</v>
      </c>
      <c r="F1077" s="161" t="s">
        <v>16</v>
      </c>
      <c r="G1077" s="162">
        <v>80736</v>
      </c>
      <c r="H1077" s="160" t="s">
        <v>494</v>
      </c>
      <c r="I1077" s="163" t="s">
        <v>189</v>
      </c>
      <c r="J1077" s="164">
        <v>42973</v>
      </c>
    </row>
    <row r="1078" spans="1:10">
      <c r="A1078" s="160" t="s">
        <v>536</v>
      </c>
      <c r="B1078" s="160" t="s">
        <v>534</v>
      </c>
      <c r="C1078" s="161" t="s">
        <v>499</v>
      </c>
      <c r="D1078" s="160" t="s">
        <v>515</v>
      </c>
      <c r="E1078" s="160">
        <v>26</v>
      </c>
      <c r="F1078" s="161" t="s">
        <v>504</v>
      </c>
      <c r="G1078" s="162">
        <v>27702</v>
      </c>
      <c r="H1078" s="160" t="s">
        <v>496</v>
      </c>
      <c r="I1078" s="165" t="s">
        <v>192</v>
      </c>
      <c r="J1078" s="164">
        <v>42973</v>
      </c>
    </row>
    <row r="1079" spans="1:10">
      <c r="A1079" s="160" t="s">
        <v>522</v>
      </c>
      <c r="B1079" s="160" t="s">
        <v>518</v>
      </c>
      <c r="C1079" s="161" t="s">
        <v>499</v>
      </c>
      <c r="D1079" s="160" t="s">
        <v>515</v>
      </c>
      <c r="E1079" s="160">
        <v>26</v>
      </c>
      <c r="F1079" s="161" t="s">
        <v>489</v>
      </c>
      <c r="G1079" s="162">
        <v>95091</v>
      </c>
      <c r="H1079" s="160" t="s">
        <v>496</v>
      </c>
      <c r="I1079" s="163" t="s">
        <v>201</v>
      </c>
      <c r="J1079" s="164">
        <v>42973</v>
      </c>
    </row>
    <row r="1080" spans="1:10">
      <c r="A1080" s="160" t="s">
        <v>291</v>
      </c>
      <c r="B1080" s="160" t="s">
        <v>524</v>
      </c>
      <c r="C1080" s="161" t="s">
        <v>499</v>
      </c>
      <c r="D1080" s="160" t="s">
        <v>515</v>
      </c>
      <c r="E1080" s="160">
        <v>26</v>
      </c>
      <c r="F1080" s="161" t="s">
        <v>489</v>
      </c>
      <c r="G1080" s="162">
        <v>23909</v>
      </c>
      <c r="H1080" s="160" t="s">
        <v>512</v>
      </c>
      <c r="I1080" s="163" t="s">
        <v>189</v>
      </c>
      <c r="J1080" s="164">
        <v>42973</v>
      </c>
    </row>
    <row r="1081" spans="1:10">
      <c r="A1081" s="160" t="s">
        <v>485</v>
      </c>
      <c r="B1081" s="160" t="s">
        <v>486</v>
      </c>
      <c r="C1081" s="161" t="s">
        <v>499</v>
      </c>
      <c r="D1081" s="160" t="s">
        <v>515</v>
      </c>
      <c r="E1081" s="160">
        <v>26</v>
      </c>
      <c r="F1081" s="161" t="s">
        <v>504</v>
      </c>
      <c r="G1081" s="162">
        <v>69764</v>
      </c>
      <c r="H1081" s="160" t="s">
        <v>494</v>
      </c>
      <c r="I1081" s="165" t="s">
        <v>192</v>
      </c>
      <c r="J1081" s="164">
        <v>42973</v>
      </c>
    </row>
    <row r="1082" spans="1:10">
      <c r="A1082" s="160" t="s">
        <v>519</v>
      </c>
      <c r="B1082" s="160" t="s">
        <v>518</v>
      </c>
      <c r="C1082" s="161" t="s">
        <v>499</v>
      </c>
      <c r="D1082" s="160" t="s">
        <v>515</v>
      </c>
      <c r="E1082" s="160">
        <v>27</v>
      </c>
      <c r="F1082" s="161" t="s">
        <v>16</v>
      </c>
      <c r="G1082" s="162">
        <v>56029</v>
      </c>
      <c r="H1082" s="160" t="s">
        <v>496</v>
      </c>
      <c r="I1082" s="163" t="s">
        <v>201</v>
      </c>
      <c r="J1082" s="164">
        <v>42974</v>
      </c>
    </row>
    <row r="1083" spans="1:10">
      <c r="A1083" s="160" t="s">
        <v>535</v>
      </c>
      <c r="B1083" s="160" t="s">
        <v>534</v>
      </c>
      <c r="C1083" s="161" t="s">
        <v>499</v>
      </c>
      <c r="D1083" s="160" t="s">
        <v>515</v>
      </c>
      <c r="E1083" s="160">
        <v>27</v>
      </c>
      <c r="F1083" s="161" t="s">
        <v>489</v>
      </c>
      <c r="G1083" s="162">
        <v>40486</v>
      </c>
      <c r="H1083" s="160" t="s">
        <v>496</v>
      </c>
      <c r="I1083" s="163" t="s">
        <v>214</v>
      </c>
      <c r="J1083" s="164">
        <v>42974</v>
      </c>
    </row>
    <row r="1084" spans="1:10">
      <c r="A1084" s="160" t="s">
        <v>522</v>
      </c>
      <c r="B1084" s="160" t="s">
        <v>518</v>
      </c>
      <c r="C1084" s="161" t="s">
        <v>499</v>
      </c>
      <c r="D1084" s="160" t="s">
        <v>515</v>
      </c>
      <c r="E1084" s="160">
        <v>28</v>
      </c>
      <c r="F1084" s="161" t="s">
        <v>489</v>
      </c>
      <c r="G1084" s="162">
        <v>64694</v>
      </c>
      <c r="H1084" s="160" t="s">
        <v>494</v>
      </c>
      <c r="I1084" s="165" t="s">
        <v>192</v>
      </c>
      <c r="J1084" s="164">
        <v>42975</v>
      </c>
    </row>
    <row r="1085" spans="1:10">
      <c r="A1085" s="160" t="s">
        <v>287</v>
      </c>
      <c r="B1085" s="160" t="s">
        <v>524</v>
      </c>
      <c r="C1085" s="161" t="s">
        <v>499</v>
      </c>
      <c r="D1085" s="160" t="s">
        <v>515</v>
      </c>
      <c r="E1085" s="160">
        <v>28</v>
      </c>
      <c r="F1085" s="161" t="s">
        <v>16</v>
      </c>
      <c r="G1085" s="162">
        <v>7370</v>
      </c>
      <c r="H1085" s="160" t="s">
        <v>496</v>
      </c>
      <c r="I1085" s="163" t="s">
        <v>189</v>
      </c>
      <c r="J1085" s="164">
        <v>42975</v>
      </c>
    </row>
    <row r="1086" spans="1:10">
      <c r="A1086" s="160" t="s">
        <v>536</v>
      </c>
      <c r="B1086" s="160" t="s">
        <v>534</v>
      </c>
      <c r="C1086" s="161" t="s">
        <v>499</v>
      </c>
      <c r="D1086" s="160" t="s">
        <v>515</v>
      </c>
      <c r="E1086" s="160">
        <v>28</v>
      </c>
      <c r="F1086" s="161" t="s">
        <v>489</v>
      </c>
      <c r="G1086" s="162">
        <v>80908</v>
      </c>
      <c r="H1086" s="160" t="s">
        <v>496</v>
      </c>
      <c r="I1086" s="165" t="s">
        <v>192</v>
      </c>
      <c r="J1086" s="164">
        <v>42975</v>
      </c>
    </row>
    <row r="1087" spans="1:10">
      <c r="A1087" s="160" t="s">
        <v>498</v>
      </c>
      <c r="B1087" s="160" t="s">
        <v>486</v>
      </c>
      <c r="C1087" s="161" t="s">
        <v>499</v>
      </c>
      <c r="D1087" s="160" t="s">
        <v>515</v>
      </c>
      <c r="E1087" s="160">
        <v>30</v>
      </c>
      <c r="F1087" s="161" t="s">
        <v>489</v>
      </c>
      <c r="G1087" s="162">
        <v>20240</v>
      </c>
      <c r="H1087" s="160" t="s">
        <v>494</v>
      </c>
      <c r="I1087" s="163" t="s">
        <v>210</v>
      </c>
      <c r="J1087" s="164">
        <v>42977</v>
      </c>
    </row>
    <row r="1088" spans="1:10">
      <c r="A1088" s="160" t="s">
        <v>287</v>
      </c>
      <c r="B1088" s="160" t="s">
        <v>524</v>
      </c>
      <c r="C1088" s="161" t="s">
        <v>499</v>
      </c>
      <c r="D1088" s="160" t="s">
        <v>515</v>
      </c>
      <c r="E1088" s="160">
        <v>30</v>
      </c>
      <c r="F1088" s="161" t="s">
        <v>16</v>
      </c>
      <c r="G1088" s="162">
        <v>79187</v>
      </c>
      <c r="H1088" s="160" t="s">
        <v>490</v>
      </c>
      <c r="I1088" s="163" t="s">
        <v>210</v>
      </c>
      <c r="J1088" s="164">
        <v>42977</v>
      </c>
    </row>
    <row r="1089" spans="1:10">
      <c r="A1089" s="160" t="s">
        <v>530</v>
      </c>
      <c r="B1089" s="160" t="s">
        <v>524</v>
      </c>
      <c r="C1089" s="161" t="s">
        <v>499</v>
      </c>
      <c r="D1089" s="160" t="s">
        <v>508</v>
      </c>
      <c r="E1089" s="160">
        <v>1</v>
      </c>
      <c r="F1089" s="161" t="s">
        <v>489</v>
      </c>
      <c r="G1089" s="162">
        <v>60922</v>
      </c>
      <c r="H1089" s="160" t="s">
        <v>494</v>
      </c>
      <c r="I1089" s="165" t="s">
        <v>198</v>
      </c>
      <c r="J1089" s="164">
        <v>42979</v>
      </c>
    </row>
    <row r="1090" spans="1:10">
      <c r="A1090" s="160" t="s">
        <v>535</v>
      </c>
      <c r="B1090" s="160" t="s">
        <v>534</v>
      </c>
      <c r="C1090" s="161" t="s">
        <v>499</v>
      </c>
      <c r="D1090" s="160" t="s">
        <v>508</v>
      </c>
      <c r="E1090" s="160">
        <v>1</v>
      </c>
      <c r="F1090" s="161" t="s">
        <v>16</v>
      </c>
      <c r="G1090" s="162">
        <v>16409</v>
      </c>
      <c r="H1090" s="160" t="s">
        <v>497</v>
      </c>
      <c r="I1090" s="163" t="s">
        <v>189</v>
      </c>
      <c r="J1090" s="164">
        <v>42979</v>
      </c>
    </row>
    <row r="1091" spans="1:10">
      <c r="A1091" s="160" t="s">
        <v>529</v>
      </c>
      <c r="B1091" s="160" t="s">
        <v>524</v>
      </c>
      <c r="C1091" s="161" t="s">
        <v>499</v>
      </c>
      <c r="D1091" s="160" t="s">
        <v>508</v>
      </c>
      <c r="E1091" s="160">
        <v>1</v>
      </c>
      <c r="F1091" s="161" t="s">
        <v>16</v>
      </c>
      <c r="G1091" s="162">
        <v>68547</v>
      </c>
      <c r="H1091" s="160" t="s">
        <v>497</v>
      </c>
      <c r="I1091" s="165" t="s">
        <v>198</v>
      </c>
      <c r="J1091" s="164">
        <v>42979</v>
      </c>
    </row>
    <row r="1092" spans="1:10">
      <c r="A1092" s="160" t="s">
        <v>529</v>
      </c>
      <c r="B1092" s="160" t="s">
        <v>524</v>
      </c>
      <c r="C1092" s="161" t="s">
        <v>499</v>
      </c>
      <c r="D1092" s="160" t="s">
        <v>508</v>
      </c>
      <c r="E1092" s="160">
        <v>2</v>
      </c>
      <c r="F1092" s="161" t="s">
        <v>489</v>
      </c>
      <c r="G1092" s="162">
        <v>97566</v>
      </c>
      <c r="H1092" s="160" t="s">
        <v>494</v>
      </c>
      <c r="I1092" s="163" t="s">
        <v>513</v>
      </c>
      <c r="J1092" s="164">
        <v>42980</v>
      </c>
    </row>
    <row r="1093" spans="1:10">
      <c r="A1093" s="160" t="s">
        <v>532</v>
      </c>
      <c r="B1093" s="160" t="s">
        <v>524</v>
      </c>
      <c r="C1093" s="161" t="s">
        <v>499</v>
      </c>
      <c r="D1093" s="160" t="s">
        <v>508</v>
      </c>
      <c r="E1093" s="160">
        <v>2</v>
      </c>
      <c r="F1093" s="161" t="s">
        <v>489</v>
      </c>
      <c r="G1093" s="162">
        <v>18914</v>
      </c>
      <c r="H1093" s="160" t="s">
        <v>494</v>
      </c>
      <c r="I1093" s="163" t="s">
        <v>198</v>
      </c>
      <c r="J1093" s="164">
        <v>42980</v>
      </c>
    </row>
    <row r="1094" spans="1:10">
      <c r="A1094" s="160" t="s">
        <v>521</v>
      </c>
      <c r="B1094" s="160" t="s">
        <v>518</v>
      </c>
      <c r="C1094" s="161" t="s">
        <v>499</v>
      </c>
      <c r="D1094" s="160" t="s">
        <v>508</v>
      </c>
      <c r="E1094" s="160">
        <v>3</v>
      </c>
      <c r="F1094" s="161" t="s">
        <v>16</v>
      </c>
      <c r="G1094" s="162">
        <v>45869</v>
      </c>
      <c r="H1094" s="160" t="s">
        <v>490</v>
      </c>
      <c r="I1094" s="163" t="s">
        <v>201</v>
      </c>
      <c r="J1094" s="164">
        <v>42981</v>
      </c>
    </row>
    <row r="1095" spans="1:10">
      <c r="A1095" s="160" t="s">
        <v>287</v>
      </c>
      <c r="B1095" s="160" t="s">
        <v>524</v>
      </c>
      <c r="C1095" s="161" t="s">
        <v>499</v>
      </c>
      <c r="D1095" s="160" t="s">
        <v>508</v>
      </c>
      <c r="E1095" s="160">
        <v>3</v>
      </c>
      <c r="F1095" s="161" t="s">
        <v>16</v>
      </c>
      <c r="G1095" s="162">
        <v>10656</v>
      </c>
      <c r="H1095" s="160" t="s">
        <v>512</v>
      </c>
      <c r="I1095" s="163" t="s">
        <v>189</v>
      </c>
      <c r="J1095" s="164">
        <v>42981</v>
      </c>
    </row>
    <row r="1096" spans="1:10">
      <c r="A1096" s="160" t="s">
        <v>522</v>
      </c>
      <c r="B1096" s="160" t="s">
        <v>518</v>
      </c>
      <c r="C1096" s="161" t="s">
        <v>499</v>
      </c>
      <c r="D1096" s="160" t="s">
        <v>508</v>
      </c>
      <c r="E1096" s="160">
        <v>3</v>
      </c>
      <c r="F1096" s="161" t="s">
        <v>489</v>
      </c>
      <c r="G1096" s="162">
        <v>75237</v>
      </c>
      <c r="H1096" s="160" t="s">
        <v>497</v>
      </c>
      <c r="I1096" s="165" t="s">
        <v>192</v>
      </c>
      <c r="J1096" s="164">
        <v>42981</v>
      </c>
    </row>
    <row r="1097" spans="1:10">
      <c r="A1097" s="160" t="s">
        <v>517</v>
      </c>
      <c r="B1097" s="160" t="s">
        <v>518</v>
      </c>
      <c r="C1097" s="161" t="s">
        <v>499</v>
      </c>
      <c r="D1097" s="160" t="s">
        <v>508</v>
      </c>
      <c r="E1097" s="160">
        <v>3</v>
      </c>
      <c r="F1097" s="161" t="s">
        <v>489</v>
      </c>
      <c r="G1097" s="162">
        <v>56325</v>
      </c>
      <c r="H1097" s="160" t="s">
        <v>497</v>
      </c>
      <c r="I1097" s="163" t="s">
        <v>201</v>
      </c>
      <c r="J1097" s="164">
        <v>42981</v>
      </c>
    </row>
    <row r="1098" spans="1:10">
      <c r="A1098" s="160" t="s">
        <v>522</v>
      </c>
      <c r="B1098" s="160" t="s">
        <v>518</v>
      </c>
      <c r="C1098" s="161" t="s">
        <v>499</v>
      </c>
      <c r="D1098" s="160" t="s">
        <v>508</v>
      </c>
      <c r="E1098" s="160">
        <v>5</v>
      </c>
      <c r="F1098" s="161" t="s">
        <v>489</v>
      </c>
      <c r="G1098" s="162">
        <v>73405</v>
      </c>
      <c r="H1098" s="160" t="s">
        <v>494</v>
      </c>
      <c r="I1098" s="163" t="s">
        <v>198</v>
      </c>
      <c r="J1098" s="164">
        <v>42983</v>
      </c>
    </row>
    <row r="1099" spans="1:10">
      <c r="A1099" s="160" t="s">
        <v>531</v>
      </c>
      <c r="B1099" s="160" t="s">
        <v>524</v>
      </c>
      <c r="C1099" s="161" t="s">
        <v>499</v>
      </c>
      <c r="D1099" s="160" t="s">
        <v>508</v>
      </c>
      <c r="E1099" s="160">
        <v>5</v>
      </c>
      <c r="F1099" s="161" t="s">
        <v>16</v>
      </c>
      <c r="G1099" s="162">
        <v>69116</v>
      </c>
      <c r="H1099" s="160" t="s">
        <v>496</v>
      </c>
      <c r="I1099" s="163" t="s">
        <v>189</v>
      </c>
      <c r="J1099" s="164">
        <v>42983</v>
      </c>
    </row>
    <row r="1100" spans="1:10">
      <c r="A1100" s="160" t="s">
        <v>527</v>
      </c>
      <c r="B1100" s="160" t="s">
        <v>524</v>
      </c>
      <c r="C1100" s="161" t="s">
        <v>499</v>
      </c>
      <c r="D1100" s="160" t="s">
        <v>508</v>
      </c>
      <c r="E1100" s="160">
        <v>6</v>
      </c>
      <c r="F1100" s="161" t="s">
        <v>16</v>
      </c>
      <c r="G1100" s="162">
        <v>49741</v>
      </c>
      <c r="H1100" s="160" t="s">
        <v>512</v>
      </c>
      <c r="I1100" s="163" t="s">
        <v>513</v>
      </c>
      <c r="J1100" s="164">
        <v>42984</v>
      </c>
    </row>
    <row r="1101" spans="1:10">
      <c r="A1101" s="160" t="s">
        <v>533</v>
      </c>
      <c r="B1101" s="160" t="s">
        <v>534</v>
      </c>
      <c r="C1101" s="161" t="s">
        <v>499</v>
      </c>
      <c r="D1101" s="160" t="s">
        <v>508</v>
      </c>
      <c r="E1101" s="160">
        <v>6</v>
      </c>
      <c r="F1101" s="161" t="s">
        <v>16</v>
      </c>
      <c r="G1101" s="162">
        <v>18442</v>
      </c>
      <c r="H1101" s="160" t="s">
        <v>494</v>
      </c>
      <c r="I1101" s="163" t="s">
        <v>192</v>
      </c>
      <c r="J1101" s="164">
        <v>42984</v>
      </c>
    </row>
    <row r="1102" spans="1:10">
      <c r="A1102" s="160" t="s">
        <v>532</v>
      </c>
      <c r="B1102" s="160" t="s">
        <v>524</v>
      </c>
      <c r="C1102" s="161" t="s">
        <v>499</v>
      </c>
      <c r="D1102" s="160" t="s">
        <v>508</v>
      </c>
      <c r="E1102" s="160">
        <v>6</v>
      </c>
      <c r="F1102" s="161" t="s">
        <v>504</v>
      </c>
      <c r="G1102" s="162">
        <v>17447</v>
      </c>
      <c r="H1102" s="160" t="s">
        <v>497</v>
      </c>
      <c r="I1102" s="163" t="s">
        <v>198</v>
      </c>
      <c r="J1102" s="164">
        <v>42984</v>
      </c>
    </row>
    <row r="1103" spans="1:10">
      <c r="A1103" s="160" t="s">
        <v>528</v>
      </c>
      <c r="B1103" s="160" t="s">
        <v>524</v>
      </c>
      <c r="C1103" s="161" t="s">
        <v>499</v>
      </c>
      <c r="D1103" s="160" t="s">
        <v>508</v>
      </c>
      <c r="E1103" s="160">
        <v>6</v>
      </c>
      <c r="F1103" s="161" t="s">
        <v>504</v>
      </c>
      <c r="G1103" s="162">
        <v>81766</v>
      </c>
      <c r="H1103" s="160" t="s">
        <v>490</v>
      </c>
      <c r="I1103" s="163" t="s">
        <v>513</v>
      </c>
      <c r="J1103" s="164">
        <v>42984</v>
      </c>
    </row>
    <row r="1104" spans="1:10">
      <c r="A1104" s="160" t="s">
        <v>519</v>
      </c>
      <c r="B1104" s="160" t="s">
        <v>518</v>
      </c>
      <c r="C1104" s="161" t="s">
        <v>499</v>
      </c>
      <c r="D1104" s="160" t="s">
        <v>508</v>
      </c>
      <c r="E1104" s="160">
        <v>6</v>
      </c>
      <c r="F1104" s="161" t="s">
        <v>489</v>
      </c>
      <c r="G1104" s="162">
        <v>9765</v>
      </c>
      <c r="H1104" s="160" t="s">
        <v>494</v>
      </c>
      <c r="I1104" s="163" t="s">
        <v>192</v>
      </c>
      <c r="J1104" s="164">
        <v>42984</v>
      </c>
    </row>
    <row r="1105" spans="1:10">
      <c r="A1105" s="160" t="s">
        <v>525</v>
      </c>
      <c r="B1105" s="160" t="s">
        <v>524</v>
      </c>
      <c r="C1105" s="161" t="s">
        <v>499</v>
      </c>
      <c r="D1105" s="160" t="s">
        <v>508</v>
      </c>
      <c r="E1105" s="160">
        <v>7</v>
      </c>
      <c r="F1105" s="161" t="s">
        <v>504</v>
      </c>
      <c r="G1105" s="162">
        <v>72568</v>
      </c>
      <c r="H1105" s="160" t="s">
        <v>496</v>
      </c>
      <c r="I1105" s="163" t="s">
        <v>201</v>
      </c>
      <c r="J1105" s="164">
        <v>42985</v>
      </c>
    </row>
    <row r="1106" spans="1:10">
      <c r="A1106" s="160" t="s">
        <v>525</v>
      </c>
      <c r="B1106" s="160" t="s">
        <v>524</v>
      </c>
      <c r="C1106" s="161" t="s">
        <v>499</v>
      </c>
      <c r="D1106" s="160" t="s">
        <v>508</v>
      </c>
      <c r="E1106" s="160">
        <v>7</v>
      </c>
      <c r="F1106" s="161" t="s">
        <v>16</v>
      </c>
      <c r="G1106" s="162">
        <v>25529</v>
      </c>
      <c r="H1106" s="160" t="s">
        <v>494</v>
      </c>
      <c r="I1106" s="165" t="s">
        <v>198</v>
      </c>
      <c r="J1106" s="164">
        <v>42985</v>
      </c>
    </row>
    <row r="1107" spans="1:10">
      <c r="A1107" s="160" t="s">
        <v>526</v>
      </c>
      <c r="B1107" s="160" t="s">
        <v>524</v>
      </c>
      <c r="C1107" s="161" t="s">
        <v>499</v>
      </c>
      <c r="D1107" s="160" t="s">
        <v>508</v>
      </c>
      <c r="E1107" s="160">
        <v>8</v>
      </c>
      <c r="F1107" s="161" t="s">
        <v>16</v>
      </c>
      <c r="G1107" s="162">
        <v>95220</v>
      </c>
      <c r="H1107" s="160" t="s">
        <v>497</v>
      </c>
      <c r="I1107" s="163" t="s">
        <v>198</v>
      </c>
      <c r="J1107" s="164">
        <v>42986</v>
      </c>
    </row>
    <row r="1108" spans="1:10">
      <c r="A1108" s="160" t="s">
        <v>503</v>
      </c>
      <c r="B1108" s="160" t="s">
        <v>486</v>
      </c>
      <c r="C1108" s="161" t="s">
        <v>499</v>
      </c>
      <c r="D1108" s="160" t="s">
        <v>508</v>
      </c>
      <c r="E1108" s="160">
        <v>8</v>
      </c>
      <c r="F1108" s="161" t="s">
        <v>16</v>
      </c>
      <c r="G1108" s="162">
        <v>33767</v>
      </c>
      <c r="H1108" s="160" t="s">
        <v>496</v>
      </c>
      <c r="I1108" s="163" t="s">
        <v>513</v>
      </c>
      <c r="J1108" s="164">
        <v>42986</v>
      </c>
    </row>
    <row r="1109" spans="1:10">
      <c r="A1109" s="160" t="s">
        <v>291</v>
      </c>
      <c r="B1109" s="160" t="s">
        <v>524</v>
      </c>
      <c r="C1109" s="161" t="s">
        <v>499</v>
      </c>
      <c r="D1109" s="160" t="s">
        <v>508</v>
      </c>
      <c r="E1109" s="160">
        <v>8</v>
      </c>
      <c r="F1109" s="161" t="s">
        <v>489</v>
      </c>
      <c r="G1109" s="162">
        <v>7179</v>
      </c>
      <c r="H1109" s="160" t="s">
        <v>494</v>
      </c>
      <c r="I1109" s="163" t="s">
        <v>198</v>
      </c>
      <c r="J1109" s="164">
        <v>42986</v>
      </c>
    </row>
    <row r="1110" spans="1:10">
      <c r="A1110" s="160" t="s">
        <v>291</v>
      </c>
      <c r="B1110" s="160" t="s">
        <v>524</v>
      </c>
      <c r="C1110" s="161" t="s">
        <v>499</v>
      </c>
      <c r="D1110" s="160" t="s">
        <v>508</v>
      </c>
      <c r="E1110" s="160">
        <v>9</v>
      </c>
      <c r="F1110" s="161" t="s">
        <v>504</v>
      </c>
      <c r="G1110" s="162">
        <v>77666</v>
      </c>
      <c r="H1110" s="160" t="s">
        <v>490</v>
      </c>
      <c r="I1110" s="165" t="s">
        <v>198</v>
      </c>
      <c r="J1110" s="164">
        <v>42987</v>
      </c>
    </row>
    <row r="1111" spans="1:10">
      <c r="A1111" s="160" t="s">
        <v>521</v>
      </c>
      <c r="B1111" s="160" t="s">
        <v>518</v>
      </c>
      <c r="C1111" s="161" t="s">
        <v>499</v>
      </c>
      <c r="D1111" s="160" t="s">
        <v>508</v>
      </c>
      <c r="E1111" s="160">
        <v>9</v>
      </c>
      <c r="F1111" s="161" t="s">
        <v>16</v>
      </c>
      <c r="G1111" s="162">
        <v>4614</v>
      </c>
      <c r="H1111" s="160" t="s">
        <v>496</v>
      </c>
      <c r="I1111" s="163" t="s">
        <v>192</v>
      </c>
      <c r="J1111" s="164">
        <v>42987</v>
      </c>
    </row>
    <row r="1112" spans="1:10">
      <c r="A1112" s="160" t="s">
        <v>287</v>
      </c>
      <c r="B1112" s="160" t="s">
        <v>524</v>
      </c>
      <c r="C1112" s="161" t="s">
        <v>499</v>
      </c>
      <c r="D1112" s="160" t="s">
        <v>508</v>
      </c>
      <c r="E1112" s="160">
        <v>9</v>
      </c>
      <c r="F1112" s="161" t="s">
        <v>489</v>
      </c>
      <c r="G1112" s="162">
        <v>69364</v>
      </c>
      <c r="H1112" s="160" t="s">
        <v>494</v>
      </c>
      <c r="I1112" s="163" t="s">
        <v>189</v>
      </c>
      <c r="J1112" s="164">
        <v>42987</v>
      </c>
    </row>
    <row r="1113" spans="1:10">
      <c r="A1113" s="160" t="s">
        <v>491</v>
      </c>
      <c r="B1113" s="160" t="s">
        <v>486</v>
      </c>
      <c r="C1113" s="161" t="s">
        <v>499</v>
      </c>
      <c r="D1113" s="160" t="s">
        <v>508</v>
      </c>
      <c r="E1113" s="160">
        <v>11</v>
      </c>
      <c r="F1113" s="161" t="s">
        <v>489</v>
      </c>
      <c r="G1113" s="162">
        <v>66400</v>
      </c>
      <c r="H1113" s="160" t="s">
        <v>494</v>
      </c>
      <c r="I1113" s="165" t="s">
        <v>189</v>
      </c>
      <c r="J1113" s="164">
        <v>42989</v>
      </c>
    </row>
    <row r="1114" spans="1:10">
      <c r="A1114" s="160" t="s">
        <v>291</v>
      </c>
      <c r="B1114" s="160" t="s">
        <v>524</v>
      </c>
      <c r="C1114" s="161" t="s">
        <v>499</v>
      </c>
      <c r="D1114" s="160" t="s">
        <v>508</v>
      </c>
      <c r="E1114" s="160">
        <v>11</v>
      </c>
      <c r="F1114" s="161" t="s">
        <v>16</v>
      </c>
      <c r="G1114" s="162">
        <v>9617</v>
      </c>
      <c r="H1114" s="160" t="s">
        <v>497</v>
      </c>
      <c r="I1114" s="163" t="s">
        <v>198</v>
      </c>
      <c r="J1114" s="164">
        <v>42989</v>
      </c>
    </row>
    <row r="1115" spans="1:10">
      <c r="A1115" s="160" t="s">
        <v>491</v>
      </c>
      <c r="B1115" s="160" t="s">
        <v>486</v>
      </c>
      <c r="C1115" s="161" t="s">
        <v>499</v>
      </c>
      <c r="D1115" s="160" t="s">
        <v>508</v>
      </c>
      <c r="E1115" s="160">
        <v>11</v>
      </c>
      <c r="F1115" s="161" t="s">
        <v>16</v>
      </c>
      <c r="G1115" s="162">
        <v>85242</v>
      </c>
      <c r="H1115" s="160" t="s">
        <v>490</v>
      </c>
      <c r="I1115" s="165" t="s">
        <v>189</v>
      </c>
      <c r="J1115" s="164">
        <v>42989</v>
      </c>
    </row>
    <row r="1116" spans="1:10">
      <c r="A1116" s="160" t="s">
        <v>526</v>
      </c>
      <c r="B1116" s="160" t="s">
        <v>524</v>
      </c>
      <c r="C1116" s="161" t="s">
        <v>499</v>
      </c>
      <c r="D1116" s="160" t="s">
        <v>508</v>
      </c>
      <c r="E1116" s="160">
        <v>12</v>
      </c>
      <c r="F1116" s="161" t="s">
        <v>16</v>
      </c>
      <c r="G1116" s="162">
        <v>38943</v>
      </c>
      <c r="H1116" s="160" t="s">
        <v>497</v>
      </c>
      <c r="I1116" s="165" t="s">
        <v>189</v>
      </c>
      <c r="J1116" s="164">
        <v>42990</v>
      </c>
    </row>
    <row r="1117" spans="1:10">
      <c r="A1117" s="160" t="s">
        <v>528</v>
      </c>
      <c r="B1117" s="160" t="s">
        <v>524</v>
      </c>
      <c r="C1117" s="161" t="s">
        <v>499</v>
      </c>
      <c r="D1117" s="160" t="s">
        <v>508</v>
      </c>
      <c r="E1117" s="160">
        <v>12</v>
      </c>
      <c r="F1117" s="161" t="s">
        <v>489</v>
      </c>
      <c r="G1117" s="162">
        <v>88836</v>
      </c>
      <c r="H1117" s="160" t="s">
        <v>490</v>
      </c>
      <c r="I1117" s="163" t="s">
        <v>201</v>
      </c>
      <c r="J1117" s="164">
        <v>42990</v>
      </c>
    </row>
    <row r="1118" spans="1:10">
      <c r="A1118" s="160" t="s">
        <v>521</v>
      </c>
      <c r="B1118" s="160" t="s">
        <v>518</v>
      </c>
      <c r="C1118" s="161" t="s">
        <v>499</v>
      </c>
      <c r="D1118" s="160" t="s">
        <v>508</v>
      </c>
      <c r="E1118" s="160">
        <v>12</v>
      </c>
      <c r="F1118" s="161" t="s">
        <v>489</v>
      </c>
      <c r="G1118" s="162">
        <v>35780</v>
      </c>
      <c r="H1118" s="160" t="s">
        <v>496</v>
      </c>
      <c r="I1118" s="165" t="s">
        <v>189</v>
      </c>
      <c r="J1118" s="164">
        <v>42990</v>
      </c>
    </row>
    <row r="1119" spans="1:10">
      <c r="A1119" s="160" t="s">
        <v>535</v>
      </c>
      <c r="B1119" s="160" t="s">
        <v>534</v>
      </c>
      <c r="C1119" s="161" t="s">
        <v>499</v>
      </c>
      <c r="D1119" s="160" t="s">
        <v>508</v>
      </c>
      <c r="E1119" s="160">
        <v>12</v>
      </c>
      <c r="F1119" s="161" t="s">
        <v>489</v>
      </c>
      <c r="G1119" s="162">
        <v>71515</v>
      </c>
      <c r="H1119" s="160" t="s">
        <v>494</v>
      </c>
      <c r="I1119" s="165" t="s">
        <v>189</v>
      </c>
      <c r="J1119" s="164">
        <v>42990</v>
      </c>
    </row>
    <row r="1120" spans="1:10">
      <c r="A1120" s="160" t="s">
        <v>526</v>
      </c>
      <c r="B1120" s="160" t="s">
        <v>524</v>
      </c>
      <c r="C1120" s="161" t="s">
        <v>499</v>
      </c>
      <c r="D1120" s="160" t="s">
        <v>508</v>
      </c>
      <c r="E1120" s="160">
        <v>13</v>
      </c>
      <c r="F1120" s="161" t="s">
        <v>489</v>
      </c>
      <c r="G1120" s="162">
        <v>83153</v>
      </c>
      <c r="H1120" s="160" t="s">
        <v>497</v>
      </c>
      <c r="I1120" s="163" t="s">
        <v>513</v>
      </c>
      <c r="J1120" s="164">
        <v>42991</v>
      </c>
    </row>
    <row r="1121" spans="1:10">
      <c r="A1121" s="160" t="s">
        <v>529</v>
      </c>
      <c r="B1121" s="160" t="s">
        <v>524</v>
      </c>
      <c r="C1121" s="161" t="s">
        <v>499</v>
      </c>
      <c r="D1121" s="160" t="s">
        <v>508</v>
      </c>
      <c r="E1121" s="160">
        <v>13</v>
      </c>
      <c r="F1121" s="161" t="s">
        <v>504</v>
      </c>
      <c r="G1121" s="162">
        <v>44978</v>
      </c>
      <c r="H1121" s="160" t="s">
        <v>497</v>
      </c>
      <c r="I1121" s="163" t="s">
        <v>513</v>
      </c>
      <c r="J1121" s="164">
        <v>42991</v>
      </c>
    </row>
    <row r="1122" spans="1:10">
      <c r="A1122" s="160" t="s">
        <v>526</v>
      </c>
      <c r="B1122" s="160" t="s">
        <v>524</v>
      </c>
      <c r="C1122" s="161" t="s">
        <v>499</v>
      </c>
      <c r="D1122" s="160" t="s">
        <v>508</v>
      </c>
      <c r="E1122" s="160">
        <v>13</v>
      </c>
      <c r="F1122" s="161" t="s">
        <v>489</v>
      </c>
      <c r="G1122" s="162">
        <v>48109</v>
      </c>
      <c r="H1122" s="160" t="s">
        <v>494</v>
      </c>
      <c r="I1122" s="163" t="s">
        <v>513</v>
      </c>
      <c r="J1122" s="164">
        <v>42991</v>
      </c>
    </row>
    <row r="1123" spans="1:10">
      <c r="A1123" s="160" t="s">
        <v>519</v>
      </c>
      <c r="B1123" s="160" t="s">
        <v>518</v>
      </c>
      <c r="C1123" s="161" t="s">
        <v>499</v>
      </c>
      <c r="D1123" s="160" t="s">
        <v>508</v>
      </c>
      <c r="E1123" s="160">
        <v>14</v>
      </c>
      <c r="F1123" s="161" t="s">
        <v>489</v>
      </c>
      <c r="G1123" s="162">
        <v>37348</v>
      </c>
      <c r="H1123" s="160" t="s">
        <v>497</v>
      </c>
      <c r="I1123" s="163" t="s">
        <v>192</v>
      </c>
      <c r="J1123" s="164">
        <v>42992</v>
      </c>
    </row>
    <row r="1124" spans="1:10">
      <c r="A1124" s="160" t="s">
        <v>530</v>
      </c>
      <c r="B1124" s="160" t="s">
        <v>524</v>
      </c>
      <c r="C1124" s="161" t="s">
        <v>499</v>
      </c>
      <c r="D1124" s="160" t="s">
        <v>508</v>
      </c>
      <c r="E1124" s="160">
        <v>14</v>
      </c>
      <c r="F1124" s="161" t="s">
        <v>489</v>
      </c>
      <c r="G1124" s="162">
        <v>96237</v>
      </c>
      <c r="H1124" s="160" t="s">
        <v>497</v>
      </c>
      <c r="I1124" s="165" t="s">
        <v>189</v>
      </c>
      <c r="J1124" s="164">
        <v>42992</v>
      </c>
    </row>
    <row r="1125" spans="1:10">
      <c r="A1125" s="160" t="s">
        <v>287</v>
      </c>
      <c r="B1125" s="160" t="s">
        <v>524</v>
      </c>
      <c r="C1125" s="161" t="s">
        <v>499</v>
      </c>
      <c r="D1125" s="160" t="s">
        <v>508</v>
      </c>
      <c r="E1125" s="160">
        <v>15</v>
      </c>
      <c r="F1125" s="161" t="s">
        <v>16</v>
      </c>
      <c r="G1125" s="162">
        <v>26733</v>
      </c>
      <c r="H1125" s="160" t="s">
        <v>497</v>
      </c>
      <c r="I1125" s="163" t="s">
        <v>201</v>
      </c>
      <c r="J1125" s="164">
        <v>42993</v>
      </c>
    </row>
    <row r="1126" spans="1:10">
      <c r="A1126" s="160" t="s">
        <v>530</v>
      </c>
      <c r="B1126" s="160" t="s">
        <v>524</v>
      </c>
      <c r="C1126" s="161" t="s">
        <v>499</v>
      </c>
      <c r="D1126" s="160" t="s">
        <v>508</v>
      </c>
      <c r="E1126" s="160">
        <v>15</v>
      </c>
      <c r="F1126" s="161" t="s">
        <v>489</v>
      </c>
      <c r="G1126" s="162">
        <v>33076</v>
      </c>
      <c r="H1126" s="160" t="s">
        <v>512</v>
      </c>
      <c r="I1126" s="163" t="s">
        <v>192</v>
      </c>
      <c r="J1126" s="164">
        <v>42993</v>
      </c>
    </row>
    <row r="1127" spans="1:10">
      <c r="A1127" s="160" t="s">
        <v>517</v>
      </c>
      <c r="B1127" s="160" t="s">
        <v>518</v>
      </c>
      <c r="C1127" s="161" t="s">
        <v>499</v>
      </c>
      <c r="D1127" s="160" t="s">
        <v>508</v>
      </c>
      <c r="E1127" s="160">
        <v>15</v>
      </c>
      <c r="F1127" s="161" t="s">
        <v>489</v>
      </c>
      <c r="G1127" s="162">
        <v>28490</v>
      </c>
      <c r="H1127" s="160" t="s">
        <v>494</v>
      </c>
      <c r="I1127" s="163" t="s">
        <v>189</v>
      </c>
      <c r="J1127" s="164">
        <v>42993</v>
      </c>
    </row>
    <row r="1128" spans="1:10">
      <c r="A1128" s="160" t="s">
        <v>527</v>
      </c>
      <c r="B1128" s="160" t="s">
        <v>524</v>
      </c>
      <c r="C1128" s="161" t="s">
        <v>499</v>
      </c>
      <c r="D1128" s="160" t="s">
        <v>508</v>
      </c>
      <c r="E1128" s="160">
        <v>15</v>
      </c>
      <c r="F1128" s="161" t="s">
        <v>16</v>
      </c>
      <c r="G1128" s="162">
        <v>63771</v>
      </c>
      <c r="H1128" s="160" t="s">
        <v>494</v>
      </c>
      <c r="I1128" s="163" t="s">
        <v>201</v>
      </c>
      <c r="J1128" s="164">
        <v>42993</v>
      </c>
    </row>
    <row r="1129" spans="1:10">
      <c r="A1129" s="160" t="s">
        <v>287</v>
      </c>
      <c r="B1129" s="160" t="s">
        <v>524</v>
      </c>
      <c r="C1129" s="161" t="s">
        <v>499</v>
      </c>
      <c r="D1129" s="160" t="s">
        <v>508</v>
      </c>
      <c r="E1129" s="160">
        <v>17</v>
      </c>
      <c r="F1129" s="161" t="s">
        <v>504</v>
      </c>
      <c r="G1129" s="162">
        <v>14464</v>
      </c>
      <c r="H1129" s="160" t="s">
        <v>490</v>
      </c>
      <c r="I1129" s="163" t="s">
        <v>192</v>
      </c>
      <c r="J1129" s="164">
        <v>42995</v>
      </c>
    </row>
    <row r="1130" spans="1:10">
      <c r="A1130" s="160" t="s">
        <v>519</v>
      </c>
      <c r="B1130" s="160" t="s">
        <v>518</v>
      </c>
      <c r="C1130" s="161" t="s">
        <v>499</v>
      </c>
      <c r="D1130" s="160" t="s">
        <v>508</v>
      </c>
      <c r="E1130" s="160">
        <v>17</v>
      </c>
      <c r="F1130" s="161" t="s">
        <v>16</v>
      </c>
      <c r="G1130" s="162">
        <v>73113</v>
      </c>
      <c r="H1130" s="160" t="s">
        <v>494</v>
      </c>
      <c r="I1130" s="165" t="s">
        <v>192</v>
      </c>
      <c r="J1130" s="164">
        <v>42995</v>
      </c>
    </row>
    <row r="1131" spans="1:10">
      <c r="A1131" s="160" t="s">
        <v>525</v>
      </c>
      <c r="B1131" s="160" t="s">
        <v>524</v>
      </c>
      <c r="C1131" s="161" t="s">
        <v>499</v>
      </c>
      <c r="D1131" s="160" t="s">
        <v>508</v>
      </c>
      <c r="E1131" s="160">
        <v>18</v>
      </c>
      <c r="F1131" s="161" t="s">
        <v>16</v>
      </c>
      <c r="G1131" s="162">
        <v>59638</v>
      </c>
      <c r="H1131" s="160" t="s">
        <v>496</v>
      </c>
      <c r="I1131" s="163" t="s">
        <v>192</v>
      </c>
      <c r="J1131" s="164">
        <v>42996</v>
      </c>
    </row>
    <row r="1132" spans="1:10">
      <c r="A1132" s="160" t="s">
        <v>517</v>
      </c>
      <c r="B1132" s="160" t="s">
        <v>518</v>
      </c>
      <c r="C1132" s="161" t="s">
        <v>499</v>
      </c>
      <c r="D1132" s="160" t="s">
        <v>508</v>
      </c>
      <c r="E1132" s="160">
        <v>18</v>
      </c>
      <c r="F1132" s="161" t="s">
        <v>489</v>
      </c>
      <c r="G1132" s="162">
        <v>91129</v>
      </c>
      <c r="H1132" s="160" t="s">
        <v>512</v>
      </c>
      <c r="I1132" s="165" t="s">
        <v>198</v>
      </c>
      <c r="J1132" s="164">
        <v>42996</v>
      </c>
    </row>
    <row r="1133" spans="1:10">
      <c r="A1133" s="160" t="s">
        <v>536</v>
      </c>
      <c r="B1133" s="160" t="s">
        <v>534</v>
      </c>
      <c r="C1133" s="161" t="s">
        <v>499</v>
      </c>
      <c r="D1133" s="160" t="s">
        <v>508</v>
      </c>
      <c r="E1133" s="160">
        <v>18</v>
      </c>
      <c r="F1133" s="161" t="s">
        <v>16</v>
      </c>
      <c r="G1133" s="162">
        <v>11822</v>
      </c>
      <c r="H1133" s="160" t="s">
        <v>497</v>
      </c>
      <c r="I1133" s="163" t="s">
        <v>192</v>
      </c>
      <c r="J1133" s="164">
        <v>42996</v>
      </c>
    </row>
    <row r="1134" spans="1:10">
      <c r="A1134" s="160" t="s">
        <v>519</v>
      </c>
      <c r="B1134" s="160" t="s">
        <v>518</v>
      </c>
      <c r="C1134" s="161" t="s">
        <v>499</v>
      </c>
      <c r="D1134" s="160" t="s">
        <v>508</v>
      </c>
      <c r="E1134" s="160">
        <v>18</v>
      </c>
      <c r="F1134" s="161" t="s">
        <v>16</v>
      </c>
      <c r="G1134" s="162">
        <v>67667</v>
      </c>
      <c r="H1134" s="160" t="s">
        <v>494</v>
      </c>
      <c r="I1134" s="163" t="s">
        <v>192</v>
      </c>
      <c r="J1134" s="164">
        <v>42996</v>
      </c>
    </row>
    <row r="1135" spans="1:10">
      <c r="A1135" s="160" t="s">
        <v>535</v>
      </c>
      <c r="B1135" s="160" t="s">
        <v>534</v>
      </c>
      <c r="C1135" s="161" t="s">
        <v>499</v>
      </c>
      <c r="D1135" s="160" t="s">
        <v>508</v>
      </c>
      <c r="E1135" s="160">
        <v>18</v>
      </c>
      <c r="F1135" s="161" t="s">
        <v>16</v>
      </c>
      <c r="G1135" s="162">
        <v>23692</v>
      </c>
      <c r="H1135" s="160" t="s">
        <v>494</v>
      </c>
      <c r="I1135" s="165" t="s">
        <v>198</v>
      </c>
      <c r="J1135" s="164">
        <v>42996</v>
      </c>
    </row>
    <row r="1136" spans="1:10">
      <c r="A1136" s="160" t="s">
        <v>521</v>
      </c>
      <c r="B1136" s="160" t="s">
        <v>518</v>
      </c>
      <c r="C1136" s="161" t="s">
        <v>499</v>
      </c>
      <c r="D1136" s="160" t="s">
        <v>508</v>
      </c>
      <c r="E1136" s="160">
        <v>19</v>
      </c>
      <c r="F1136" s="161" t="s">
        <v>504</v>
      </c>
      <c r="G1136" s="162">
        <v>39552</v>
      </c>
      <c r="H1136" s="160" t="s">
        <v>501</v>
      </c>
      <c r="I1136" s="165" t="s">
        <v>198</v>
      </c>
      <c r="J1136" s="164">
        <v>42997</v>
      </c>
    </row>
    <row r="1137" spans="1:10">
      <c r="A1137" s="160" t="s">
        <v>533</v>
      </c>
      <c r="B1137" s="160" t="s">
        <v>534</v>
      </c>
      <c r="C1137" s="161" t="s">
        <v>499</v>
      </c>
      <c r="D1137" s="160" t="s">
        <v>508</v>
      </c>
      <c r="E1137" s="160">
        <v>19</v>
      </c>
      <c r="F1137" s="161" t="s">
        <v>489</v>
      </c>
      <c r="G1137" s="162">
        <v>40809</v>
      </c>
      <c r="H1137" s="160" t="s">
        <v>494</v>
      </c>
      <c r="I1137" s="163" t="s">
        <v>189</v>
      </c>
      <c r="J1137" s="164">
        <v>42997</v>
      </c>
    </row>
    <row r="1138" spans="1:10">
      <c r="A1138" s="160" t="s">
        <v>522</v>
      </c>
      <c r="B1138" s="160" t="s">
        <v>518</v>
      </c>
      <c r="C1138" s="161" t="s">
        <v>499</v>
      </c>
      <c r="D1138" s="160" t="s">
        <v>508</v>
      </c>
      <c r="E1138" s="160">
        <v>20</v>
      </c>
      <c r="F1138" s="161" t="s">
        <v>489</v>
      </c>
      <c r="G1138" s="162">
        <v>5716</v>
      </c>
      <c r="H1138" s="160" t="s">
        <v>496</v>
      </c>
      <c r="I1138" s="163" t="s">
        <v>198</v>
      </c>
      <c r="J1138" s="164">
        <v>42998</v>
      </c>
    </row>
    <row r="1139" spans="1:10">
      <c r="A1139" s="160" t="s">
        <v>498</v>
      </c>
      <c r="B1139" s="160" t="s">
        <v>486</v>
      </c>
      <c r="C1139" s="161" t="s">
        <v>499</v>
      </c>
      <c r="D1139" s="160" t="s">
        <v>508</v>
      </c>
      <c r="E1139" s="160">
        <v>20</v>
      </c>
      <c r="F1139" s="161" t="s">
        <v>16</v>
      </c>
      <c r="G1139" s="162">
        <v>131380</v>
      </c>
      <c r="H1139" s="160" t="s">
        <v>501</v>
      </c>
      <c r="I1139" s="163" t="s">
        <v>189</v>
      </c>
      <c r="J1139" s="164">
        <v>42998</v>
      </c>
    </row>
    <row r="1140" spans="1:10">
      <c r="A1140" s="160" t="s">
        <v>521</v>
      </c>
      <c r="B1140" s="160" t="s">
        <v>518</v>
      </c>
      <c r="C1140" s="161" t="s">
        <v>499</v>
      </c>
      <c r="D1140" s="160" t="s">
        <v>508</v>
      </c>
      <c r="E1140" s="160">
        <v>20</v>
      </c>
      <c r="F1140" s="161" t="s">
        <v>489</v>
      </c>
      <c r="G1140" s="162">
        <v>442700</v>
      </c>
      <c r="H1140" s="160" t="s">
        <v>490</v>
      </c>
      <c r="I1140" s="163" t="s">
        <v>198</v>
      </c>
      <c r="J1140" s="164">
        <v>42998</v>
      </c>
    </row>
    <row r="1141" spans="1:10">
      <c r="A1141" s="160" t="s">
        <v>491</v>
      </c>
      <c r="B1141" s="160" t="s">
        <v>486</v>
      </c>
      <c r="C1141" s="161" t="s">
        <v>499</v>
      </c>
      <c r="D1141" s="160" t="s">
        <v>508</v>
      </c>
      <c r="E1141" s="160">
        <v>21</v>
      </c>
      <c r="F1141" s="161" t="s">
        <v>504</v>
      </c>
      <c r="G1141" s="162">
        <v>232185</v>
      </c>
      <c r="H1141" s="160" t="s">
        <v>497</v>
      </c>
      <c r="I1141" s="165" t="s">
        <v>189</v>
      </c>
      <c r="J1141" s="164">
        <v>42999</v>
      </c>
    </row>
    <row r="1142" spans="1:10">
      <c r="A1142" s="160" t="s">
        <v>535</v>
      </c>
      <c r="B1142" s="160" t="s">
        <v>534</v>
      </c>
      <c r="C1142" s="161" t="s">
        <v>499</v>
      </c>
      <c r="D1142" s="160" t="s">
        <v>508</v>
      </c>
      <c r="E1142" s="160">
        <v>21</v>
      </c>
      <c r="F1142" s="161" t="s">
        <v>489</v>
      </c>
      <c r="G1142" s="162">
        <v>388060</v>
      </c>
      <c r="H1142" s="160" t="s">
        <v>497</v>
      </c>
      <c r="I1142" s="163" t="s">
        <v>198</v>
      </c>
      <c r="J1142" s="164">
        <v>42999</v>
      </c>
    </row>
    <row r="1143" spans="1:10">
      <c r="A1143" s="160" t="s">
        <v>521</v>
      </c>
      <c r="B1143" s="160" t="s">
        <v>518</v>
      </c>
      <c r="C1143" s="161" t="s">
        <v>499</v>
      </c>
      <c r="D1143" s="160" t="s">
        <v>508</v>
      </c>
      <c r="E1143" s="160">
        <v>21</v>
      </c>
      <c r="F1143" s="161" t="s">
        <v>16</v>
      </c>
      <c r="G1143" s="162">
        <v>66630</v>
      </c>
      <c r="H1143" s="160" t="s">
        <v>496</v>
      </c>
      <c r="I1143" s="165" t="s">
        <v>189</v>
      </c>
      <c r="J1143" s="164">
        <v>42999</v>
      </c>
    </row>
    <row r="1144" spans="1:10">
      <c r="A1144" s="160" t="s">
        <v>525</v>
      </c>
      <c r="B1144" s="160" t="s">
        <v>524</v>
      </c>
      <c r="C1144" s="161" t="s">
        <v>499</v>
      </c>
      <c r="D1144" s="160" t="s">
        <v>508</v>
      </c>
      <c r="E1144" s="160">
        <v>22</v>
      </c>
      <c r="F1144" s="161" t="s">
        <v>16</v>
      </c>
      <c r="G1144" s="162">
        <v>77660</v>
      </c>
      <c r="H1144" s="160" t="s">
        <v>497</v>
      </c>
      <c r="I1144" s="163" t="s">
        <v>201</v>
      </c>
      <c r="J1144" s="164">
        <v>43000</v>
      </c>
    </row>
    <row r="1145" spans="1:10">
      <c r="A1145" s="160" t="s">
        <v>523</v>
      </c>
      <c r="B1145" s="160" t="s">
        <v>518</v>
      </c>
      <c r="C1145" s="161" t="s">
        <v>499</v>
      </c>
      <c r="D1145" s="160" t="s">
        <v>508</v>
      </c>
      <c r="E1145" s="160">
        <v>22</v>
      </c>
      <c r="F1145" s="161" t="s">
        <v>16</v>
      </c>
      <c r="G1145" s="162">
        <v>82740</v>
      </c>
      <c r="H1145" s="160" t="s">
        <v>494</v>
      </c>
      <c r="I1145" s="163" t="s">
        <v>201</v>
      </c>
      <c r="J1145" s="164">
        <v>43000</v>
      </c>
    </row>
    <row r="1146" spans="1:10">
      <c r="A1146" s="160" t="s">
        <v>521</v>
      </c>
      <c r="B1146" s="160" t="s">
        <v>518</v>
      </c>
      <c r="C1146" s="161" t="s">
        <v>499</v>
      </c>
      <c r="D1146" s="160" t="s">
        <v>508</v>
      </c>
      <c r="E1146" s="160">
        <v>23</v>
      </c>
      <c r="F1146" s="161" t="s">
        <v>16</v>
      </c>
      <c r="G1146" s="162">
        <v>47750</v>
      </c>
      <c r="H1146" s="160" t="s">
        <v>490</v>
      </c>
      <c r="I1146" s="165" t="s">
        <v>198</v>
      </c>
      <c r="J1146" s="164">
        <v>43001</v>
      </c>
    </row>
    <row r="1147" spans="1:10">
      <c r="A1147" s="160" t="s">
        <v>291</v>
      </c>
      <c r="B1147" s="160" t="s">
        <v>524</v>
      </c>
      <c r="C1147" s="161" t="s">
        <v>499</v>
      </c>
      <c r="D1147" s="160" t="s">
        <v>508</v>
      </c>
      <c r="E1147" s="160">
        <v>23</v>
      </c>
      <c r="F1147" s="161" t="s">
        <v>489</v>
      </c>
      <c r="G1147" s="162">
        <v>103220</v>
      </c>
      <c r="H1147" s="160" t="s">
        <v>494</v>
      </c>
      <c r="I1147" s="163" t="s">
        <v>198</v>
      </c>
      <c r="J1147" s="164">
        <v>43001</v>
      </c>
    </row>
    <row r="1148" spans="1:10">
      <c r="A1148" s="160" t="s">
        <v>519</v>
      </c>
      <c r="B1148" s="160" t="s">
        <v>518</v>
      </c>
      <c r="C1148" s="161" t="s">
        <v>499</v>
      </c>
      <c r="D1148" s="160" t="s">
        <v>508</v>
      </c>
      <c r="E1148" s="160">
        <v>24</v>
      </c>
      <c r="F1148" s="161" t="s">
        <v>489</v>
      </c>
      <c r="G1148" s="162">
        <v>459845</v>
      </c>
      <c r="H1148" s="160" t="s">
        <v>494</v>
      </c>
      <c r="I1148" s="163" t="s">
        <v>189</v>
      </c>
      <c r="J1148" s="164">
        <v>43002</v>
      </c>
    </row>
    <row r="1149" spans="1:10">
      <c r="A1149" s="160" t="s">
        <v>527</v>
      </c>
      <c r="B1149" s="160" t="s">
        <v>524</v>
      </c>
      <c r="C1149" s="161" t="s">
        <v>499</v>
      </c>
      <c r="D1149" s="160" t="s">
        <v>508</v>
      </c>
      <c r="E1149" s="160">
        <v>24</v>
      </c>
      <c r="F1149" s="161" t="s">
        <v>489</v>
      </c>
      <c r="G1149" s="162">
        <v>440095</v>
      </c>
      <c r="H1149" s="160" t="s">
        <v>496</v>
      </c>
      <c r="I1149" s="163" t="s">
        <v>513</v>
      </c>
      <c r="J1149" s="164">
        <v>43002</v>
      </c>
    </row>
    <row r="1150" spans="1:10">
      <c r="A1150" s="160" t="s">
        <v>531</v>
      </c>
      <c r="B1150" s="160" t="s">
        <v>524</v>
      </c>
      <c r="C1150" s="161" t="s">
        <v>499</v>
      </c>
      <c r="D1150" s="160" t="s">
        <v>508</v>
      </c>
      <c r="E1150" s="160">
        <v>24</v>
      </c>
      <c r="F1150" s="161" t="s">
        <v>489</v>
      </c>
      <c r="G1150" s="162">
        <v>373130</v>
      </c>
      <c r="H1150" s="160" t="s">
        <v>496</v>
      </c>
      <c r="I1150" s="163" t="s">
        <v>189</v>
      </c>
      <c r="J1150" s="164">
        <v>43002</v>
      </c>
    </row>
    <row r="1151" spans="1:10">
      <c r="A1151" s="160" t="s">
        <v>519</v>
      </c>
      <c r="B1151" s="160" t="s">
        <v>518</v>
      </c>
      <c r="C1151" s="161" t="s">
        <v>499</v>
      </c>
      <c r="D1151" s="160" t="s">
        <v>508</v>
      </c>
      <c r="E1151" s="160">
        <v>25</v>
      </c>
      <c r="F1151" s="161" t="s">
        <v>489</v>
      </c>
      <c r="G1151" s="162">
        <v>257525</v>
      </c>
      <c r="H1151" s="160" t="s">
        <v>497</v>
      </c>
      <c r="I1151" s="165" t="s">
        <v>198</v>
      </c>
      <c r="J1151" s="164">
        <v>43003</v>
      </c>
    </row>
    <row r="1152" spans="1:10">
      <c r="A1152" s="160" t="s">
        <v>287</v>
      </c>
      <c r="B1152" s="160" t="s">
        <v>524</v>
      </c>
      <c r="C1152" s="161" t="s">
        <v>499</v>
      </c>
      <c r="D1152" s="160" t="s">
        <v>508</v>
      </c>
      <c r="E1152" s="160">
        <v>25</v>
      </c>
      <c r="F1152" s="161" t="s">
        <v>489</v>
      </c>
      <c r="G1152" s="162">
        <v>86625</v>
      </c>
      <c r="H1152" s="160" t="s">
        <v>494</v>
      </c>
      <c r="I1152" s="165" t="s">
        <v>198</v>
      </c>
      <c r="J1152" s="164">
        <v>43003</v>
      </c>
    </row>
    <row r="1153" spans="1:10">
      <c r="A1153" s="160" t="s">
        <v>529</v>
      </c>
      <c r="B1153" s="160" t="s">
        <v>524</v>
      </c>
      <c r="C1153" s="161" t="s">
        <v>499</v>
      </c>
      <c r="D1153" s="160" t="s">
        <v>508</v>
      </c>
      <c r="E1153" s="160">
        <v>26</v>
      </c>
      <c r="F1153" s="161" t="s">
        <v>16</v>
      </c>
      <c r="G1153" s="162">
        <v>140435</v>
      </c>
      <c r="H1153" s="160" t="s">
        <v>496</v>
      </c>
      <c r="I1153" s="163" t="s">
        <v>189</v>
      </c>
      <c r="J1153" s="164">
        <v>43004</v>
      </c>
    </row>
    <row r="1154" spans="1:10">
      <c r="A1154" s="160" t="s">
        <v>503</v>
      </c>
      <c r="B1154" s="160" t="s">
        <v>486</v>
      </c>
      <c r="C1154" s="161" t="s">
        <v>499</v>
      </c>
      <c r="D1154" s="160" t="s">
        <v>508</v>
      </c>
      <c r="E1154" s="160">
        <v>26</v>
      </c>
      <c r="F1154" s="161" t="s">
        <v>489</v>
      </c>
      <c r="G1154" s="162">
        <v>400640</v>
      </c>
      <c r="H1154" s="160" t="s">
        <v>494</v>
      </c>
      <c r="I1154" s="165" t="s">
        <v>192</v>
      </c>
      <c r="J1154" s="164">
        <v>43004</v>
      </c>
    </row>
    <row r="1155" spans="1:10">
      <c r="A1155" s="160" t="s">
        <v>521</v>
      </c>
      <c r="B1155" s="160" t="s">
        <v>518</v>
      </c>
      <c r="C1155" s="161" t="s">
        <v>499</v>
      </c>
      <c r="D1155" s="160" t="s">
        <v>508</v>
      </c>
      <c r="E1155" s="160">
        <v>26</v>
      </c>
      <c r="F1155" s="161" t="s">
        <v>16</v>
      </c>
      <c r="G1155" s="162">
        <v>265445</v>
      </c>
      <c r="H1155" s="160" t="s">
        <v>494</v>
      </c>
      <c r="I1155" s="163" t="s">
        <v>189</v>
      </c>
      <c r="J1155" s="164">
        <v>43004</v>
      </c>
    </row>
    <row r="1156" spans="1:10">
      <c r="A1156" s="160" t="s">
        <v>519</v>
      </c>
      <c r="B1156" s="160" t="s">
        <v>518</v>
      </c>
      <c r="C1156" s="161" t="s">
        <v>499</v>
      </c>
      <c r="D1156" s="160" t="s">
        <v>508</v>
      </c>
      <c r="E1156" s="160">
        <v>27</v>
      </c>
      <c r="F1156" s="161" t="s">
        <v>504</v>
      </c>
      <c r="G1156" s="162">
        <v>483020</v>
      </c>
      <c r="H1156" s="160" t="s">
        <v>496</v>
      </c>
      <c r="I1156" s="165" t="s">
        <v>198</v>
      </c>
      <c r="J1156" s="164">
        <v>43005</v>
      </c>
    </row>
    <row r="1157" spans="1:10">
      <c r="A1157" s="160" t="s">
        <v>532</v>
      </c>
      <c r="B1157" s="160" t="s">
        <v>524</v>
      </c>
      <c r="C1157" s="161" t="s">
        <v>499</v>
      </c>
      <c r="D1157" s="160" t="s">
        <v>508</v>
      </c>
      <c r="E1157" s="160">
        <v>27</v>
      </c>
      <c r="F1157" s="161" t="s">
        <v>16</v>
      </c>
      <c r="G1157" s="162">
        <v>87840</v>
      </c>
      <c r="H1157" s="160" t="s">
        <v>494</v>
      </c>
      <c r="I1157" s="163" t="s">
        <v>198</v>
      </c>
      <c r="J1157" s="164">
        <v>43005</v>
      </c>
    </row>
    <row r="1158" spans="1:10">
      <c r="A1158" s="160" t="s">
        <v>530</v>
      </c>
      <c r="B1158" s="160" t="s">
        <v>524</v>
      </c>
      <c r="C1158" s="161" t="s">
        <v>499</v>
      </c>
      <c r="D1158" s="160" t="s">
        <v>508</v>
      </c>
      <c r="E1158" s="160">
        <v>27</v>
      </c>
      <c r="F1158" s="161" t="s">
        <v>489</v>
      </c>
      <c r="G1158" s="162">
        <v>493390</v>
      </c>
      <c r="H1158" s="160" t="s">
        <v>512</v>
      </c>
      <c r="I1158" s="165" t="s">
        <v>198</v>
      </c>
      <c r="J1158" s="164">
        <v>43005</v>
      </c>
    </row>
    <row r="1159" spans="1:10">
      <c r="A1159" s="160" t="s">
        <v>529</v>
      </c>
      <c r="B1159" s="160" t="s">
        <v>524</v>
      </c>
      <c r="C1159" s="161" t="s">
        <v>499</v>
      </c>
      <c r="D1159" s="160" t="s">
        <v>508</v>
      </c>
      <c r="E1159" s="160">
        <v>27</v>
      </c>
      <c r="F1159" s="161" t="s">
        <v>16</v>
      </c>
      <c r="G1159" s="162">
        <v>267130</v>
      </c>
      <c r="H1159" s="160" t="s">
        <v>494</v>
      </c>
      <c r="I1159" s="165" t="s">
        <v>198</v>
      </c>
      <c r="J1159" s="164">
        <v>43005</v>
      </c>
    </row>
    <row r="1160" spans="1:10">
      <c r="A1160" s="160" t="s">
        <v>527</v>
      </c>
      <c r="B1160" s="160" t="s">
        <v>524</v>
      </c>
      <c r="C1160" s="161" t="s">
        <v>499</v>
      </c>
      <c r="D1160" s="160" t="s">
        <v>508</v>
      </c>
      <c r="E1160" s="160">
        <v>28</v>
      </c>
      <c r="F1160" s="161" t="s">
        <v>504</v>
      </c>
      <c r="G1160" s="162">
        <v>241225</v>
      </c>
      <c r="H1160" s="160" t="s">
        <v>494</v>
      </c>
      <c r="I1160" s="165" t="s">
        <v>189</v>
      </c>
      <c r="J1160" s="164">
        <v>43006</v>
      </c>
    </row>
    <row r="1161" spans="1:10">
      <c r="A1161" s="160" t="s">
        <v>520</v>
      </c>
      <c r="B1161" s="160" t="s">
        <v>518</v>
      </c>
      <c r="C1161" s="161" t="s">
        <v>499</v>
      </c>
      <c r="D1161" s="160" t="s">
        <v>508</v>
      </c>
      <c r="E1161" s="160">
        <v>28</v>
      </c>
      <c r="F1161" s="161" t="s">
        <v>16</v>
      </c>
      <c r="G1161" s="162">
        <v>117490</v>
      </c>
      <c r="H1161" s="160" t="s">
        <v>497</v>
      </c>
      <c r="I1161" s="165" t="s">
        <v>189</v>
      </c>
      <c r="J1161" s="164">
        <v>43006</v>
      </c>
    </row>
    <row r="1162" spans="1:10">
      <c r="A1162" s="160" t="s">
        <v>530</v>
      </c>
      <c r="B1162" s="160" t="s">
        <v>524</v>
      </c>
      <c r="C1162" s="161" t="s">
        <v>499</v>
      </c>
      <c r="D1162" s="160" t="s">
        <v>508</v>
      </c>
      <c r="E1162" s="160">
        <v>29</v>
      </c>
      <c r="F1162" s="161" t="s">
        <v>504</v>
      </c>
      <c r="G1162" s="162">
        <v>273160</v>
      </c>
      <c r="H1162" s="160" t="s">
        <v>497</v>
      </c>
      <c r="I1162" s="165" t="s">
        <v>189</v>
      </c>
      <c r="J1162" s="164">
        <v>43007</v>
      </c>
    </row>
    <row r="1163" spans="1:10">
      <c r="A1163" s="160" t="s">
        <v>517</v>
      </c>
      <c r="B1163" s="160" t="s">
        <v>518</v>
      </c>
      <c r="C1163" s="161" t="s">
        <v>499</v>
      </c>
      <c r="D1163" s="160" t="s">
        <v>508</v>
      </c>
      <c r="E1163" s="160">
        <v>30</v>
      </c>
      <c r="F1163" s="161" t="s">
        <v>504</v>
      </c>
      <c r="G1163" s="162">
        <v>342625</v>
      </c>
      <c r="H1163" s="160" t="s">
        <v>497</v>
      </c>
      <c r="I1163" s="165" t="s">
        <v>198</v>
      </c>
      <c r="J1163" s="164">
        <v>43008</v>
      </c>
    </row>
    <row r="1164" spans="1:10">
      <c r="A1164" s="160" t="s">
        <v>498</v>
      </c>
      <c r="B1164" s="160" t="s">
        <v>486</v>
      </c>
      <c r="C1164" s="161" t="s">
        <v>499</v>
      </c>
      <c r="D1164" s="160" t="s">
        <v>508</v>
      </c>
      <c r="E1164" s="160">
        <v>30</v>
      </c>
      <c r="F1164" s="161" t="s">
        <v>504</v>
      </c>
      <c r="G1164" s="162">
        <v>148155</v>
      </c>
      <c r="H1164" s="160" t="s">
        <v>497</v>
      </c>
      <c r="I1164" s="165" t="s">
        <v>198</v>
      </c>
      <c r="J1164" s="164">
        <v>43008</v>
      </c>
    </row>
    <row r="1165" spans="1:10">
      <c r="A1165" s="160" t="s">
        <v>529</v>
      </c>
      <c r="B1165" s="160" t="s">
        <v>524</v>
      </c>
      <c r="C1165" s="161" t="s">
        <v>492</v>
      </c>
      <c r="D1165" s="160" t="s">
        <v>495</v>
      </c>
      <c r="E1165" s="160">
        <v>1</v>
      </c>
      <c r="F1165" s="161" t="s">
        <v>16</v>
      </c>
      <c r="G1165" s="162">
        <v>302625</v>
      </c>
      <c r="H1165" s="160" t="s">
        <v>494</v>
      </c>
      <c r="I1165" s="165" t="s">
        <v>198</v>
      </c>
      <c r="J1165" s="164">
        <v>43009</v>
      </c>
    </row>
    <row r="1166" spans="1:10">
      <c r="A1166" s="160" t="s">
        <v>525</v>
      </c>
      <c r="B1166" s="160" t="s">
        <v>524</v>
      </c>
      <c r="C1166" s="161" t="s">
        <v>492</v>
      </c>
      <c r="D1166" s="160" t="s">
        <v>495</v>
      </c>
      <c r="E1166" s="160">
        <v>1</v>
      </c>
      <c r="F1166" s="161" t="s">
        <v>489</v>
      </c>
      <c r="G1166" s="162">
        <v>218550</v>
      </c>
      <c r="H1166" s="160" t="s">
        <v>497</v>
      </c>
      <c r="I1166" s="163" t="s">
        <v>201</v>
      </c>
      <c r="J1166" s="164">
        <v>43009</v>
      </c>
    </row>
    <row r="1167" spans="1:10">
      <c r="A1167" s="160" t="s">
        <v>535</v>
      </c>
      <c r="B1167" s="160" t="s">
        <v>534</v>
      </c>
      <c r="C1167" s="161" t="s">
        <v>492</v>
      </c>
      <c r="D1167" s="160" t="s">
        <v>495</v>
      </c>
      <c r="E1167" s="160">
        <v>1</v>
      </c>
      <c r="F1167" s="161" t="s">
        <v>489</v>
      </c>
      <c r="G1167" s="162">
        <v>400290</v>
      </c>
      <c r="H1167" s="160" t="s">
        <v>512</v>
      </c>
      <c r="I1167" s="165" t="s">
        <v>189</v>
      </c>
      <c r="J1167" s="164">
        <v>43009</v>
      </c>
    </row>
    <row r="1168" spans="1:10">
      <c r="A1168" s="160" t="s">
        <v>522</v>
      </c>
      <c r="B1168" s="160" t="s">
        <v>518</v>
      </c>
      <c r="C1168" s="161" t="s">
        <v>492</v>
      </c>
      <c r="D1168" s="160" t="s">
        <v>495</v>
      </c>
      <c r="E1168" s="160">
        <v>1</v>
      </c>
      <c r="F1168" s="161" t="s">
        <v>16</v>
      </c>
      <c r="G1168" s="162">
        <v>186005</v>
      </c>
      <c r="H1168" s="160" t="s">
        <v>494</v>
      </c>
      <c r="I1168" s="165" t="s">
        <v>198</v>
      </c>
      <c r="J1168" s="164">
        <v>43009</v>
      </c>
    </row>
    <row r="1169" spans="1:10">
      <c r="A1169" s="160" t="s">
        <v>521</v>
      </c>
      <c r="B1169" s="160" t="s">
        <v>518</v>
      </c>
      <c r="C1169" s="161" t="s">
        <v>492</v>
      </c>
      <c r="D1169" s="160" t="s">
        <v>495</v>
      </c>
      <c r="E1169" s="160">
        <v>1</v>
      </c>
      <c r="F1169" s="161" t="s">
        <v>489</v>
      </c>
      <c r="G1169" s="162">
        <v>352580</v>
      </c>
      <c r="H1169" s="160" t="s">
        <v>490</v>
      </c>
      <c r="I1169" s="163" t="s">
        <v>201</v>
      </c>
      <c r="J1169" s="164">
        <v>43009</v>
      </c>
    </row>
    <row r="1170" spans="1:10">
      <c r="A1170" s="160" t="s">
        <v>536</v>
      </c>
      <c r="B1170" s="160" t="s">
        <v>534</v>
      </c>
      <c r="C1170" s="161" t="s">
        <v>492</v>
      </c>
      <c r="D1170" s="160" t="s">
        <v>495</v>
      </c>
      <c r="E1170" s="160">
        <v>2</v>
      </c>
      <c r="F1170" s="161" t="s">
        <v>489</v>
      </c>
      <c r="G1170" s="162">
        <v>437725</v>
      </c>
      <c r="H1170" s="160" t="s">
        <v>496</v>
      </c>
      <c r="I1170" s="163" t="s">
        <v>201</v>
      </c>
      <c r="J1170" s="164">
        <v>43010</v>
      </c>
    </row>
    <row r="1171" spans="1:10">
      <c r="A1171" s="160" t="s">
        <v>520</v>
      </c>
      <c r="B1171" s="160" t="s">
        <v>518</v>
      </c>
      <c r="C1171" s="161" t="s">
        <v>492</v>
      </c>
      <c r="D1171" s="160" t="s">
        <v>495</v>
      </c>
      <c r="E1171" s="160">
        <v>2</v>
      </c>
      <c r="F1171" s="161" t="s">
        <v>489</v>
      </c>
      <c r="G1171" s="162">
        <v>243365</v>
      </c>
      <c r="H1171" s="160" t="s">
        <v>494</v>
      </c>
      <c r="I1171" s="165" t="s">
        <v>192</v>
      </c>
      <c r="J1171" s="164">
        <v>43010</v>
      </c>
    </row>
    <row r="1172" spans="1:10">
      <c r="A1172" s="160" t="s">
        <v>526</v>
      </c>
      <c r="B1172" s="160" t="s">
        <v>524</v>
      </c>
      <c r="C1172" s="161" t="s">
        <v>492</v>
      </c>
      <c r="D1172" s="160" t="s">
        <v>495</v>
      </c>
      <c r="E1172" s="160">
        <v>4</v>
      </c>
      <c r="F1172" s="161" t="s">
        <v>16</v>
      </c>
      <c r="G1172" s="162">
        <v>32875</v>
      </c>
      <c r="H1172" s="160" t="s">
        <v>490</v>
      </c>
      <c r="I1172" s="163" t="s">
        <v>192</v>
      </c>
      <c r="J1172" s="164">
        <v>43012</v>
      </c>
    </row>
    <row r="1173" spans="1:10">
      <c r="A1173" s="160" t="s">
        <v>529</v>
      </c>
      <c r="B1173" s="160" t="s">
        <v>524</v>
      </c>
      <c r="C1173" s="161" t="s">
        <v>492</v>
      </c>
      <c r="D1173" s="160" t="s">
        <v>495</v>
      </c>
      <c r="E1173" s="160">
        <v>4</v>
      </c>
      <c r="F1173" s="161" t="s">
        <v>16</v>
      </c>
      <c r="G1173" s="162">
        <v>168780</v>
      </c>
      <c r="H1173" s="160" t="s">
        <v>501</v>
      </c>
      <c r="I1173" s="163" t="s">
        <v>189</v>
      </c>
      <c r="J1173" s="164">
        <v>43012</v>
      </c>
    </row>
    <row r="1174" spans="1:10">
      <c r="A1174" s="160" t="s">
        <v>531</v>
      </c>
      <c r="B1174" s="160" t="s">
        <v>524</v>
      </c>
      <c r="C1174" s="161" t="s">
        <v>492</v>
      </c>
      <c r="D1174" s="160" t="s">
        <v>495</v>
      </c>
      <c r="E1174" s="160">
        <v>4</v>
      </c>
      <c r="F1174" s="161" t="s">
        <v>489</v>
      </c>
      <c r="G1174" s="162">
        <v>140115</v>
      </c>
      <c r="H1174" s="160" t="s">
        <v>494</v>
      </c>
      <c r="I1174" s="163" t="s">
        <v>513</v>
      </c>
      <c r="J1174" s="164">
        <v>43012</v>
      </c>
    </row>
    <row r="1175" spans="1:10">
      <c r="A1175" s="160" t="s">
        <v>519</v>
      </c>
      <c r="B1175" s="160" t="s">
        <v>518</v>
      </c>
      <c r="C1175" s="161" t="s">
        <v>492</v>
      </c>
      <c r="D1175" s="160" t="s">
        <v>495</v>
      </c>
      <c r="E1175" s="160">
        <v>4</v>
      </c>
      <c r="F1175" s="161" t="s">
        <v>489</v>
      </c>
      <c r="G1175" s="162">
        <v>273540</v>
      </c>
      <c r="H1175" s="160" t="s">
        <v>497</v>
      </c>
      <c r="I1175" s="163" t="s">
        <v>192</v>
      </c>
      <c r="J1175" s="164">
        <v>43012</v>
      </c>
    </row>
    <row r="1176" spans="1:10">
      <c r="A1176" s="160" t="s">
        <v>498</v>
      </c>
      <c r="B1176" s="160" t="s">
        <v>486</v>
      </c>
      <c r="C1176" s="161" t="s">
        <v>492</v>
      </c>
      <c r="D1176" s="160" t="s">
        <v>495</v>
      </c>
      <c r="E1176" s="160">
        <v>5</v>
      </c>
      <c r="F1176" s="161" t="s">
        <v>489</v>
      </c>
      <c r="G1176" s="162">
        <v>139775</v>
      </c>
      <c r="H1176" s="160" t="s">
        <v>496</v>
      </c>
      <c r="I1176" s="163" t="s">
        <v>513</v>
      </c>
      <c r="J1176" s="164">
        <v>43013</v>
      </c>
    </row>
    <row r="1177" spans="1:10">
      <c r="A1177" s="160" t="s">
        <v>521</v>
      </c>
      <c r="B1177" s="160" t="s">
        <v>518</v>
      </c>
      <c r="C1177" s="161" t="s">
        <v>492</v>
      </c>
      <c r="D1177" s="160" t="s">
        <v>495</v>
      </c>
      <c r="E1177" s="160">
        <v>5</v>
      </c>
      <c r="F1177" s="161" t="s">
        <v>504</v>
      </c>
      <c r="G1177" s="162">
        <v>82265</v>
      </c>
      <c r="H1177" s="160" t="s">
        <v>494</v>
      </c>
      <c r="I1177" s="165" t="s">
        <v>189</v>
      </c>
      <c r="J1177" s="164">
        <v>43013</v>
      </c>
    </row>
    <row r="1178" spans="1:10">
      <c r="A1178" s="160" t="s">
        <v>520</v>
      </c>
      <c r="B1178" s="160" t="s">
        <v>518</v>
      </c>
      <c r="C1178" s="161" t="s">
        <v>492</v>
      </c>
      <c r="D1178" s="160" t="s">
        <v>495</v>
      </c>
      <c r="E1178" s="160">
        <v>6</v>
      </c>
      <c r="F1178" s="161" t="s">
        <v>489</v>
      </c>
      <c r="G1178" s="162">
        <v>254120</v>
      </c>
      <c r="H1178" s="160" t="s">
        <v>494</v>
      </c>
      <c r="I1178" s="163" t="s">
        <v>189</v>
      </c>
      <c r="J1178" s="164">
        <v>43014</v>
      </c>
    </row>
    <row r="1179" spans="1:10">
      <c r="A1179" s="160" t="s">
        <v>519</v>
      </c>
      <c r="B1179" s="160" t="s">
        <v>518</v>
      </c>
      <c r="C1179" s="161" t="s">
        <v>492</v>
      </c>
      <c r="D1179" s="160" t="s">
        <v>495</v>
      </c>
      <c r="E1179" s="160">
        <v>6</v>
      </c>
      <c r="F1179" s="161" t="s">
        <v>16</v>
      </c>
      <c r="G1179" s="162">
        <v>39685</v>
      </c>
      <c r="H1179" s="160" t="s">
        <v>494</v>
      </c>
      <c r="I1179" s="163" t="s">
        <v>513</v>
      </c>
      <c r="J1179" s="164">
        <v>43014</v>
      </c>
    </row>
    <row r="1180" spans="1:10">
      <c r="A1180" s="160" t="s">
        <v>535</v>
      </c>
      <c r="B1180" s="160" t="s">
        <v>534</v>
      </c>
      <c r="C1180" s="161" t="s">
        <v>492</v>
      </c>
      <c r="D1180" s="160" t="s">
        <v>495</v>
      </c>
      <c r="E1180" s="160">
        <v>6</v>
      </c>
      <c r="F1180" s="161" t="s">
        <v>16</v>
      </c>
      <c r="G1180" s="162">
        <v>480055</v>
      </c>
      <c r="H1180" s="160" t="s">
        <v>494</v>
      </c>
      <c r="I1180" s="163" t="s">
        <v>189</v>
      </c>
      <c r="J1180" s="164">
        <v>43014</v>
      </c>
    </row>
    <row r="1181" spans="1:10">
      <c r="A1181" s="160" t="s">
        <v>521</v>
      </c>
      <c r="B1181" s="160" t="s">
        <v>518</v>
      </c>
      <c r="C1181" s="161" t="s">
        <v>492</v>
      </c>
      <c r="D1181" s="160" t="s">
        <v>495</v>
      </c>
      <c r="E1181" s="160">
        <v>7</v>
      </c>
      <c r="F1181" s="161" t="s">
        <v>16</v>
      </c>
      <c r="G1181" s="162">
        <v>192780</v>
      </c>
      <c r="H1181" s="160" t="s">
        <v>494</v>
      </c>
      <c r="I1181" s="163" t="s">
        <v>192</v>
      </c>
      <c r="J1181" s="164">
        <v>43015</v>
      </c>
    </row>
    <row r="1182" spans="1:10">
      <c r="A1182" s="160" t="s">
        <v>530</v>
      </c>
      <c r="B1182" s="160" t="s">
        <v>524</v>
      </c>
      <c r="C1182" s="161" t="s">
        <v>492</v>
      </c>
      <c r="D1182" s="160" t="s">
        <v>495</v>
      </c>
      <c r="E1182" s="160">
        <v>7</v>
      </c>
      <c r="F1182" s="161" t="s">
        <v>489</v>
      </c>
      <c r="G1182" s="162">
        <v>143707.5</v>
      </c>
      <c r="H1182" s="160" t="s">
        <v>497</v>
      </c>
      <c r="I1182" s="163" t="s">
        <v>192</v>
      </c>
      <c r="J1182" s="164">
        <v>43015</v>
      </c>
    </row>
    <row r="1183" spans="1:10">
      <c r="A1183" s="160" t="s">
        <v>532</v>
      </c>
      <c r="B1183" s="160" t="s">
        <v>524</v>
      </c>
      <c r="C1183" s="161" t="s">
        <v>492</v>
      </c>
      <c r="D1183" s="160" t="s">
        <v>495</v>
      </c>
      <c r="E1183" s="160">
        <v>7</v>
      </c>
      <c r="F1183" s="161" t="s">
        <v>16</v>
      </c>
      <c r="G1183" s="162">
        <v>67044</v>
      </c>
      <c r="H1183" s="160" t="s">
        <v>494</v>
      </c>
      <c r="I1183" s="163" t="s">
        <v>192</v>
      </c>
      <c r="J1183" s="164">
        <v>43015</v>
      </c>
    </row>
    <row r="1184" spans="1:10">
      <c r="A1184" s="160" t="s">
        <v>527</v>
      </c>
      <c r="B1184" s="160" t="s">
        <v>524</v>
      </c>
      <c r="C1184" s="161" t="s">
        <v>492</v>
      </c>
      <c r="D1184" s="160" t="s">
        <v>495</v>
      </c>
      <c r="E1184" s="160">
        <v>7</v>
      </c>
      <c r="F1184" s="161" t="s">
        <v>16</v>
      </c>
      <c r="G1184" s="162">
        <v>109279.5</v>
      </c>
      <c r="H1184" s="160" t="s">
        <v>494</v>
      </c>
      <c r="I1184" s="163" t="s">
        <v>192</v>
      </c>
      <c r="J1184" s="164">
        <v>43015</v>
      </c>
    </row>
    <row r="1185" spans="1:10">
      <c r="A1185" s="160" t="s">
        <v>526</v>
      </c>
      <c r="B1185" s="160" t="s">
        <v>524</v>
      </c>
      <c r="C1185" s="161" t="s">
        <v>492</v>
      </c>
      <c r="D1185" s="160" t="s">
        <v>495</v>
      </c>
      <c r="E1185" s="160">
        <v>8</v>
      </c>
      <c r="F1185" s="161" t="s">
        <v>489</v>
      </c>
      <c r="G1185" s="162">
        <v>105997.5</v>
      </c>
      <c r="H1185" s="160" t="s">
        <v>496</v>
      </c>
      <c r="I1185" s="163" t="s">
        <v>513</v>
      </c>
      <c r="J1185" s="164">
        <v>43016</v>
      </c>
    </row>
    <row r="1186" spans="1:10">
      <c r="A1186" s="160" t="s">
        <v>485</v>
      </c>
      <c r="B1186" s="160" t="s">
        <v>486</v>
      </c>
      <c r="C1186" s="161" t="s">
        <v>492</v>
      </c>
      <c r="D1186" s="160" t="s">
        <v>495</v>
      </c>
      <c r="E1186" s="160">
        <v>8</v>
      </c>
      <c r="F1186" s="161" t="s">
        <v>489</v>
      </c>
      <c r="G1186" s="162">
        <v>54044.25</v>
      </c>
      <c r="H1186" s="160" t="s">
        <v>496</v>
      </c>
      <c r="I1186" s="163" t="s">
        <v>192</v>
      </c>
      <c r="J1186" s="164">
        <v>43016</v>
      </c>
    </row>
    <row r="1187" spans="1:10">
      <c r="A1187" s="160" t="s">
        <v>529</v>
      </c>
      <c r="B1187" s="160" t="s">
        <v>524</v>
      </c>
      <c r="C1187" s="161" t="s">
        <v>492</v>
      </c>
      <c r="D1187" s="160" t="s">
        <v>495</v>
      </c>
      <c r="E1187" s="160">
        <v>8</v>
      </c>
      <c r="F1187" s="161" t="s">
        <v>504</v>
      </c>
      <c r="G1187" s="162">
        <v>25965</v>
      </c>
      <c r="H1187" s="160" t="s">
        <v>497</v>
      </c>
      <c r="I1187" s="163" t="s">
        <v>513</v>
      </c>
      <c r="J1187" s="164">
        <v>43016</v>
      </c>
    </row>
    <row r="1188" spans="1:10">
      <c r="A1188" s="160" t="s">
        <v>532</v>
      </c>
      <c r="B1188" s="160" t="s">
        <v>524</v>
      </c>
      <c r="C1188" s="161" t="s">
        <v>492</v>
      </c>
      <c r="D1188" s="160" t="s">
        <v>495</v>
      </c>
      <c r="E1188" s="160">
        <v>10</v>
      </c>
      <c r="F1188" s="161" t="s">
        <v>16</v>
      </c>
      <c r="G1188" s="162">
        <v>71021.25</v>
      </c>
      <c r="H1188" s="160" t="s">
        <v>494</v>
      </c>
      <c r="I1188" s="163" t="s">
        <v>189</v>
      </c>
      <c r="J1188" s="164">
        <v>43018</v>
      </c>
    </row>
    <row r="1189" spans="1:10">
      <c r="A1189" s="160" t="s">
        <v>527</v>
      </c>
      <c r="B1189" s="160" t="s">
        <v>524</v>
      </c>
      <c r="C1189" s="161" t="s">
        <v>492</v>
      </c>
      <c r="D1189" s="160" t="s">
        <v>495</v>
      </c>
      <c r="E1189" s="160">
        <v>10</v>
      </c>
      <c r="F1189" s="161" t="s">
        <v>504</v>
      </c>
      <c r="G1189" s="162">
        <v>15341.25</v>
      </c>
      <c r="H1189" s="160" t="s">
        <v>497</v>
      </c>
      <c r="I1189" s="165" t="s">
        <v>192</v>
      </c>
      <c r="J1189" s="164">
        <v>43018</v>
      </c>
    </row>
    <row r="1190" spans="1:10">
      <c r="A1190" s="160" t="s">
        <v>521</v>
      </c>
      <c r="B1190" s="160" t="s">
        <v>518</v>
      </c>
      <c r="C1190" s="161" t="s">
        <v>492</v>
      </c>
      <c r="D1190" s="160" t="s">
        <v>495</v>
      </c>
      <c r="E1190" s="160">
        <v>10</v>
      </c>
      <c r="F1190" s="161" t="s">
        <v>489</v>
      </c>
      <c r="G1190" s="162">
        <v>21798.75</v>
      </c>
      <c r="H1190" s="160" t="s">
        <v>490</v>
      </c>
      <c r="I1190" s="163" t="s">
        <v>201</v>
      </c>
      <c r="J1190" s="164">
        <v>43018</v>
      </c>
    </row>
    <row r="1191" spans="1:10">
      <c r="A1191" s="160" t="s">
        <v>522</v>
      </c>
      <c r="B1191" s="160" t="s">
        <v>518</v>
      </c>
      <c r="C1191" s="161" t="s">
        <v>492</v>
      </c>
      <c r="D1191" s="160" t="s">
        <v>495</v>
      </c>
      <c r="E1191" s="160">
        <v>11</v>
      </c>
      <c r="F1191" s="161" t="s">
        <v>504</v>
      </c>
      <c r="G1191" s="162">
        <v>51185.25</v>
      </c>
      <c r="H1191" s="160" t="s">
        <v>494</v>
      </c>
      <c r="I1191" s="163" t="s">
        <v>198</v>
      </c>
      <c r="J1191" s="164">
        <v>43019</v>
      </c>
    </row>
    <row r="1192" spans="1:10">
      <c r="A1192" s="160" t="s">
        <v>529</v>
      </c>
      <c r="B1192" s="160" t="s">
        <v>524</v>
      </c>
      <c r="C1192" s="161" t="s">
        <v>492</v>
      </c>
      <c r="D1192" s="160" t="s">
        <v>495</v>
      </c>
      <c r="E1192" s="160">
        <v>11</v>
      </c>
      <c r="F1192" s="161" t="s">
        <v>489</v>
      </c>
      <c r="G1192" s="162">
        <v>18419.25</v>
      </c>
      <c r="H1192" s="160" t="s">
        <v>497</v>
      </c>
      <c r="I1192" s="163" t="s">
        <v>198</v>
      </c>
      <c r="J1192" s="164">
        <v>43019</v>
      </c>
    </row>
    <row r="1193" spans="1:10">
      <c r="A1193" s="160" t="s">
        <v>287</v>
      </c>
      <c r="B1193" s="160" t="s">
        <v>524</v>
      </c>
      <c r="C1193" s="161" t="s">
        <v>492</v>
      </c>
      <c r="D1193" s="160" t="s">
        <v>495</v>
      </c>
      <c r="E1193" s="160">
        <v>11</v>
      </c>
      <c r="F1193" s="161" t="s">
        <v>16</v>
      </c>
      <c r="G1193" s="162">
        <v>20955.75</v>
      </c>
      <c r="H1193" s="160" t="s">
        <v>494</v>
      </c>
      <c r="I1193" s="163" t="s">
        <v>198</v>
      </c>
      <c r="J1193" s="164">
        <v>43019</v>
      </c>
    </row>
    <row r="1194" spans="1:10">
      <c r="A1194" s="160" t="s">
        <v>521</v>
      </c>
      <c r="B1194" s="160" t="s">
        <v>518</v>
      </c>
      <c r="C1194" s="161" t="s">
        <v>492</v>
      </c>
      <c r="D1194" s="160" t="s">
        <v>495</v>
      </c>
      <c r="E1194" s="160">
        <v>12</v>
      </c>
      <c r="F1194" s="161" t="s">
        <v>16</v>
      </c>
      <c r="G1194" s="162">
        <v>49991.25</v>
      </c>
      <c r="H1194" s="160" t="s">
        <v>501</v>
      </c>
      <c r="I1194" s="165" t="s">
        <v>189</v>
      </c>
      <c r="J1194" s="164">
        <v>43020</v>
      </c>
    </row>
    <row r="1195" spans="1:10">
      <c r="A1195" s="160" t="s">
        <v>521</v>
      </c>
      <c r="B1195" s="160" t="s">
        <v>518</v>
      </c>
      <c r="C1195" s="161" t="s">
        <v>492</v>
      </c>
      <c r="D1195" s="160" t="s">
        <v>495</v>
      </c>
      <c r="E1195" s="160">
        <v>12</v>
      </c>
      <c r="F1195" s="161" t="s">
        <v>489</v>
      </c>
      <c r="G1195" s="162">
        <v>68962.5</v>
      </c>
      <c r="H1195" s="160" t="s">
        <v>494</v>
      </c>
      <c r="I1195" s="163" t="s">
        <v>513</v>
      </c>
      <c r="J1195" s="164">
        <v>43020</v>
      </c>
    </row>
    <row r="1196" spans="1:10">
      <c r="A1196" s="160" t="s">
        <v>519</v>
      </c>
      <c r="B1196" s="160" t="s">
        <v>518</v>
      </c>
      <c r="C1196" s="161" t="s">
        <v>492</v>
      </c>
      <c r="D1196" s="160" t="s">
        <v>495</v>
      </c>
      <c r="E1196" s="160">
        <v>13</v>
      </c>
      <c r="F1196" s="161" t="s">
        <v>489</v>
      </c>
      <c r="G1196" s="162">
        <v>13046.25</v>
      </c>
      <c r="H1196" s="160" t="s">
        <v>494</v>
      </c>
      <c r="I1196" s="165" t="s">
        <v>192</v>
      </c>
      <c r="J1196" s="164">
        <v>43021</v>
      </c>
    </row>
    <row r="1197" spans="1:10">
      <c r="A1197" s="160" t="s">
        <v>491</v>
      </c>
      <c r="B1197" s="160" t="s">
        <v>486</v>
      </c>
      <c r="C1197" s="161" t="s">
        <v>492</v>
      </c>
      <c r="D1197" s="160" t="s">
        <v>495</v>
      </c>
      <c r="E1197" s="160">
        <v>13</v>
      </c>
      <c r="F1197" s="161" t="s">
        <v>504</v>
      </c>
      <c r="G1197" s="162">
        <v>46285.5</v>
      </c>
      <c r="H1197" s="160" t="s">
        <v>497</v>
      </c>
      <c r="I1197" s="165" t="s">
        <v>189</v>
      </c>
      <c r="J1197" s="164">
        <v>43021</v>
      </c>
    </row>
    <row r="1198" spans="1:10">
      <c r="A1198" s="160" t="s">
        <v>519</v>
      </c>
      <c r="B1198" s="160" t="s">
        <v>518</v>
      </c>
      <c r="C1198" s="161" t="s">
        <v>492</v>
      </c>
      <c r="D1198" s="160" t="s">
        <v>495</v>
      </c>
      <c r="E1198" s="160">
        <v>13</v>
      </c>
      <c r="F1198" s="161" t="s">
        <v>504</v>
      </c>
      <c r="G1198" s="162">
        <v>69705.75</v>
      </c>
      <c r="H1198" s="160" t="s">
        <v>494</v>
      </c>
      <c r="I1198" s="163" t="s">
        <v>198</v>
      </c>
      <c r="J1198" s="164">
        <v>43021</v>
      </c>
    </row>
    <row r="1199" spans="1:10">
      <c r="A1199" s="160" t="s">
        <v>523</v>
      </c>
      <c r="B1199" s="160" t="s">
        <v>518</v>
      </c>
      <c r="C1199" s="161" t="s">
        <v>492</v>
      </c>
      <c r="D1199" s="160" t="s">
        <v>495</v>
      </c>
      <c r="E1199" s="160">
        <v>13</v>
      </c>
      <c r="F1199" s="161" t="s">
        <v>489</v>
      </c>
      <c r="G1199" s="162">
        <v>36711.75</v>
      </c>
      <c r="H1199" s="160" t="s">
        <v>494</v>
      </c>
      <c r="I1199" s="165" t="s">
        <v>192</v>
      </c>
      <c r="J1199" s="164">
        <v>43021</v>
      </c>
    </row>
    <row r="1200" spans="1:10">
      <c r="A1200" s="160" t="s">
        <v>485</v>
      </c>
      <c r="B1200" s="160" t="s">
        <v>486</v>
      </c>
      <c r="C1200" s="161" t="s">
        <v>492</v>
      </c>
      <c r="D1200" s="160" t="s">
        <v>495</v>
      </c>
      <c r="E1200" s="160">
        <v>13</v>
      </c>
      <c r="F1200" s="161" t="s">
        <v>504</v>
      </c>
      <c r="G1200" s="162">
        <v>7332.75</v>
      </c>
      <c r="H1200" s="160" t="s">
        <v>497</v>
      </c>
      <c r="I1200" s="165" t="s">
        <v>189</v>
      </c>
      <c r="J1200" s="164">
        <v>43021</v>
      </c>
    </row>
    <row r="1201" spans="1:10">
      <c r="A1201" s="160" t="s">
        <v>527</v>
      </c>
      <c r="B1201" s="160" t="s">
        <v>524</v>
      </c>
      <c r="C1201" s="161" t="s">
        <v>492</v>
      </c>
      <c r="D1201" s="160" t="s">
        <v>495</v>
      </c>
      <c r="E1201" s="160">
        <v>14</v>
      </c>
      <c r="F1201" s="161" t="s">
        <v>16</v>
      </c>
      <c r="G1201" s="162">
        <v>49734</v>
      </c>
      <c r="H1201" s="160" t="s">
        <v>497</v>
      </c>
      <c r="I1201" s="165" t="s">
        <v>192</v>
      </c>
      <c r="J1201" s="164">
        <v>43022</v>
      </c>
    </row>
    <row r="1202" spans="1:10">
      <c r="A1202" s="160" t="s">
        <v>287</v>
      </c>
      <c r="B1202" s="160" t="s">
        <v>524</v>
      </c>
      <c r="C1202" s="161" t="s">
        <v>492</v>
      </c>
      <c r="D1202" s="160" t="s">
        <v>495</v>
      </c>
      <c r="E1202" s="160">
        <v>14</v>
      </c>
      <c r="F1202" s="161" t="s">
        <v>16</v>
      </c>
      <c r="G1202" s="162">
        <v>59235</v>
      </c>
      <c r="H1202" s="160" t="s">
        <v>497</v>
      </c>
      <c r="I1202" s="163" t="s">
        <v>192</v>
      </c>
      <c r="J1202" s="164">
        <v>43022</v>
      </c>
    </row>
    <row r="1203" spans="1:10">
      <c r="A1203" s="160" t="s">
        <v>530</v>
      </c>
      <c r="B1203" s="160" t="s">
        <v>524</v>
      </c>
      <c r="C1203" s="161" t="s">
        <v>492</v>
      </c>
      <c r="D1203" s="160" t="s">
        <v>495</v>
      </c>
      <c r="E1203" s="160">
        <v>16</v>
      </c>
      <c r="F1203" s="161" t="s">
        <v>489</v>
      </c>
      <c r="G1203" s="162">
        <v>19339.5</v>
      </c>
      <c r="H1203" s="160" t="s">
        <v>494</v>
      </c>
      <c r="I1203" s="163" t="s">
        <v>192</v>
      </c>
      <c r="J1203" s="164">
        <v>43024</v>
      </c>
    </row>
    <row r="1204" spans="1:10">
      <c r="A1204" s="160" t="s">
        <v>491</v>
      </c>
      <c r="B1204" s="160" t="s">
        <v>486</v>
      </c>
      <c r="C1204" s="161" t="s">
        <v>492</v>
      </c>
      <c r="D1204" s="160" t="s">
        <v>495</v>
      </c>
      <c r="E1204" s="160">
        <v>16</v>
      </c>
      <c r="F1204" s="161" t="s">
        <v>16</v>
      </c>
      <c r="G1204" s="162">
        <v>11781.75</v>
      </c>
      <c r="H1204" s="160" t="s">
        <v>494</v>
      </c>
      <c r="I1204" s="163" t="s">
        <v>189</v>
      </c>
      <c r="J1204" s="164">
        <v>43024</v>
      </c>
    </row>
    <row r="1205" spans="1:10">
      <c r="A1205" s="160" t="s">
        <v>503</v>
      </c>
      <c r="B1205" s="160" t="s">
        <v>486</v>
      </c>
      <c r="C1205" s="161" t="s">
        <v>492</v>
      </c>
      <c r="D1205" s="160" t="s">
        <v>495</v>
      </c>
      <c r="E1205" s="160">
        <v>16</v>
      </c>
      <c r="F1205" s="161" t="s">
        <v>489</v>
      </c>
      <c r="G1205" s="162">
        <v>53785.5</v>
      </c>
      <c r="H1205" s="160" t="s">
        <v>496</v>
      </c>
      <c r="I1205" s="165" t="s">
        <v>189</v>
      </c>
      <c r="J1205" s="164">
        <v>43024</v>
      </c>
    </row>
    <row r="1206" spans="1:10">
      <c r="A1206" s="160" t="s">
        <v>528</v>
      </c>
      <c r="B1206" s="160" t="s">
        <v>524</v>
      </c>
      <c r="C1206" s="161" t="s">
        <v>492</v>
      </c>
      <c r="D1206" s="160" t="s">
        <v>495</v>
      </c>
      <c r="E1206" s="160">
        <v>16</v>
      </c>
      <c r="F1206" s="161" t="s">
        <v>16</v>
      </c>
      <c r="G1206" s="162">
        <v>18078</v>
      </c>
      <c r="H1206" s="160" t="s">
        <v>494</v>
      </c>
      <c r="I1206" s="163" t="s">
        <v>192</v>
      </c>
      <c r="J1206" s="164">
        <v>43024</v>
      </c>
    </row>
    <row r="1207" spans="1:10">
      <c r="A1207" s="160" t="s">
        <v>521</v>
      </c>
      <c r="B1207" s="160" t="s">
        <v>518</v>
      </c>
      <c r="C1207" s="161" t="s">
        <v>492</v>
      </c>
      <c r="D1207" s="160" t="s">
        <v>495</v>
      </c>
      <c r="E1207" s="160">
        <v>17</v>
      </c>
      <c r="F1207" s="161" t="s">
        <v>489</v>
      </c>
      <c r="G1207" s="162">
        <v>42236.25</v>
      </c>
      <c r="H1207" s="160" t="s">
        <v>496</v>
      </c>
      <c r="I1207" s="165" t="s">
        <v>189</v>
      </c>
      <c r="J1207" s="164">
        <v>43025</v>
      </c>
    </row>
    <row r="1208" spans="1:10">
      <c r="A1208" s="160" t="s">
        <v>519</v>
      </c>
      <c r="B1208" s="160" t="s">
        <v>518</v>
      </c>
      <c r="C1208" s="161" t="s">
        <v>492</v>
      </c>
      <c r="D1208" s="160" t="s">
        <v>495</v>
      </c>
      <c r="E1208" s="160">
        <v>17</v>
      </c>
      <c r="F1208" s="161" t="s">
        <v>16</v>
      </c>
      <c r="G1208" s="162">
        <v>107400</v>
      </c>
      <c r="H1208" s="160" t="s">
        <v>512</v>
      </c>
      <c r="I1208" s="165" t="s">
        <v>198</v>
      </c>
      <c r="J1208" s="164">
        <v>43025</v>
      </c>
    </row>
    <row r="1209" spans="1:10">
      <c r="A1209" s="160" t="s">
        <v>503</v>
      </c>
      <c r="B1209" s="160" t="s">
        <v>486</v>
      </c>
      <c r="C1209" s="161" t="s">
        <v>492</v>
      </c>
      <c r="D1209" s="160" t="s">
        <v>495</v>
      </c>
      <c r="E1209" s="160">
        <v>18</v>
      </c>
      <c r="F1209" s="161" t="s">
        <v>16</v>
      </c>
      <c r="G1209" s="162">
        <v>54543</v>
      </c>
      <c r="H1209" s="160" t="s">
        <v>496</v>
      </c>
      <c r="I1209" s="163" t="s">
        <v>201</v>
      </c>
      <c r="J1209" s="164">
        <v>43026</v>
      </c>
    </row>
    <row r="1210" spans="1:10">
      <c r="A1210" s="160" t="s">
        <v>291</v>
      </c>
      <c r="B1210" s="160" t="s">
        <v>524</v>
      </c>
      <c r="C1210" s="161" t="s">
        <v>492</v>
      </c>
      <c r="D1210" s="160" t="s">
        <v>495</v>
      </c>
      <c r="E1210" s="160">
        <v>18</v>
      </c>
      <c r="F1210" s="161" t="s">
        <v>489</v>
      </c>
      <c r="G1210" s="162">
        <v>63468</v>
      </c>
      <c r="H1210" s="160" t="s">
        <v>496</v>
      </c>
      <c r="I1210" s="163" t="s">
        <v>189</v>
      </c>
      <c r="J1210" s="164">
        <v>43026</v>
      </c>
    </row>
    <row r="1211" spans="1:10">
      <c r="A1211" s="160" t="s">
        <v>485</v>
      </c>
      <c r="B1211" s="160" t="s">
        <v>486</v>
      </c>
      <c r="C1211" s="161" t="s">
        <v>492</v>
      </c>
      <c r="D1211" s="160" t="s">
        <v>495</v>
      </c>
      <c r="E1211" s="160">
        <v>18</v>
      </c>
      <c r="F1211" s="161" t="s">
        <v>16</v>
      </c>
      <c r="G1211" s="162">
        <v>138799.5</v>
      </c>
      <c r="H1211" s="160" t="s">
        <v>494</v>
      </c>
      <c r="I1211" s="163" t="s">
        <v>201</v>
      </c>
      <c r="J1211" s="164">
        <v>43026</v>
      </c>
    </row>
    <row r="1212" spans="1:10">
      <c r="A1212" s="160" t="s">
        <v>503</v>
      </c>
      <c r="B1212" s="160" t="s">
        <v>486</v>
      </c>
      <c r="C1212" s="161" t="s">
        <v>492</v>
      </c>
      <c r="D1212" s="160" t="s">
        <v>495</v>
      </c>
      <c r="E1212" s="160">
        <v>19</v>
      </c>
      <c r="F1212" s="161" t="s">
        <v>16</v>
      </c>
      <c r="G1212" s="162">
        <v>26224.5</v>
      </c>
      <c r="H1212" s="160" t="s">
        <v>494</v>
      </c>
      <c r="I1212" s="165" t="s">
        <v>198</v>
      </c>
      <c r="J1212" s="164">
        <v>43027</v>
      </c>
    </row>
    <row r="1213" spans="1:10">
      <c r="A1213" s="160" t="s">
        <v>498</v>
      </c>
      <c r="B1213" s="160" t="s">
        <v>486</v>
      </c>
      <c r="C1213" s="161" t="s">
        <v>492</v>
      </c>
      <c r="D1213" s="160" t="s">
        <v>495</v>
      </c>
      <c r="E1213" s="160">
        <v>19</v>
      </c>
      <c r="F1213" s="161" t="s">
        <v>16</v>
      </c>
      <c r="G1213" s="162">
        <v>31507.5</v>
      </c>
      <c r="H1213" s="160" t="s">
        <v>494</v>
      </c>
      <c r="I1213" s="165" t="s">
        <v>189</v>
      </c>
      <c r="J1213" s="164">
        <v>43027</v>
      </c>
    </row>
    <row r="1214" spans="1:10">
      <c r="A1214" s="160" t="s">
        <v>523</v>
      </c>
      <c r="B1214" s="160" t="s">
        <v>518</v>
      </c>
      <c r="C1214" s="161" t="s">
        <v>492</v>
      </c>
      <c r="D1214" s="160" t="s">
        <v>495</v>
      </c>
      <c r="E1214" s="160">
        <v>19</v>
      </c>
      <c r="F1214" s="161" t="s">
        <v>16</v>
      </c>
      <c r="G1214" s="162">
        <v>124566</v>
      </c>
      <c r="H1214" s="160" t="s">
        <v>497</v>
      </c>
      <c r="I1214" s="163" t="s">
        <v>192</v>
      </c>
      <c r="J1214" s="164">
        <v>43027</v>
      </c>
    </row>
    <row r="1215" spans="1:10">
      <c r="A1215" s="160" t="s">
        <v>287</v>
      </c>
      <c r="B1215" s="160" t="s">
        <v>524</v>
      </c>
      <c r="C1215" s="161" t="s">
        <v>492</v>
      </c>
      <c r="D1215" s="160" t="s">
        <v>495</v>
      </c>
      <c r="E1215" s="160">
        <v>19</v>
      </c>
      <c r="F1215" s="161" t="s">
        <v>16</v>
      </c>
      <c r="G1215" s="162">
        <v>136335</v>
      </c>
      <c r="H1215" s="160" t="s">
        <v>512</v>
      </c>
      <c r="I1215" s="165" t="s">
        <v>198</v>
      </c>
      <c r="J1215" s="164">
        <v>43027</v>
      </c>
    </row>
    <row r="1216" spans="1:10">
      <c r="A1216" s="160" t="s">
        <v>532</v>
      </c>
      <c r="B1216" s="160" t="s">
        <v>524</v>
      </c>
      <c r="C1216" s="161" t="s">
        <v>492</v>
      </c>
      <c r="D1216" s="160" t="s">
        <v>495</v>
      </c>
      <c r="E1216" s="160">
        <v>20</v>
      </c>
      <c r="F1216" s="161" t="s">
        <v>16</v>
      </c>
      <c r="G1216" s="162">
        <v>57019.5</v>
      </c>
      <c r="H1216" s="160" t="s">
        <v>497</v>
      </c>
      <c r="I1216" s="163" t="s">
        <v>192</v>
      </c>
      <c r="J1216" s="164">
        <v>43028</v>
      </c>
    </row>
    <row r="1217" spans="1:10">
      <c r="A1217" s="160" t="s">
        <v>529</v>
      </c>
      <c r="B1217" s="160" t="s">
        <v>524</v>
      </c>
      <c r="C1217" s="161" t="s">
        <v>492</v>
      </c>
      <c r="D1217" s="160" t="s">
        <v>495</v>
      </c>
      <c r="E1217" s="160">
        <v>20</v>
      </c>
      <c r="F1217" s="161" t="s">
        <v>16</v>
      </c>
      <c r="G1217" s="162">
        <v>75405</v>
      </c>
      <c r="H1217" s="160" t="s">
        <v>496</v>
      </c>
      <c r="I1217" s="163" t="s">
        <v>192</v>
      </c>
      <c r="J1217" s="164">
        <v>43028</v>
      </c>
    </row>
    <row r="1218" spans="1:10">
      <c r="A1218" s="160" t="s">
        <v>291</v>
      </c>
      <c r="B1218" s="160" t="s">
        <v>524</v>
      </c>
      <c r="C1218" s="161" t="s">
        <v>492</v>
      </c>
      <c r="D1218" s="160" t="s">
        <v>495</v>
      </c>
      <c r="E1218" s="160">
        <v>20</v>
      </c>
      <c r="F1218" s="161" t="s">
        <v>16</v>
      </c>
      <c r="G1218" s="162">
        <v>24657</v>
      </c>
      <c r="H1218" s="160" t="s">
        <v>494</v>
      </c>
      <c r="I1218" s="163" t="s">
        <v>192</v>
      </c>
      <c r="J1218" s="164">
        <v>43028</v>
      </c>
    </row>
    <row r="1219" spans="1:10">
      <c r="A1219" s="160" t="s">
        <v>526</v>
      </c>
      <c r="B1219" s="160" t="s">
        <v>524</v>
      </c>
      <c r="C1219" s="161" t="s">
        <v>492</v>
      </c>
      <c r="D1219" s="160" t="s">
        <v>495</v>
      </c>
      <c r="E1219" s="160">
        <v>22</v>
      </c>
      <c r="F1219" s="161" t="s">
        <v>489</v>
      </c>
      <c r="G1219" s="162">
        <v>11002.5</v>
      </c>
      <c r="H1219" s="160" t="s">
        <v>496</v>
      </c>
      <c r="I1219" s="165" t="s">
        <v>192</v>
      </c>
      <c r="J1219" s="164">
        <v>43030</v>
      </c>
    </row>
    <row r="1220" spans="1:10">
      <c r="A1220" s="160" t="s">
        <v>485</v>
      </c>
      <c r="B1220" s="160" t="s">
        <v>486</v>
      </c>
      <c r="C1220" s="161" t="s">
        <v>492</v>
      </c>
      <c r="D1220" s="160" t="s">
        <v>495</v>
      </c>
      <c r="E1220" s="160">
        <v>22</v>
      </c>
      <c r="F1220" s="161" t="s">
        <v>16</v>
      </c>
      <c r="G1220" s="162">
        <v>26835</v>
      </c>
      <c r="H1220" s="160" t="s">
        <v>497</v>
      </c>
      <c r="I1220" s="163" t="s">
        <v>189</v>
      </c>
      <c r="J1220" s="164">
        <v>43030</v>
      </c>
    </row>
    <row r="1221" spans="1:10">
      <c r="A1221" s="160" t="s">
        <v>519</v>
      </c>
      <c r="B1221" s="160" t="s">
        <v>518</v>
      </c>
      <c r="C1221" s="161" t="s">
        <v>492</v>
      </c>
      <c r="D1221" s="160" t="s">
        <v>495</v>
      </c>
      <c r="E1221" s="160">
        <v>22</v>
      </c>
      <c r="F1221" s="161" t="s">
        <v>489</v>
      </c>
      <c r="G1221" s="162">
        <v>447605</v>
      </c>
      <c r="H1221" s="160" t="s">
        <v>494</v>
      </c>
      <c r="I1221" s="163" t="s">
        <v>189</v>
      </c>
      <c r="J1221" s="164">
        <v>43030</v>
      </c>
    </row>
    <row r="1222" spans="1:10">
      <c r="A1222" s="160" t="s">
        <v>528</v>
      </c>
      <c r="B1222" s="160" t="s">
        <v>524</v>
      </c>
      <c r="C1222" s="161" t="s">
        <v>492</v>
      </c>
      <c r="D1222" s="160" t="s">
        <v>495</v>
      </c>
      <c r="E1222" s="160">
        <v>23</v>
      </c>
      <c r="F1222" s="161" t="s">
        <v>16</v>
      </c>
      <c r="G1222" s="162">
        <v>47445</v>
      </c>
      <c r="H1222" s="160" t="s">
        <v>497</v>
      </c>
      <c r="I1222" s="163" t="s">
        <v>201</v>
      </c>
      <c r="J1222" s="164">
        <v>43031</v>
      </c>
    </row>
    <row r="1223" spans="1:10">
      <c r="A1223" s="160" t="s">
        <v>291</v>
      </c>
      <c r="B1223" s="160" t="s">
        <v>524</v>
      </c>
      <c r="C1223" s="161" t="s">
        <v>492</v>
      </c>
      <c r="D1223" s="160" t="s">
        <v>495</v>
      </c>
      <c r="E1223" s="160">
        <v>23</v>
      </c>
      <c r="F1223" s="161" t="s">
        <v>504</v>
      </c>
      <c r="G1223" s="162">
        <v>488215</v>
      </c>
      <c r="H1223" s="160" t="s">
        <v>496</v>
      </c>
      <c r="I1223" s="163" t="s">
        <v>189</v>
      </c>
      <c r="J1223" s="164">
        <v>43031</v>
      </c>
    </row>
    <row r="1224" spans="1:10">
      <c r="A1224" s="160" t="s">
        <v>531</v>
      </c>
      <c r="B1224" s="160" t="s">
        <v>524</v>
      </c>
      <c r="C1224" s="161" t="s">
        <v>492</v>
      </c>
      <c r="D1224" s="160" t="s">
        <v>495</v>
      </c>
      <c r="E1224" s="160">
        <v>23</v>
      </c>
      <c r="F1224" s="161" t="s">
        <v>504</v>
      </c>
      <c r="G1224" s="162">
        <v>353925</v>
      </c>
      <c r="H1224" s="160" t="s">
        <v>494</v>
      </c>
      <c r="I1224" s="163" t="s">
        <v>201</v>
      </c>
      <c r="J1224" s="164">
        <v>43031</v>
      </c>
    </row>
    <row r="1225" spans="1:10">
      <c r="A1225" s="160" t="s">
        <v>521</v>
      </c>
      <c r="B1225" s="160" t="s">
        <v>518</v>
      </c>
      <c r="C1225" s="161" t="s">
        <v>492</v>
      </c>
      <c r="D1225" s="160" t="s">
        <v>495</v>
      </c>
      <c r="E1225" s="160">
        <v>24</v>
      </c>
      <c r="F1225" s="161" t="s">
        <v>489</v>
      </c>
      <c r="G1225" s="162">
        <v>465240</v>
      </c>
      <c r="H1225" s="160" t="s">
        <v>494</v>
      </c>
      <c r="I1225" s="163" t="s">
        <v>513</v>
      </c>
      <c r="J1225" s="164">
        <v>43032</v>
      </c>
    </row>
    <row r="1226" spans="1:10">
      <c r="A1226" s="160" t="s">
        <v>287</v>
      </c>
      <c r="B1226" s="160" t="s">
        <v>524</v>
      </c>
      <c r="C1226" s="161" t="s">
        <v>492</v>
      </c>
      <c r="D1226" s="160" t="s">
        <v>495</v>
      </c>
      <c r="E1226" s="160">
        <v>24</v>
      </c>
      <c r="F1226" s="161" t="s">
        <v>16</v>
      </c>
      <c r="G1226" s="162">
        <v>262460</v>
      </c>
      <c r="H1226" s="160" t="s">
        <v>496</v>
      </c>
      <c r="I1226" s="163" t="s">
        <v>189</v>
      </c>
      <c r="J1226" s="164">
        <v>43032</v>
      </c>
    </row>
    <row r="1227" spans="1:10">
      <c r="A1227" s="160" t="s">
        <v>532</v>
      </c>
      <c r="B1227" s="160" t="s">
        <v>524</v>
      </c>
      <c r="C1227" s="161" t="s">
        <v>492</v>
      </c>
      <c r="D1227" s="160" t="s">
        <v>495</v>
      </c>
      <c r="E1227" s="160">
        <v>25</v>
      </c>
      <c r="F1227" s="161" t="s">
        <v>489</v>
      </c>
      <c r="G1227" s="162">
        <v>407895</v>
      </c>
      <c r="H1227" s="160" t="s">
        <v>494</v>
      </c>
      <c r="I1227" s="165" t="s">
        <v>192</v>
      </c>
      <c r="J1227" s="164">
        <v>43033</v>
      </c>
    </row>
    <row r="1228" spans="1:10">
      <c r="A1228" s="160" t="s">
        <v>517</v>
      </c>
      <c r="B1228" s="160" t="s">
        <v>518</v>
      </c>
      <c r="C1228" s="161" t="s">
        <v>492</v>
      </c>
      <c r="D1228" s="160" t="s">
        <v>495</v>
      </c>
      <c r="E1228" s="160">
        <v>25</v>
      </c>
      <c r="F1228" s="161" t="s">
        <v>16</v>
      </c>
      <c r="G1228" s="162">
        <v>313375</v>
      </c>
      <c r="H1228" s="160" t="s">
        <v>494</v>
      </c>
      <c r="I1228" s="165" t="s">
        <v>189</v>
      </c>
      <c r="J1228" s="164">
        <v>43033</v>
      </c>
    </row>
    <row r="1229" spans="1:10">
      <c r="A1229" s="160" t="s">
        <v>519</v>
      </c>
      <c r="B1229" s="160" t="s">
        <v>518</v>
      </c>
      <c r="C1229" s="161" t="s">
        <v>492</v>
      </c>
      <c r="D1229" s="160" t="s">
        <v>495</v>
      </c>
      <c r="E1229" s="160">
        <v>25</v>
      </c>
      <c r="F1229" s="161" t="s">
        <v>489</v>
      </c>
      <c r="G1229" s="162">
        <v>86050</v>
      </c>
      <c r="H1229" s="160" t="s">
        <v>494</v>
      </c>
      <c r="I1229" s="165" t="s">
        <v>192</v>
      </c>
      <c r="J1229" s="164">
        <v>43033</v>
      </c>
    </row>
    <row r="1230" spans="1:10">
      <c r="A1230" s="160" t="s">
        <v>485</v>
      </c>
      <c r="B1230" s="160" t="s">
        <v>486</v>
      </c>
      <c r="C1230" s="161" t="s">
        <v>492</v>
      </c>
      <c r="D1230" s="160" t="s">
        <v>495</v>
      </c>
      <c r="E1230" s="160">
        <v>26</v>
      </c>
      <c r="F1230" s="161" t="s">
        <v>489</v>
      </c>
      <c r="G1230" s="162">
        <v>440455</v>
      </c>
      <c r="H1230" s="160" t="s">
        <v>496</v>
      </c>
      <c r="I1230" s="163" t="s">
        <v>513</v>
      </c>
      <c r="J1230" s="164">
        <v>43034</v>
      </c>
    </row>
    <row r="1231" spans="1:10">
      <c r="A1231" s="160" t="s">
        <v>530</v>
      </c>
      <c r="B1231" s="160" t="s">
        <v>524</v>
      </c>
      <c r="C1231" s="161" t="s">
        <v>492</v>
      </c>
      <c r="D1231" s="160" t="s">
        <v>495</v>
      </c>
      <c r="E1231" s="160">
        <v>26</v>
      </c>
      <c r="F1231" s="161" t="s">
        <v>16</v>
      </c>
      <c r="G1231" s="162">
        <v>348210</v>
      </c>
      <c r="H1231" s="160" t="s">
        <v>501</v>
      </c>
      <c r="I1231" s="165" t="s">
        <v>189</v>
      </c>
      <c r="J1231" s="164">
        <v>43034</v>
      </c>
    </row>
    <row r="1232" spans="1:10">
      <c r="A1232" s="160" t="s">
        <v>530</v>
      </c>
      <c r="B1232" s="160" t="s">
        <v>524</v>
      </c>
      <c r="C1232" s="161" t="s">
        <v>492</v>
      </c>
      <c r="D1232" s="160" t="s">
        <v>495</v>
      </c>
      <c r="E1232" s="160">
        <v>27</v>
      </c>
      <c r="F1232" s="161" t="s">
        <v>504</v>
      </c>
      <c r="G1232" s="162">
        <v>222635</v>
      </c>
      <c r="H1232" s="160" t="s">
        <v>497</v>
      </c>
      <c r="I1232" s="165" t="s">
        <v>189</v>
      </c>
      <c r="J1232" s="164">
        <v>43035</v>
      </c>
    </row>
    <row r="1233" spans="1:10">
      <c r="A1233" s="160" t="s">
        <v>529</v>
      </c>
      <c r="B1233" s="160" t="s">
        <v>524</v>
      </c>
      <c r="C1233" s="161" t="s">
        <v>492</v>
      </c>
      <c r="D1233" s="160" t="s">
        <v>495</v>
      </c>
      <c r="E1233" s="160">
        <v>27</v>
      </c>
      <c r="F1233" s="161" t="s">
        <v>504</v>
      </c>
      <c r="G1233" s="162">
        <v>211010</v>
      </c>
      <c r="H1233" s="160" t="s">
        <v>494</v>
      </c>
      <c r="I1233" s="165" t="s">
        <v>189</v>
      </c>
      <c r="J1233" s="164">
        <v>43035</v>
      </c>
    </row>
    <row r="1234" spans="1:10">
      <c r="A1234" s="160" t="s">
        <v>533</v>
      </c>
      <c r="B1234" s="160" t="s">
        <v>534</v>
      </c>
      <c r="C1234" s="161" t="s">
        <v>492</v>
      </c>
      <c r="D1234" s="160" t="s">
        <v>495</v>
      </c>
      <c r="E1234" s="160">
        <v>28</v>
      </c>
      <c r="F1234" s="161" t="s">
        <v>16</v>
      </c>
      <c r="G1234" s="162">
        <v>432380</v>
      </c>
      <c r="H1234" s="160" t="s">
        <v>494</v>
      </c>
      <c r="I1234" s="165" t="s">
        <v>189</v>
      </c>
      <c r="J1234" s="164">
        <v>43036</v>
      </c>
    </row>
    <row r="1235" spans="1:10">
      <c r="A1235" s="160" t="s">
        <v>536</v>
      </c>
      <c r="B1235" s="160" t="s">
        <v>534</v>
      </c>
      <c r="C1235" s="161" t="s">
        <v>492</v>
      </c>
      <c r="D1235" s="160" t="s">
        <v>495</v>
      </c>
      <c r="E1235" s="160">
        <v>28</v>
      </c>
      <c r="F1235" s="161" t="s">
        <v>489</v>
      </c>
      <c r="G1235" s="162">
        <v>437495</v>
      </c>
      <c r="H1235" s="160" t="s">
        <v>494</v>
      </c>
      <c r="I1235" s="163" t="s">
        <v>189</v>
      </c>
      <c r="J1235" s="164">
        <v>43036</v>
      </c>
    </row>
    <row r="1236" spans="1:10">
      <c r="A1236" s="160" t="s">
        <v>485</v>
      </c>
      <c r="B1236" s="160" t="s">
        <v>486</v>
      </c>
      <c r="C1236" s="161" t="s">
        <v>492</v>
      </c>
      <c r="D1236" s="160" t="s">
        <v>495</v>
      </c>
      <c r="E1236" s="160">
        <v>28</v>
      </c>
      <c r="F1236" s="161" t="s">
        <v>16</v>
      </c>
      <c r="G1236" s="162">
        <v>158645</v>
      </c>
      <c r="H1236" s="160" t="s">
        <v>494</v>
      </c>
      <c r="I1236" s="165" t="s">
        <v>189</v>
      </c>
      <c r="J1236" s="164">
        <v>43036</v>
      </c>
    </row>
    <row r="1237" spans="1:10">
      <c r="A1237" s="160" t="s">
        <v>521</v>
      </c>
      <c r="B1237" s="160" t="s">
        <v>518</v>
      </c>
      <c r="C1237" s="161" t="s">
        <v>492</v>
      </c>
      <c r="D1237" s="160" t="s">
        <v>495</v>
      </c>
      <c r="E1237" s="160">
        <v>28</v>
      </c>
      <c r="F1237" s="161" t="s">
        <v>16</v>
      </c>
      <c r="G1237" s="162">
        <v>441240</v>
      </c>
      <c r="H1237" s="160" t="s">
        <v>496</v>
      </c>
      <c r="I1237" s="165" t="s">
        <v>189</v>
      </c>
      <c r="J1237" s="164">
        <v>43036</v>
      </c>
    </row>
    <row r="1238" spans="1:10">
      <c r="A1238" s="160" t="s">
        <v>521</v>
      </c>
      <c r="B1238" s="160" t="s">
        <v>518</v>
      </c>
      <c r="C1238" s="161" t="s">
        <v>492</v>
      </c>
      <c r="D1238" s="160" t="s">
        <v>495</v>
      </c>
      <c r="E1238" s="160">
        <v>29</v>
      </c>
      <c r="F1238" s="161" t="s">
        <v>16</v>
      </c>
      <c r="G1238" s="162">
        <v>181465</v>
      </c>
      <c r="H1238" s="160" t="s">
        <v>497</v>
      </c>
      <c r="I1238" s="163" t="s">
        <v>198</v>
      </c>
      <c r="J1238" s="164">
        <v>43037</v>
      </c>
    </row>
    <row r="1239" spans="1:10">
      <c r="A1239" s="160" t="s">
        <v>531</v>
      </c>
      <c r="B1239" s="160" t="s">
        <v>524</v>
      </c>
      <c r="C1239" s="161" t="s">
        <v>492</v>
      </c>
      <c r="D1239" s="160" t="s">
        <v>495</v>
      </c>
      <c r="E1239" s="160">
        <v>30</v>
      </c>
      <c r="F1239" s="161" t="s">
        <v>489</v>
      </c>
      <c r="G1239" s="162">
        <v>276805</v>
      </c>
      <c r="H1239" s="160" t="s">
        <v>497</v>
      </c>
      <c r="I1239" s="165" t="s">
        <v>198</v>
      </c>
      <c r="J1239" s="164">
        <v>43038</v>
      </c>
    </row>
    <row r="1240" spans="1:10">
      <c r="A1240" s="160" t="s">
        <v>527</v>
      </c>
      <c r="B1240" s="160" t="s">
        <v>524</v>
      </c>
      <c r="C1240" s="161" t="s">
        <v>492</v>
      </c>
      <c r="D1240" s="160" t="s">
        <v>495</v>
      </c>
      <c r="E1240" s="160">
        <v>30</v>
      </c>
      <c r="F1240" s="161" t="s">
        <v>489</v>
      </c>
      <c r="G1240" s="162">
        <v>367265</v>
      </c>
      <c r="H1240" s="160" t="s">
        <v>497</v>
      </c>
      <c r="I1240" s="165" t="s">
        <v>198</v>
      </c>
      <c r="J1240" s="164">
        <v>43038</v>
      </c>
    </row>
    <row r="1241" spans="1:10">
      <c r="A1241" s="160" t="s">
        <v>522</v>
      </c>
      <c r="B1241" s="160" t="s">
        <v>518</v>
      </c>
      <c r="C1241" s="161" t="s">
        <v>492</v>
      </c>
      <c r="D1241" s="160" t="s">
        <v>506</v>
      </c>
      <c r="E1241" s="160">
        <v>1</v>
      </c>
      <c r="F1241" s="161" t="s">
        <v>16</v>
      </c>
      <c r="G1241" s="162">
        <v>110810</v>
      </c>
      <c r="H1241" s="160" t="s">
        <v>512</v>
      </c>
      <c r="I1241" s="163" t="s">
        <v>198</v>
      </c>
      <c r="J1241" s="164">
        <v>43040</v>
      </c>
    </row>
    <row r="1242" spans="1:10">
      <c r="A1242" s="160" t="s">
        <v>532</v>
      </c>
      <c r="B1242" s="160" t="s">
        <v>524</v>
      </c>
      <c r="C1242" s="161" t="s">
        <v>492</v>
      </c>
      <c r="D1242" s="160" t="s">
        <v>506</v>
      </c>
      <c r="E1242" s="160">
        <v>1</v>
      </c>
      <c r="F1242" s="161" t="s">
        <v>489</v>
      </c>
      <c r="G1242" s="162">
        <v>215730</v>
      </c>
      <c r="H1242" s="160" t="s">
        <v>494</v>
      </c>
      <c r="I1242" s="163" t="s">
        <v>189</v>
      </c>
      <c r="J1242" s="164">
        <v>43040</v>
      </c>
    </row>
    <row r="1243" spans="1:10">
      <c r="A1243" s="160" t="s">
        <v>291</v>
      </c>
      <c r="B1243" s="160" t="s">
        <v>524</v>
      </c>
      <c r="C1243" s="161" t="s">
        <v>492</v>
      </c>
      <c r="D1243" s="160" t="s">
        <v>506</v>
      </c>
      <c r="E1243" s="160">
        <v>1</v>
      </c>
      <c r="F1243" s="161" t="s">
        <v>489</v>
      </c>
      <c r="G1243" s="162">
        <v>315365</v>
      </c>
      <c r="H1243" s="160" t="s">
        <v>497</v>
      </c>
      <c r="I1243" s="163" t="s">
        <v>189</v>
      </c>
      <c r="J1243" s="164">
        <v>43040</v>
      </c>
    </row>
    <row r="1244" spans="1:10">
      <c r="A1244" s="160" t="s">
        <v>503</v>
      </c>
      <c r="B1244" s="160" t="s">
        <v>486</v>
      </c>
      <c r="C1244" s="161" t="s">
        <v>492</v>
      </c>
      <c r="D1244" s="160" t="s">
        <v>506</v>
      </c>
      <c r="E1244" s="160">
        <v>1</v>
      </c>
      <c r="F1244" s="161" t="s">
        <v>16</v>
      </c>
      <c r="G1244" s="162">
        <v>103665</v>
      </c>
      <c r="H1244" s="160" t="s">
        <v>494</v>
      </c>
      <c r="I1244" s="163" t="s">
        <v>198</v>
      </c>
      <c r="J1244" s="164">
        <v>43040</v>
      </c>
    </row>
    <row r="1245" spans="1:10">
      <c r="A1245" s="160" t="s">
        <v>522</v>
      </c>
      <c r="B1245" s="160" t="s">
        <v>518</v>
      </c>
      <c r="C1245" s="161" t="s">
        <v>492</v>
      </c>
      <c r="D1245" s="160" t="s">
        <v>506</v>
      </c>
      <c r="E1245" s="160">
        <v>1</v>
      </c>
      <c r="F1245" s="161" t="s">
        <v>16</v>
      </c>
      <c r="G1245" s="162">
        <v>161410</v>
      </c>
      <c r="H1245" s="160" t="s">
        <v>494</v>
      </c>
      <c r="I1245" s="163" t="s">
        <v>189</v>
      </c>
      <c r="J1245" s="164">
        <v>43040</v>
      </c>
    </row>
    <row r="1246" spans="1:10">
      <c r="A1246" s="160" t="s">
        <v>519</v>
      </c>
      <c r="B1246" s="160" t="s">
        <v>518</v>
      </c>
      <c r="C1246" s="161" t="s">
        <v>492</v>
      </c>
      <c r="D1246" s="160" t="s">
        <v>506</v>
      </c>
      <c r="E1246" s="160">
        <v>3</v>
      </c>
      <c r="F1246" s="161" t="s">
        <v>489</v>
      </c>
      <c r="G1246" s="162">
        <v>440005</v>
      </c>
      <c r="H1246" s="160" t="s">
        <v>490</v>
      </c>
      <c r="I1246" s="163" t="s">
        <v>189</v>
      </c>
      <c r="J1246" s="164">
        <v>43042</v>
      </c>
    </row>
    <row r="1247" spans="1:10">
      <c r="A1247" s="160" t="s">
        <v>528</v>
      </c>
      <c r="B1247" s="160" t="s">
        <v>524</v>
      </c>
      <c r="C1247" s="161" t="s">
        <v>492</v>
      </c>
      <c r="D1247" s="160" t="s">
        <v>506</v>
      </c>
      <c r="E1247" s="160">
        <v>3</v>
      </c>
      <c r="F1247" s="161" t="s">
        <v>489</v>
      </c>
      <c r="G1247" s="162">
        <v>174205</v>
      </c>
      <c r="H1247" s="160" t="s">
        <v>494</v>
      </c>
      <c r="I1247" s="163" t="s">
        <v>198</v>
      </c>
      <c r="J1247" s="164">
        <v>43042</v>
      </c>
    </row>
    <row r="1248" spans="1:10">
      <c r="A1248" s="160" t="s">
        <v>519</v>
      </c>
      <c r="B1248" s="160" t="s">
        <v>518</v>
      </c>
      <c r="C1248" s="161" t="s">
        <v>492</v>
      </c>
      <c r="D1248" s="160" t="s">
        <v>506</v>
      </c>
      <c r="E1248" s="160">
        <v>4</v>
      </c>
      <c r="F1248" s="161" t="s">
        <v>16</v>
      </c>
      <c r="G1248" s="162">
        <v>345410</v>
      </c>
      <c r="H1248" s="160" t="s">
        <v>501</v>
      </c>
      <c r="I1248" s="163" t="s">
        <v>192</v>
      </c>
      <c r="J1248" s="164">
        <v>43043</v>
      </c>
    </row>
    <row r="1249" spans="1:10">
      <c r="A1249" s="160" t="s">
        <v>529</v>
      </c>
      <c r="B1249" s="160" t="s">
        <v>524</v>
      </c>
      <c r="C1249" s="161" t="s">
        <v>492</v>
      </c>
      <c r="D1249" s="160" t="s">
        <v>506</v>
      </c>
      <c r="E1249" s="160">
        <v>4</v>
      </c>
      <c r="F1249" s="161" t="s">
        <v>489</v>
      </c>
      <c r="G1249" s="162">
        <v>23320</v>
      </c>
      <c r="H1249" s="160" t="s">
        <v>496</v>
      </c>
      <c r="I1249" s="163" t="s">
        <v>201</v>
      </c>
      <c r="J1249" s="164">
        <v>43043</v>
      </c>
    </row>
    <row r="1250" spans="1:10">
      <c r="A1250" s="160" t="s">
        <v>527</v>
      </c>
      <c r="B1250" s="160" t="s">
        <v>524</v>
      </c>
      <c r="C1250" s="161" t="s">
        <v>492</v>
      </c>
      <c r="D1250" s="160" t="s">
        <v>506</v>
      </c>
      <c r="E1250" s="160">
        <v>4</v>
      </c>
      <c r="F1250" s="161" t="s">
        <v>504</v>
      </c>
      <c r="G1250" s="162">
        <v>77925</v>
      </c>
      <c r="H1250" s="160" t="s">
        <v>494</v>
      </c>
      <c r="I1250" s="165" t="s">
        <v>198</v>
      </c>
      <c r="J1250" s="164">
        <v>43043</v>
      </c>
    </row>
    <row r="1251" spans="1:10">
      <c r="A1251" s="160" t="s">
        <v>525</v>
      </c>
      <c r="B1251" s="160" t="s">
        <v>524</v>
      </c>
      <c r="C1251" s="161" t="s">
        <v>492</v>
      </c>
      <c r="D1251" s="160" t="s">
        <v>506</v>
      </c>
      <c r="E1251" s="160">
        <v>4</v>
      </c>
      <c r="F1251" s="161" t="s">
        <v>489</v>
      </c>
      <c r="G1251" s="162">
        <v>492195</v>
      </c>
      <c r="H1251" s="160" t="s">
        <v>501</v>
      </c>
      <c r="I1251" s="163" t="s">
        <v>192</v>
      </c>
      <c r="J1251" s="164">
        <v>43043</v>
      </c>
    </row>
    <row r="1252" spans="1:10">
      <c r="A1252" s="160" t="s">
        <v>519</v>
      </c>
      <c r="B1252" s="160" t="s">
        <v>518</v>
      </c>
      <c r="C1252" s="161" t="s">
        <v>492</v>
      </c>
      <c r="D1252" s="160" t="s">
        <v>506</v>
      </c>
      <c r="E1252" s="160">
        <v>5</v>
      </c>
      <c r="F1252" s="161" t="s">
        <v>16</v>
      </c>
      <c r="G1252" s="162">
        <v>283680</v>
      </c>
      <c r="H1252" s="160" t="s">
        <v>512</v>
      </c>
      <c r="I1252" s="165" t="s">
        <v>189</v>
      </c>
      <c r="J1252" s="164">
        <v>43044</v>
      </c>
    </row>
    <row r="1253" spans="1:10">
      <c r="A1253" s="160" t="s">
        <v>527</v>
      </c>
      <c r="B1253" s="160" t="s">
        <v>524</v>
      </c>
      <c r="C1253" s="161" t="s">
        <v>492</v>
      </c>
      <c r="D1253" s="160" t="s">
        <v>506</v>
      </c>
      <c r="E1253" s="160">
        <v>5</v>
      </c>
      <c r="F1253" s="161" t="s">
        <v>489</v>
      </c>
      <c r="G1253" s="162">
        <v>215475</v>
      </c>
      <c r="H1253" s="160" t="s">
        <v>496</v>
      </c>
      <c r="I1253" s="165" t="s">
        <v>189</v>
      </c>
      <c r="J1253" s="164">
        <v>43044</v>
      </c>
    </row>
    <row r="1254" spans="1:10">
      <c r="A1254" s="160" t="s">
        <v>491</v>
      </c>
      <c r="B1254" s="160" t="s">
        <v>486</v>
      </c>
      <c r="C1254" s="161" t="s">
        <v>492</v>
      </c>
      <c r="D1254" s="160" t="s">
        <v>506</v>
      </c>
      <c r="E1254" s="160">
        <v>6</v>
      </c>
      <c r="F1254" s="161" t="s">
        <v>489</v>
      </c>
      <c r="G1254" s="162">
        <v>177455</v>
      </c>
      <c r="H1254" s="160" t="s">
        <v>497</v>
      </c>
      <c r="I1254" s="163" t="s">
        <v>513</v>
      </c>
      <c r="J1254" s="164">
        <v>43045</v>
      </c>
    </row>
    <row r="1255" spans="1:10">
      <c r="A1255" s="160" t="s">
        <v>529</v>
      </c>
      <c r="B1255" s="160" t="s">
        <v>524</v>
      </c>
      <c r="C1255" s="161" t="s">
        <v>492</v>
      </c>
      <c r="D1255" s="160" t="s">
        <v>506</v>
      </c>
      <c r="E1255" s="160">
        <v>6</v>
      </c>
      <c r="F1255" s="161" t="s">
        <v>489</v>
      </c>
      <c r="G1255" s="162">
        <v>249800</v>
      </c>
      <c r="H1255" s="160" t="s">
        <v>494</v>
      </c>
      <c r="I1255" s="165" t="s">
        <v>198</v>
      </c>
      <c r="J1255" s="164">
        <v>43045</v>
      </c>
    </row>
    <row r="1256" spans="1:10">
      <c r="A1256" s="160" t="s">
        <v>526</v>
      </c>
      <c r="B1256" s="160" t="s">
        <v>524</v>
      </c>
      <c r="C1256" s="161" t="s">
        <v>492</v>
      </c>
      <c r="D1256" s="160" t="s">
        <v>506</v>
      </c>
      <c r="E1256" s="160">
        <v>6</v>
      </c>
      <c r="F1256" s="161" t="s">
        <v>504</v>
      </c>
      <c r="G1256" s="162">
        <v>412000</v>
      </c>
      <c r="H1256" s="160" t="s">
        <v>494</v>
      </c>
      <c r="I1256" s="163" t="s">
        <v>513</v>
      </c>
      <c r="J1256" s="164">
        <v>43045</v>
      </c>
    </row>
    <row r="1257" spans="1:10">
      <c r="A1257" s="160" t="s">
        <v>503</v>
      </c>
      <c r="B1257" s="160" t="s">
        <v>486</v>
      </c>
      <c r="C1257" s="161" t="s">
        <v>492</v>
      </c>
      <c r="D1257" s="160" t="s">
        <v>506</v>
      </c>
      <c r="E1257" s="160">
        <v>7</v>
      </c>
      <c r="F1257" s="161" t="s">
        <v>16</v>
      </c>
      <c r="G1257" s="162">
        <v>135210</v>
      </c>
      <c r="H1257" s="160" t="s">
        <v>494</v>
      </c>
      <c r="I1257" s="163" t="s">
        <v>198</v>
      </c>
      <c r="J1257" s="164">
        <v>43046</v>
      </c>
    </row>
    <row r="1258" spans="1:10">
      <c r="A1258" s="160" t="s">
        <v>532</v>
      </c>
      <c r="B1258" s="160" t="s">
        <v>524</v>
      </c>
      <c r="C1258" s="161" t="s">
        <v>492</v>
      </c>
      <c r="D1258" s="160" t="s">
        <v>506</v>
      </c>
      <c r="E1258" s="160">
        <v>7</v>
      </c>
      <c r="F1258" s="161" t="s">
        <v>16</v>
      </c>
      <c r="G1258" s="162">
        <v>104625</v>
      </c>
      <c r="H1258" s="160" t="s">
        <v>494</v>
      </c>
      <c r="I1258" s="163" t="s">
        <v>192</v>
      </c>
      <c r="J1258" s="164">
        <v>43046</v>
      </c>
    </row>
    <row r="1259" spans="1:10">
      <c r="A1259" s="160" t="s">
        <v>535</v>
      </c>
      <c r="B1259" s="160" t="s">
        <v>534</v>
      </c>
      <c r="C1259" s="161" t="s">
        <v>492</v>
      </c>
      <c r="D1259" s="160" t="s">
        <v>506</v>
      </c>
      <c r="E1259" s="160">
        <v>7</v>
      </c>
      <c r="F1259" s="161" t="s">
        <v>16</v>
      </c>
      <c r="G1259" s="162">
        <v>238360</v>
      </c>
      <c r="H1259" s="160" t="s">
        <v>494</v>
      </c>
      <c r="I1259" s="163" t="s">
        <v>201</v>
      </c>
      <c r="J1259" s="164">
        <v>43046</v>
      </c>
    </row>
    <row r="1260" spans="1:10">
      <c r="A1260" s="160" t="s">
        <v>526</v>
      </c>
      <c r="B1260" s="160" t="s">
        <v>524</v>
      </c>
      <c r="C1260" s="161" t="s">
        <v>492</v>
      </c>
      <c r="D1260" s="160" t="s">
        <v>506</v>
      </c>
      <c r="E1260" s="160">
        <v>7</v>
      </c>
      <c r="F1260" s="161" t="s">
        <v>504</v>
      </c>
      <c r="G1260" s="162">
        <v>103020</v>
      </c>
      <c r="H1260" s="160" t="s">
        <v>494</v>
      </c>
      <c r="I1260" s="163" t="s">
        <v>198</v>
      </c>
      <c r="J1260" s="164">
        <v>43046</v>
      </c>
    </row>
    <row r="1261" spans="1:10">
      <c r="A1261" s="160" t="s">
        <v>527</v>
      </c>
      <c r="B1261" s="160" t="s">
        <v>524</v>
      </c>
      <c r="C1261" s="161" t="s">
        <v>492</v>
      </c>
      <c r="D1261" s="160" t="s">
        <v>506</v>
      </c>
      <c r="E1261" s="160">
        <v>9</v>
      </c>
      <c r="F1261" s="161" t="s">
        <v>16</v>
      </c>
      <c r="G1261" s="162">
        <v>324470</v>
      </c>
      <c r="H1261" s="160" t="s">
        <v>494</v>
      </c>
      <c r="I1261" s="163" t="s">
        <v>189</v>
      </c>
      <c r="J1261" s="164">
        <v>43048</v>
      </c>
    </row>
    <row r="1262" spans="1:10">
      <c r="A1262" s="160" t="s">
        <v>526</v>
      </c>
      <c r="B1262" s="160" t="s">
        <v>524</v>
      </c>
      <c r="C1262" s="161" t="s">
        <v>492</v>
      </c>
      <c r="D1262" s="160" t="s">
        <v>506</v>
      </c>
      <c r="E1262" s="160">
        <v>9</v>
      </c>
      <c r="F1262" s="161" t="s">
        <v>16</v>
      </c>
      <c r="G1262" s="162">
        <v>380530</v>
      </c>
      <c r="H1262" s="160" t="s">
        <v>494</v>
      </c>
      <c r="I1262" s="163" t="s">
        <v>189</v>
      </c>
      <c r="J1262" s="164">
        <v>43048</v>
      </c>
    </row>
    <row r="1263" spans="1:10">
      <c r="A1263" s="160" t="s">
        <v>491</v>
      </c>
      <c r="B1263" s="160" t="s">
        <v>486</v>
      </c>
      <c r="C1263" s="161" t="s">
        <v>492</v>
      </c>
      <c r="D1263" s="160" t="s">
        <v>506</v>
      </c>
      <c r="E1263" s="160">
        <v>9</v>
      </c>
      <c r="F1263" s="161" t="s">
        <v>16</v>
      </c>
      <c r="G1263" s="162">
        <v>153865</v>
      </c>
      <c r="H1263" s="160" t="s">
        <v>496</v>
      </c>
      <c r="I1263" s="163" t="s">
        <v>189</v>
      </c>
      <c r="J1263" s="164">
        <v>43048</v>
      </c>
    </row>
    <row r="1264" spans="1:10">
      <c r="A1264" s="160" t="s">
        <v>523</v>
      </c>
      <c r="B1264" s="160" t="s">
        <v>518</v>
      </c>
      <c r="C1264" s="161" t="s">
        <v>492</v>
      </c>
      <c r="D1264" s="160" t="s">
        <v>506</v>
      </c>
      <c r="E1264" s="160">
        <v>10</v>
      </c>
      <c r="F1264" s="161" t="s">
        <v>16</v>
      </c>
      <c r="G1264" s="162">
        <v>272245</v>
      </c>
      <c r="H1264" s="160" t="s">
        <v>494</v>
      </c>
      <c r="I1264" s="165" t="s">
        <v>192</v>
      </c>
      <c r="J1264" s="164">
        <v>43049</v>
      </c>
    </row>
    <row r="1265" spans="1:10">
      <c r="A1265" s="160" t="s">
        <v>529</v>
      </c>
      <c r="B1265" s="160" t="s">
        <v>524</v>
      </c>
      <c r="C1265" s="161" t="s">
        <v>492</v>
      </c>
      <c r="D1265" s="160" t="s">
        <v>506</v>
      </c>
      <c r="E1265" s="160">
        <v>10</v>
      </c>
      <c r="F1265" s="161" t="s">
        <v>489</v>
      </c>
      <c r="G1265" s="162">
        <v>330460</v>
      </c>
      <c r="H1265" s="160" t="s">
        <v>501</v>
      </c>
      <c r="I1265" s="165" t="s">
        <v>192</v>
      </c>
      <c r="J1265" s="164">
        <v>43049</v>
      </c>
    </row>
    <row r="1266" spans="1:10">
      <c r="A1266" s="160" t="s">
        <v>519</v>
      </c>
      <c r="B1266" s="160" t="s">
        <v>518</v>
      </c>
      <c r="C1266" s="161" t="s">
        <v>492</v>
      </c>
      <c r="D1266" s="160" t="s">
        <v>506</v>
      </c>
      <c r="E1266" s="160">
        <v>10</v>
      </c>
      <c r="F1266" s="161" t="s">
        <v>16</v>
      </c>
      <c r="G1266" s="162">
        <v>310960</v>
      </c>
      <c r="H1266" s="160" t="s">
        <v>497</v>
      </c>
      <c r="I1266" s="163" t="s">
        <v>513</v>
      </c>
      <c r="J1266" s="164">
        <v>43049</v>
      </c>
    </row>
    <row r="1267" spans="1:10">
      <c r="A1267" s="160" t="s">
        <v>533</v>
      </c>
      <c r="B1267" s="160" t="s">
        <v>534</v>
      </c>
      <c r="C1267" s="161" t="s">
        <v>492</v>
      </c>
      <c r="D1267" s="160" t="s">
        <v>506</v>
      </c>
      <c r="E1267" s="160">
        <v>11</v>
      </c>
      <c r="F1267" s="161" t="s">
        <v>16</v>
      </c>
      <c r="G1267" s="162">
        <v>117650</v>
      </c>
      <c r="H1267" s="160" t="s">
        <v>512</v>
      </c>
      <c r="I1267" s="163" t="s">
        <v>189</v>
      </c>
      <c r="J1267" s="164">
        <v>43050</v>
      </c>
    </row>
    <row r="1268" spans="1:10">
      <c r="A1268" s="160" t="s">
        <v>528</v>
      </c>
      <c r="B1268" s="160" t="s">
        <v>524</v>
      </c>
      <c r="C1268" s="161" t="s">
        <v>492</v>
      </c>
      <c r="D1268" s="160" t="s">
        <v>506</v>
      </c>
      <c r="E1268" s="160">
        <v>11</v>
      </c>
      <c r="F1268" s="161" t="s">
        <v>489</v>
      </c>
      <c r="G1268" s="162">
        <v>345990</v>
      </c>
      <c r="H1268" s="160" t="s">
        <v>497</v>
      </c>
      <c r="I1268" s="165" t="s">
        <v>192</v>
      </c>
      <c r="J1268" s="164">
        <v>43050</v>
      </c>
    </row>
    <row r="1269" spans="1:10">
      <c r="A1269" s="160" t="s">
        <v>521</v>
      </c>
      <c r="B1269" s="160" t="s">
        <v>518</v>
      </c>
      <c r="C1269" s="161" t="s">
        <v>492</v>
      </c>
      <c r="D1269" s="160" t="s">
        <v>506</v>
      </c>
      <c r="E1269" s="160">
        <v>11</v>
      </c>
      <c r="F1269" s="161" t="s">
        <v>489</v>
      </c>
      <c r="G1269" s="162">
        <v>115150</v>
      </c>
      <c r="H1269" s="160" t="s">
        <v>494</v>
      </c>
      <c r="I1269" s="163" t="s">
        <v>189</v>
      </c>
      <c r="J1269" s="164">
        <v>43050</v>
      </c>
    </row>
    <row r="1270" spans="1:10">
      <c r="A1270" s="160" t="s">
        <v>498</v>
      </c>
      <c r="B1270" s="160" t="s">
        <v>486</v>
      </c>
      <c r="C1270" s="161" t="s">
        <v>492</v>
      </c>
      <c r="D1270" s="160" t="s">
        <v>506</v>
      </c>
      <c r="E1270" s="160">
        <v>12</v>
      </c>
      <c r="F1270" s="161" t="s">
        <v>489</v>
      </c>
      <c r="G1270" s="162">
        <v>489540</v>
      </c>
      <c r="H1270" s="160" t="s">
        <v>496</v>
      </c>
      <c r="I1270" s="165" t="s">
        <v>192</v>
      </c>
      <c r="J1270" s="164">
        <v>43051</v>
      </c>
    </row>
    <row r="1271" spans="1:10">
      <c r="A1271" s="160" t="s">
        <v>521</v>
      </c>
      <c r="B1271" s="160" t="s">
        <v>518</v>
      </c>
      <c r="C1271" s="161" t="s">
        <v>492</v>
      </c>
      <c r="D1271" s="160" t="s">
        <v>506</v>
      </c>
      <c r="E1271" s="160">
        <v>12</v>
      </c>
      <c r="F1271" s="161" t="s">
        <v>16</v>
      </c>
      <c r="G1271" s="162">
        <v>56940</v>
      </c>
      <c r="H1271" s="160" t="s">
        <v>494</v>
      </c>
      <c r="I1271" s="165" t="s">
        <v>189</v>
      </c>
      <c r="J1271" s="164">
        <v>43051</v>
      </c>
    </row>
    <row r="1272" spans="1:10">
      <c r="A1272" s="160" t="s">
        <v>525</v>
      </c>
      <c r="B1272" s="160" t="s">
        <v>524</v>
      </c>
      <c r="C1272" s="161" t="s">
        <v>492</v>
      </c>
      <c r="D1272" s="160" t="s">
        <v>506</v>
      </c>
      <c r="E1272" s="160">
        <v>13</v>
      </c>
      <c r="F1272" s="161" t="s">
        <v>16</v>
      </c>
      <c r="G1272" s="162">
        <v>283050</v>
      </c>
      <c r="H1272" s="160" t="s">
        <v>497</v>
      </c>
      <c r="I1272" s="163" t="s">
        <v>189</v>
      </c>
      <c r="J1272" s="164">
        <v>43052</v>
      </c>
    </row>
    <row r="1273" spans="1:10">
      <c r="A1273" s="160" t="s">
        <v>520</v>
      </c>
      <c r="B1273" s="160" t="s">
        <v>518</v>
      </c>
      <c r="C1273" s="161" t="s">
        <v>492</v>
      </c>
      <c r="D1273" s="160" t="s">
        <v>506</v>
      </c>
      <c r="E1273" s="160">
        <v>13</v>
      </c>
      <c r="F1273" s="161" t="s">
        <v>489</v>
      </c>
      <c r="G1273" s="162">
        <v>336650</v>
      </c>
      <c r="H1273" s="160" t="s">
        <v>497</v>
      </c>
      <c r="I1273" s="163" t="s">
        <v>189</v>
      </c>
      <c r="J1273" s="164">
        <v>43052</v>
      </c>
    </row>
    <row r="1274" spans="1:10">
      <c r="A1274" s="160" t="s">
        <v>525</v>
      </c>
      <c r="B1274" s="160" t="s">
        <v>524</v>
      </c>
      <c r="C1274" s="161" t="s">
        <v>492</v>
      </c>
      <c r="D1274" s="160" t="s">
        <v>506</v>
      </c>
      <c r="E1274" s="160">
        <v>13</v>
      </c>
      <c r="F1274" s="161" t="s">
        <v>489</v>
      </c>
      <c r="G1274" s="162">
        <v>462070</v>
      </c>
      <c r="H1274" s="160" t="s">
        <v>494</v>
      </c>
      <c r="I1274" s="163" t="s">
        <v>513</v>
      </c>
      <c r="J1274" s="164">
        <v>43052</v>
      </c>
    </row>
    <row r="1275" spans="1:10">
      <c r="A1275" s="160" t="s">
        <v>522</v>
      </c>
      <c r="B1275" s="160" t="s">
        <v>518</v>
      </c>
      <c r="C1275" s="161" t="s">
        <v>492</v>
      </c>
      <c r="D1275" s="160" t="s">
        <v>506</v>
      </c>
      <c r="E1275" s="160">
        <v>13</v>
      </c>
      <c r="F1275" s="161" t="s">
        <v>16</v>
      </c>
      <c r="G1275" s="162">
        <v>64680</v>
      </c>
      <c r="H1275" s="160" t="s">
        <v>490</v>
      </c>
      <c r="I1275" s="163" t="s">
        <v>189</v>
      </c>
      <c r="J1275" s="164">
        <v>43052</v>
      </c>
    </row>
    <row r="1276" spans="1:10">
      <c r="A1276" s="160" t="s">
        <v>535</v>
      </c>
      <c r="B1276" s="160" t="s">
        <v>534</v>
      </c>
      <c r="C1276" s="161" t="s">
        <v>492</v>
      </c>
      <c r="D1276" s="160" t="s">
        <v>506</v>
      </c>
      <c r="E1276" s="160">
        <v>13</v>
      </c>
      <c r="F1276" s="161" t="s">
        <v>16</v>
      </c>
      <c r="G1276" s="162">
        <v>65300</v>
      </c>
      <c r="H1276" s="160" t="s">
        <v>494</v>
      </c>
      <c r="I1276" s="163" t="s">
        <v>189</v>
      </c>
      <c r="J1276" s="164">
        <v>43052</v>
      </c>
    </row>
    <row r="1277" spans="1:10">
      <c r="A1277" s="160" t="s">
        <v>532</v>
      </c>
      <c r="B1277" s="160" t="s">
        <v>524</v>
      </c>
      <c r="C1277" s="161" t="s">
        <v>492</v>
      </c>
      <c r="D1277" s="160" t="s">
        <v>506</v>
      </c>
      <c r="E1277" s="160">
        <v>15</v>
      </c>
      <c r="F1277" s="161" t="s">
        <v>504</v>
      </c>
      <c r="G1277" s="162">
        <v>270525</v>
      </c>
      <c r="H1277" s="160" t="s">
        <v>494</v>
      </c>
      <c r="I1277" s="165" t="s">
        <v>198</v>
      </c>
      <c r="J1277" s="164">
        <v>43054</v>
      </c>
    </row>
    <row r="1278" spans="1:10">
      <c r="A1278" s="160" t="s">
        <v>529</v>
      </c>
      <c r="B1278" s="160" t="s">
        <v>524</v>
      </c>
      <c r="C1278" s="161" t="s">
        <v>492</v>
      </c>
      <c r="D1278" s="160" t="s">
        <v>506</v>
      </c>
      <c r="E1278" s="160">
        <v>15</v>
      </c>
      <c r="F1278" s="161" t="s">
        <v>16</v>
      </c>
      <c r="G1278" s="162">
        <v>29240</v>
      </c>
      <c r="H1278" s="160" t="s">
        <v>497</v>
      </c>
      <c r="I1278" s="165" t="s">
        <v>192</v>
      </c>
      <c r="J1278" s="164">
        <v>43054</v>
      </c>
    </row>
    <row r="1279" spans="1:10">
      <c r="A1279" s="160" t="s">
        <v>503</v>
      </c>
      <c r="B1279" s="160" t="s">
        <v>486</v>
      </c>
      <c r="C1279" s="161" t="s">
        <v>492</v>
      </c>
      <c r="D1279" s="160" t="s">
        <v>506</v>
      </c>
      <c r="E1279" s="160">
        <v>16</v>
      </c>
      <c r="F1279" s="161" t="s">
        <v>489</v>
      </c>
      <c r="G1279" s="162">
        <v>23985</v>
      </c>
      <c r="H1279" s="160" t="s">
        <v>494</v>
      </c>
      <c r="I1279" s="165" t="s">
        <v>198</v>
      </c>
      <c r="J1279" s="164">
        <v>43055</v>
      </c>
    </row>
    <row r="1280" spans="1:10">
      <c r="A1280" s="160" t="s">
        <v>526</v>
      </c>
      <c r="B1280" s="160" t="s">
        <v>524</v>
      </c>
      <c r="C1280" s="161" t="s">
        <v>492</v>
      </c>
      <c r="D1280" s="160" t="s">
        <v>506</v>
      </c>
      <c r="E1280" s="160">
        <v>16</v>
      </c>
      <c r="F1280" s="161" t="s">
        <v>489</v>
      </c>
      <c r="G1280" s="162">
        <v>283365</v>
      </c>
      <c r="H1280" s="160" t="s">
        <v>494</v>
      </c>
      <c r="I1280" s="163" t="s">
        <v>201</v>
      </c>
      <c r="J1280" s="164">
        <v>43055</v>
      </c>
    </row>
    <row r="1281" spans="1:10">
      <c r="A1281" s="160" t="s">
        <v>529</v>
      </c>
      <c r="B1281" s="160" t="s">
        <v>524</v>
      </c>
      <c r="C1281" s="161" t="s">
        <v>492</v>
      </c>
      <c r="D1281" s="160" t="s">
        <v>506</v>
      </c>
      <c r="E1281" s="160">
        <v>16</v>
      </c>
      <c r="F1281" s="161" t="s">
        <v>16</v>
      </c>
      <c r="G1281" s="162">
        <v>264575</v>
      </c>
      <c r="H1281" s="160" t="s">
        <v>494</v>
      </c>
      <c r="I1281" s="163" t="s">
        <v>201</v>
      </c>
      <c r="J1281" s="164">
        <v>43055</v>
      </c>
    </row>
    <row r="1282" spans="1:10">
      <c r="A1282" s="160" t="s">
        <v>521</v>
      </c>
      <c r="B1282" s="160" t="s">
        <v>518</v>
      </c>
      <c r="C1282" s="161" t="s">
        <v>492</v>
      </c>
      <c r="D1282" s="160" t="s">
        <v>506</v>
      </c>
      <c r="E1282" s="160">
        <v>16</v>
      </c>
      <c r="F1282" s="161" t="s">
        <v>16</v>
      </c>
      <c r="G1282" s="162">
        <v>468965</v>
      </c>
      <c r="H1282" s="160" t="s">
        <v>512</v>
      </c>
      <c r="I1282" s="165" t="s">
        <v>198</v>
      </c>
      <c r="J1282" s="164">
        <v>43055</v>
      </c>
    </row>
    <row r="1283" spans="1:10">
      <c r="A1283" s="160" t="s">
        <v>529</v>
      </c>
      <c r="B1283" s="160" t="s">
        <v>524</v>
      </c>
      <c r="C1283" s="161" t="s">
        <v>492</v>
      </c>
      <c r="D1283" s="160" t="s">
        <v>506</v>
      </c>
      <c r="E1283" s="160">
        <v>17</v>
      </c>
      <c r="F1283" s="161" t="s">
        <v>489</v>
      </c>
      <c r="G1283" s="162">
        <v>23925</v>
      </c>
      <c r="H1283" s="160" t="s">
        <v>496</v>
      </c>
      <c r="I1283" s="163" t="s">
        <v>198</v>
      </c>
      <c r="J1283" s="164">
        <v>43056</v>
      </c>
    </row>
    <row r="1284" spans="1:10">
      <c r="A1284" s="160" t="s">
        <v>287</v>
      </c>
      <c r="B1284" s="160" t="s">
        <v>524</v>
      </c>
      <c r="C1284" s="161" t="s">
        <v>492</v>
      </c>
      <c r="D1284" s="160" t="s">
        <v>506</v>
      </c>
      <c r="E1284" s="160">
        <v>17</v>
      </c>
      <c r="F1284" s="161" t="s">
        <v>489</v>
      </c>
      <c r="G1284" s="162">
        <v>199970</v>
      </c>
      <c r="H1284" s="160" t="s">
        <v>501</v>
      </c>
      <c r="I1284" s="163" t="s">
        <v>198</v>
      </c>
      <c r="J1284" s="164">
        <v>43056</v>
      </c>
    </row>
    <row r="1285" spans="1:10">
      <c r="A1285" s="160" t="s">
        <v>531</v>
      </c>
      <c r="B1285" s="160" t="s">
        <v>524</v>
      </c>
      <c r="C1285" s="161" t="s">
        <v>492</v>
      </c>
      <c r="D1285" s="160" t="s">
        <v>506</v>
      </c>
      <c r="E1285" s="160">
        <v>18</v>
      </c>
      <c r="F1285" s="161" t="s">
        <v>489</v>
      </c>
      <c r="G1285" s="162">
        <v>44725</v>
      </c>
      <c r="H1285" s="160" t="s">
        <v>501</v>
      </c>
      <c r="I1285" s="163" t="s">
        <v>513</v>
      </c>
      <c r="J1285" s="164">
        <v>43057</v>
      </c>
    </row>
    <row r="1286" spans="1:10">
      <c r="A1286" s="160" t="s">
        <v>522</v>
      </c>
      <c r="B1286" s="160" t="s">
        <v>518</v>
      </c>
      <c r="C1286" s="161" t="s">
        <v>492</v>
      </c>
      <c r="D1286" s="160" t="s">
        <v>506</v>
      </c>
      <c r="E1286" s="160">
        <v>18</v>
      </c>
      <c r="F1286" s="161" t="s">
        <v>504</v>
      </c>
      <c r="G1286" s="162">
        <v>320420</v>
      </c>
      <c r="H1286" s="160" t="s">
        <v>497</v>
      </c>
      <c r="I1286" s="163" t="s">
        <v>201</v>
      </c>
      <c r="J1286" s="164">
        <v>43057</v>
      </c>
    </row>
    <row r="1287" spans="1:10">
      <c r="A1287" s="160" t="s">
        <v>529</v>
      </c>
      <c r="B1287" s="160" t="s">
        <v>524</v>
      </c>
      <c r="C1287" s="161" t="s">
        <v>492</v>
      </c>
      <c r="D1287" s="160" t="s">
        <v>506</v>
      </c>
      <c r="E1287" s="160">
        <v>18</v>
      </c>
      <c r="F1287" s="161" t="s">
        <v>16</v>
      </c>
      <c r="G1287" s="162">
        <v>59570</v>
      </c>
      <c r="H1287" s="160" t="s">
        <v>490</v>
      </c>
      <c r="I1287" s="163" t="s">
        <v>513</v>
      </c>
      <c r="J1287" s="164">
        <v>43057</v>
      </c>
    </row>
    <row r="1288" spans="1:10">
      <c r="A1288" s="160" t="s">
        <v>528</v>
      </c>
      <c r="B1288" s="160" t="s">
        <v>524</v>
      </c>
      <c r="C1288" s="161" t="s">
        <v>492</v>
      </c>
      <c r="D1288" s="160" t="s">
        <v>506</v>
      </c>
      <c r="E1288" s="160">
        <v>19</v>
      </c>
      <c r="F1288" s="161" t="s">
        <v>16</v>
      </c>
      <c r="G1288" s="162">
        <v>164040</v>
      </c>
      <c r="H1288" s="160" t="s">
        <v>494</v>
      </c>
      <c r="I1288" s="163" t="s">
        <v>189</v>
      </c>
      <c r="J1288" s="164">
        <v>43058</v>
      </c>
    </row>
    <row r="1289" spans="1:10">
      <c r="A1289" s="160" t="s">
        <v>517</v>
      </c>
      <c r="B1289" s="160" t="s">
        <v>518</v>
      </c>
      <c r="C1289" s="161" t="s">
        <v>492</v>
      </c>
      <c r="D1289" s="160" t="s">
        <v>506</v>
      </c>
      <c r="E1289" s="160">
        <v>19</v>
      </c>
      <c r="F1289" s="161" t="s">
        <v>16</v>
      </c>
      <c r="G1289" s="162">
        <v>318075</v>
      </c>
      <c r="H1289" s="160" t="s">
        <v>494</v>
      </c>
      <c r="I1289" s="163" t="s">
        <v>198</v>
      </c>
      <c r="J1289" s="164">
        <v>43058</v>
      </c>
    </row>
    <row r="1290" spans="1:10">
      <c r="A1290" s="160" t="s">
        <v>531</v>
      </c>
      <c r="B1290" s="160" t="s">
        <v>524</v>
      </c>
      <c r="C1290" s="161" t="s">
        <v>492</v>
      </c>
      <c r="D1290" s="160" t="s">
        <v>506</v>
      </c>
      <c r="E1290" s="160">
        <v>19</v>
      </c>
      <c r="F1290" s="161" t="s">
        <v>16</v>
      </c>
      <c r="G1290" s="162">
        <v>219075</v>
      </c>
      <c r="H1290" s="160" t="s">
        <v>494</v>
      </c>
      <c r="I1290" s="165" t="s">
        <v>192</v>
      </c>
      <c r="J1290" s="164">
        <v>43058</v>
      </c>
    </row>
    <row r="1291" spans="1:10">
      <c r="A1291" s="160" t="s">
        <v>531</v>
      </c>
      <c r="B1291" s="160" t="s">
        <v>524</v>
      </c>
      <c r="C1291" s="161" t="s">
        <v>492</v>
      </c>
      <c r="D1291" s="160" t="s">
        <v>506</v>
      </c>
      <c r="E1291" s="160">
        <v>19</v>
      </c>
      <c r="F1291" s="161" t="s">
        <v>504</v>
      </c>
      <c r="G1291" s="162">
        <v>147675</v>
      </c>
      <c r="H1291" s="160" t="s">
        <v>497</v>
      </c>
      <c r="I1291" s="163" t="s">
        <v>189</v>
      </c>
      <c r="J1291" s="164">
        <v>43058</v>
      </c>
    </row>
    <row r="1292" spans="1:10">
      <c r="A1292" s="160" t="s">
        <v>530</v>
      </c>
      <c r="B1292" s="160" t="s">
        <v>524</v>
      </c>
      <c r="C1292" s="161" t="s">
        <v>492</v>
      </c>
      <c r="D1292" s="160" t="s">
        <v>506</v>
      </c>
      <c r="E1292" s="160">
        <v>21</v>
      </c>
      <c r="F1292" s="161" t="s">
        <v>16</v>
      </c>
      <c r="G1292" s="162">
        <v>360390</v>
      </c>
      <c r="H1292" s="160" t="s">
        <v>494</v>
      </c>
      <c r="I1292" s="163" t="s">
        <v>201</v>
      </c>
      <c r="J1292" s="164">
        <v>43060</v>
      </c>
    </row>
    <row r="1293" spans="1:10">
      <c r="A1293" s="160" t="s">
        <v>491</v>
      </c>
      <c r="B1293" s="160" t="s">
        <v>486</v>
      </c>
      <c r="C1293" s="161" t="s">
        <v>492</v>
      </c>
      <c r="D1293" s="160" t="s">
        <v>506</v>
      </c>
      <c r="E1293" s="160">
        <v>21</v>
      </c>
      <c r="F1293" s="161" t="s">
        <v>489</v>
      </c>
      <c r="G1293" s="162">
        <v>280025</v>
      </c>
      <c r="H1293" s="160" t="s">
        <v>496</v>
      </c>
      <c r="I1293" s="163" t="s">
        <v>198</v>
      </c>
      <c r="J1293" s="164">
        <v>43060</v>
      </c>
    </row>
    <row r="1294" spans="1:10">
      <c r="A1294" s="160" t="s">
        <v>532</v>
      </c>
      <c r="B1294" s="160" t="s">
        <v>524</v>
      </c>
      <c r="C1294" s="161" t="s">
        <v>492</v>
      </c>
      <c r="D1294" s="160" t="s">
        <v>506</v>
      </c>
      <c r="E1294" s="160">
        <v>21</v>
      </c>
      <c r="F1294" s="161" t="s">
        <v>16</v>
      </c>
      <c r="G1294" s="162">
        <v>311850</v>
      </c>
      <c r="H1294" s="160" t="s">
        <v>497</v>
      </c>
      <c r="I1294" s="163" t="s">
        <v>201</v>
      </c>
      <c r="J1294" s="164">
        <v>43060</v>
      </c>
    </row>
    <row r="1295" spans="1:10">
      <c r="A1295" s="160" t="s">
        <v>532</v>
      </c>
      <c r="B1295" s="160" t="s">
        <v>524</v>
      </c>
      <c r="C1295" s="161" t="s">
        <v>492</v>
      </c>
      <c r="D1295" s="160" t="s">
        <v>506</v>
      </c>
      <c r="E1295" s="160">
        <v>22</v>
      </c>
      <c r="F1295" s="161" t="s">
        <v>489</v>
      </c>
      <c r="G1295" s="162">
        <v>297075</v>
      </c>
      <c r="H1295" s="160" t="s">
        <v>494</v>
      </c>
      <c r="I1295" s="165" t="s">
        <v>192</v>
      </c>
      <c r="J1295" s="164">
        <v>43061</v>
      </c>
    </row>
    <row r="1296" spans="1:10">
      <c r="A1296" s="160" t="s">
        <v>520</v>
      </c>
      <c r="B1296" s="160" t="s">
        <v>518</v>
      </c>
      <c r="C1296" s="161" t="s">
        <v>492</v>
      </c>
      <c r="D1296" s="160" t="s">
        <v>506</v>
      </c>
      <c r="E1296" s="160">
        <v>22</v>
      </c>
      <c r="F1296" s="161" t="s">
        <v>489</v>
      </c>
      <c r="G1296" s="162">
        <v>396290</v>
      </c>
      <c r="H1296" s="160" t="s">
        <v>496</v>
      </c>
      <c r="I1296" s="163" t="s">
        <v>189</v>
      </c>
      <c r="J1296" s="164">
        <v>43061</v>
      </c>
    </row>
    <row r="1297" spans="1:10">
      <c r="A1297" s="160" t="s">
        <v>521</v>
      </c>
      <c r="B1297" s="160" t="s">
        <v>518</v>
      </c>
      <c r="C1297" s="161" t="s">
        <v>492</v>
      </c>
      <c r="D1297" s="160" t="s">
        <v>506</v>
      </c>
      <c r="E1297" s="160">
        <v>23</v>
      </c>
      <c r="F1297" s="161" t="s">
        <v>16</v>
      </c>
      <c r="G1297" s="162">
        <v>168145</v>
      </c>
      <c r="H1297" s="160" t="s">
        <v>497</v>
      </c>
      <c r="I1297" s="163" t="s">
        <v>192</v>
      </c>
      <c r="J1297" s="164">
        <v>43062</v>
      </c>
    </row>
    <row r="1298" spans="1:10">
      <c r="A1298" s="160" t="s">
        <v>535</v>
      </c>
      <c r="B1298" s="160" t="s">
        <v>534</v>
      </c>
      <c r="C1298" s="161" t="s">
        <v>492</v>
      </c>
      <c r="D1298" s="160" t="s">
        <v>506</v>
      </c>
      <c r="E1298" s="160">
        <v>23</v>
      </c>
      <c r="F1298" s="161" t="s">
        <v>16</v>
      </c>
      <c r="G1298" s="162">
        <v>291475</v>
      </c>
      <c r="H1298" s="160" t="s">
        <v>501</v>
      </c>
      <c r="I1298" s="163" t="s">
        <v>189</v>
      </c>
      <c r="J1298" s="164">
        <v>43062</v>
      </c>
    </row>
    <row r="1299" spans="1:10">
      <c r="A1299" s="160" t="s">
        <v>523</v>
      </c>
      <c r="B1299" s="160" t="s">
        <v>518</v>
      </c>
      <c r="C1299" s="161" t="s">
        <v>492</v>
      </c>
      <c r="D1299" s="160" t="s">
        <v>506</v>
      </c>
      <c r="E1299" s="160">
        <v>23</v>
      </c>
      <c r="F1299" s="161" t="s">
        <v>16</v>
      </c>
      <c r="G1299" s="162">
        <v>446020</v>
      </c>
      <c r="H1299" s="160" t="s">
        <v>494</v>
      </c>
      <c r="I1299" s="163" t="s">
        <v>201</v>
      </c>
      <c r="J1299" s="164">
        <v>43062</v>
      </c>
    </row>
    <row r="1300" spans="1:10">
      <c r="A1300" s="160" t="s">
        <v>503</v>
      </c>
      <c r="B1300" s="160" t="s">
        <v>486</v>
      </c>
      <c r="C1300" s="161" t="s">
        <v>492</v>
      </c>
      <c r="D1300" s="160" t="s">
        <v>506</v>
      </c>
      <c r="E1300" s="160">
        <v>23</v>
      </c>
      <c r="F1300" s="161" t="s">
        <v>504</v>
      </c>
      <c r="G1300" s="162">
        <v>344810</v>
      </c>
      <c r="H1300" s="160" t="s">
        <v>494</v>
      </c>
      <c r="I1300" s="163" t="s">
        <v>192</v>
      </c>
      <c r="J1300" s="164">
        <v>43062</v>
      </c>
    </row>
    <row r="1301" spans="1:10">
      <c r="A1301" s="160" t="s">
        <v>522</v>
      </c>
      <c r="B1301" s="160" t="s">
        <v>518</v>
      </c>
      <c r="C1301" s="161" t="s">
        <v>492</v>
      </c>
      <c r="D1301" s="160" t="s">
        <v>506</v>
      </c>
      <c r="E1301" s="160">
        <v>24</v>
      </c>
      <c r="F1301" s="161" t="s">
        <v>489</v>
      </c>
      <c r="G1301" s="162">
        <v>98260</v>
      </c>
      <c r="H1301" s="160" t="s">
        <v>494</v>
      </c>
      <c r="I1301" s="163" t="s">
        <v>201</v>
      </c>
      <c r="J1301" s="164">
        <v>43063</v>
      </c>
    </row>
    <row r="1302" spans="1:10">
      <c r="A1302" s="160" t="s">
        <v>519</v>
      </c>
      <c r="B1302" s="160" t="s">
        <v>518</v>
      </c>
      <c r="C1302" s="161" t="s">
        <v>492</v>
      </c>
      <c r="D1302" s="160" t="s">
        <v>506</v>
      </c>
      <c r="E1302" s="160">
        <v>24</v>
      </c>
      <c r="F1302" s="161" t="s">
        <v>504</v>
      </c>
      <c r="G1302" s="162">
        <v>359780</v>
      </c>
      <c r="H1302" s="160" t="s">
        <v>494</v>
      </c>
      <c r="I1302" s="163" t="s">
        <v>201</v>
      </c>
      <c r="J1302" s="164">
        <v>43063</v>
      </c>
    </row>
    <row r="1303" spans="1:10">
      <c r="A1303" s="160" t="s">
        <v>533</v>
      </c>
      <c r="B1303" s="160" t="s">
        <v>534</v>
      </c>
      <c r="C1303" s="161" t="s">
        <v>492</v>
      </c>
      <c r="D1303" s="160" t="s">
        <v>506</v>
      </c>
      <c r="E1303" s="160">
        <v>25</v>
      </c>
      <c r="F1303" s="161" t="s">
        <v>16</v>
      </c>
      <c r="G1303" s="162">
        <v>264610</v>
      </c>
      <c r="H1303" s="160" t="s">
        <v>494</v>
      </c>
      <c r="I1303" s="165" t="s">
        <v>192</v>
      </c>
      <c r="J1303" s="164">
        <v>43064</v>
      </c>
    </row>
    <row r="1304" spans="1:10">
      <c r="A1304" s="160" t="s">
        <v>531</v>
      </c>
      <c r="B1304" s="160" t="s">
        <v>524</v>
      </c>
      <c r="C1304" s="161" t="s">
        <v>492</v>
      </c>
      <c r="D1304" s="160" t="s">
        <v>506</v>
      </c>
      <c r="E1304" s="160">
        <v>25</v>
      </c>
      <c r="F1304" s="161" t="s">
        <v>504</v>
      </c>
      <c r="G1304" s="162">
        <v>68135</v>
      </c>
      <c r="H1304" s="160" t="s">
        <v>490</v>
      </c>
      <c r="I1304" s="163" t="s">
        <v>192</v>
      </c>
      <c r="J1304" s="164">
        <v>43064</v>
      </c>
    </row>
    <row r="1305" spans="1:10">
      <c r="A1305" s="160" t="s">
        <v>532</v>
      </c>
      <c r="B1305" s="160" t="s">
        <v>524</v>
      </c>
      <c r="C1305" s="161" t="s">
        <v>492</v>
      </c>
      <c r="D1305" s="160" t="s">
        <v>506</v>
      </c>
      <c r="E1305" s="160">
        <v>25</v>
      </c>
      <c r="F1305" s="161" t="s">
        <v>16</v>
      </c>
      <c r="G1305" s="162">
        <v>187310</v>
      </c>
      <c r="H1305" s="160" t="s">
        <v>494</v>
      </c>
      <c r="I1305" s="165" t="s">
        <v>192</v>
      </c>
      <c r="J1305" s="164">
        <v>43064</v>
      </c>
    </row>
    <row r="1306" spans="1:10">
      <c r="A1306" s="160" t="s">
        <v>519</v>
      </c>
      <c r="B1306" s="160" t="s">
        <v>518</v>
      </c>
      <c r="C1306" s="161" t="s">
        <v>492</v>
      </c>
      <c r="D1306" s="160" t="s">
        <v>506</v>
      </c>
      <c r="E1306" s="160">
        <v>26</v>
      </c>
      <c r="F1306" s="161" t="s">
        <v>16</v>
      </c>
      <c r="G1306" s="162">
        <v>261070</v>
      </c>
      <c r="H1306" s="160" t="s">
        <v>494</v>
      </c>
      <c r="I1306" s="163" t="s">
        <v>189</v>
      </c>
      <c r="J1306" s="164">
        <v>43065</v>
      </c>
    </row>
    <row r="1307" spans="1:10">
      <c r="A1307" s="160" t="s">
        <v>535</v>
      </c>
      <c r="B1307" s="160" t="s">
        <v>534</v>
      </c>
      <c r="C1307" s="161" t="s">
        <v>492</v>
      </c>
      <c r="D1307" s="160" t="s">
        <v>506</v>
      </c>
      <c r="E1307" s="160">
        <v>27</v>
      </c>
      <c r="F1307" s="161" t="s">
        <v>16</v>
      </c>
      <c r="G1307" s="162">
        <v>249540</v>
      </c>
      <c r="H1307" s="160" t="s">
        <v>497</v>
      </c>
      <c r="I1307" s="163" t="s">
        <v>192</v>
      </c>
      <c r="J1307" s="164">
        <v>43066</v>
      </c>
    </row>
    <row r="1308" spans="1:10">
      <c r="A1308" s="160" t="s">
        <v>530</v>
      </c>
      <c r="B1308" s="160" t="s">
        <v>524</v>
      </c>
      <c r="C1308" s="161" t="s">
        <v>492</v>
      </c>
      <c r="D1308" s="160" t="s">
        <v>506</v>
      </c>
      <c r="E1308" s="160">
        <v>27</v>
      </c>
      <c r="F1308" s="161" t="s">
        <v>489</v>
      </c>
      <c r="G1308" s="162">
        <v>480835</v>
      </c>
      <c r="H1308" s="160" t="s">
        <v>494</v>
      </c>
      <c r="I1308" s="163" t="s">
        <v>192</v>
      </c>
      <c r="J1308" s="164">
        <v>43066</v>
      </c>
    </row>
    <row r="1309" spans="1:10">
      <c r="A1309" s="160" t="s">
        <v>526</v>
      </c>
      <c r="B1309" s="160" t="s">
        <v>524</v>
      </c>
      <c r="C1309" s="161" t="s">
        <v>492</v>
      </c>
      <c r="D1309" s="160" t="s">
        <v>506</v>
      </c>
      <c r="E1309" s="160">
        <v>27</v>
      </c>
      <c r="F1309" s="161" t="s">
        <v>489</v>
      </c>
      <c r="G1309" s="162">
        <v>285485</v>
      </c>
      <c r="H1309" s="160" t="s">
        <v>497</v>
      </c>
      <c r="I1309" s="163" t="s">
        <v>192</v>
      </c>
      <c r="J1309" s="164">
        <v>43066</v>
      </c>
    </row>
    <row r="1310" spans="1:10">
      <c r="A1310" s="160" t="s">
        <v>526</v>
      </c>
      <c r="B1310" s="160" t="s">
        <v>524</v>
      </c>
      <c r="C1310" s="161" t="s">
        <v>492</v>
      </c>
      <c r="D1310" s="160" t="s">
        <v>506</v>
      </c>
      <c r="E1310" s="160">
        <v>28</v>
      </c>
      <c r="F1310" s="161" t="s">
        <v>504</v>
      </c>
      <c r="G1310" s="162">
        <v>161245</v>
      </c>
      <c r="H1310" s="160" t="s">
        <v>494</v>
      </c>
      <c r="I1310" s="163" t="s">
        <v>192</v>
      </c>
      <c r="J1310" s="164">
        <v>43067</v>
      </c>
    </row>
    <row r="1311" spans="1:10">
      <c r="A1311" s="160" t="s">
        <v>532</v>
      </c>
      <c r="B1311" s="160" t="s">
        <v>524</v>
      </c>
      <c r="C1311" s="161" t="s">
        <v>492</v>
      </c>
      <c r="D1311" s="160" t="s">
        <v>506</v>
      </c>
      <c r="E1311" s="160">
        <v>28</v>
      </c>
      <c r="F1311" s="161" t="s">
        <v>16</v>
      </c>
      <c r="G1311" s="162">
        <v>124400</v>
      </c>
      <c r="H1311" s="160" t="s">
        <v>494</v>
      </c>
      <c r="I1311" s="163" t="s">
        <v>189</v>
      </c>
      <c r="J1311" s="164">
        <v>43067</v>
      </c>
    </row>
    <row r="1312" spans="1:10">
      <c r="A1312" s="160" t="s">
        <v>528</v>
      </c>
      <c r="B1312" s="160" t="s">
        <v>524</v>
      </c>
      <c r="C1312" s="161" t="s">
        <v>492</v>
      </c>
      <c r="D1312" s="160" t="s">
        <v>506</v>
      </c>
      <c r="E1312" s="160">
        <v>29</v>
      </c>
      <c r="F1312" s="161" t="s">
        <v>489</v>
      </c>
      <c r="G1312" s="162">
        <v>151615</v>
      </c>
      <c r="H1312" s="160" t="s">
        <v>494</v>
      </c>
      <c r="I1312" s="165" t="s">
        <v>189</v>
      </c>
      <c r="J1312" s="164">
        <v>43068</v>
      </c>
    </row>
    <row r="1313" spans="1:10">
      <c r="A1313" s="160" t="s">
        <v>520</v>
      </c>
      <c r="B1313" s="160" t="s">
        <v>518</v>
      </c>
      <c r="C1313" s="161" t="s">
        <v>492</v>
      </c>
      <c r="D1313" s="160" t="s">
        <v>506</v>
      </c>
      <c r="E1313" s="160">
        <v>29</v>
      </c>
      <c r="F1313" s="161" t="s">
        <v>16</v>
      </c>
      <c r="G1313" s="162">
        <v>150795</v>
      </c>
      <c r="H1313" s="160" t="s">
        <v>497</v>
      </c>
      <c r="I1313" s="163" t="s">
        <v>201</v>
      </c>
      <c r="J1313" s="164">
        <v>43068</v>
      </c>
    </row>
    <row r="1314" spans="1:10">
      <c r="A1314" s="160" t="s">
        <v>526</v>
      </c>
      <c r="B1314" s="160" t="s">
        <v>524</v>
      </c>
      <c r="C1314" s="161" t="s">
        <v>492</v>
      </c>
      <c r="D1314" s="160" t="s">
        <v>506</v>
      </c>
      <c r="E1314" s="160">
        <v>29</v>
      </c>
      <c r="F1314" s="161" t="s">
        <v>489</v>
      </c>
      <c r="G1314" s="162">
        <v>222710</v>
      </c>
      <c r="H1314" s="160" t="s">
        <v>494</v>
      </c>
      <c r="I1314" s="165" t="s">
        <v>189</v>
      </c>
      <c r="J1314" s="164">
        <v>43068</v>
      </c>
    </row>
    <row r="1315" spans="1:10">
      <c r="A1315" s="160" t="s">
        <v>287</v>
      </c>
      <c r="B1315" s="160" t="s">
        <v>524</v>
      </c>
      <c r="C1315" s="161" t="s">
        <v>492</v>
      </c>
      <c r="D1315" s="160" t="s">
        <v>506</v>
      </c>
      <c r="E1315" s="160">
        <v>30</v>
      </c>
      <c r="F1315" s="161" t="s">
        <v>16</v>
      </c>
      <c r="G1315" s="162">
        <v>44880</v>
      </c>
      <c r="H1315" s="160" t="s">
        <v>490</v>
      </c>
      <c r="I1315" s="163" t="s">
        <v>198</v>
      </c>
      <c r="J1315" s="164">
        <v>43069</v>
      </c>
    </row>
    <row r="1316" spans="1:10">
      <c r="A1316" s="160" t="s">
        <v>517</v>
      </c>
      <c r="B1316" s="160" t="s">
        <v>518</v>
      </c>
      <c r="C1316" s="161" t="s">
        <v>492</v>
      </c>
      <c r="D1316" s="160" t="s">
        <v>506</v>
      </c>
      <c r="E1316" s="160">
        <v>30</v>
      </c>
      <c r="F1316" s="161" t="s">
        <v>504</v>
      </c>
      <c r="G1316" s="162">
        <v>403545</v>
      </c>
      <c r="H1316" s="160" t="s">
        <v>494</v>
      </c>
      <c r="I1316" s="163" t="s">
        <v>198</v>
      </c>
      <c r="J1316" s="164">
        <v>43069</v>
      </c>
    </row>
    <row r="1317" spans="1:10">
      <c r="A1317" s="160" t="s">
        <v>532</v>
      </c>
      <c r="B1317" s="160" t="s">
        <v>524</v>
      </c>
      <c r="C1317" s="161" t="s">
        <v>492</v>
      </c>
      <c r="D1317" s="160" t="s">
        <v>493</v>
      </c>
      <c r="E1317" s="160">
        <v>2</v>
      </c>
      <c r="F1317" s="161" t="s">
        <v>489</v>
      </c>
      <c r="G1317" s="162">
        <v>36755</v>
      </c>
      <c r="H1317" s="160" t="s">
        <v>497</v>
      </c>
      <c r="I1317" s="163" t="s">
        <v>192</v>
      </c>
      <c r="J1317" s="164">
        <v>43071</v>
      </c>
    </row>
    <row r="1318" spans="1:10">
      <c r="A1318" s="160" t="s">
        <v>287</v>
      </c>
      <c r="B1318" s="160" t="s">
        <v>524</v>
      </c>
      <c r="C1318" s="161" t="s">
        <v>492</v>
      </c>
      <c r="D1318" s="160" t="s">
        <v>493</v>
      </c>
      <c r="E1318" s="160">
        <v>2</v>
      </c>
      <c r="F1318" s="161" t="s">
        <v>489</v>
      </c>
      <c r="G1318" s="162">
        <v>163895</v>
      </c>
      <c r="H1318" s="160" t="s">
        <v>494</v>
      </c>
      <c r="I1318" s="163" t="s">
        <v>192</v>
      </c>
      <c r="J1318" s="164">
        <v>43071</v>
      </c>
    </row>
    <row r="1319" spans="1:10">
      <c r="A1319" s="160" t="s">
        <v>291</v>
      </c>
      <c r="B1319" s="160" t="s">
        <v>524</v>
      </c>
      <c r="C1319" s="161" t="s">
        <v>492</v>
      </c>
      <c r="D1319" s="160" t="s">
        <v>493</v>
      </c>
      <c r="E1319" s="160">
        <v>2</v>
      </c>
      <c r="F1319" s="161" t="s">
        <v>489</v>
      </c>
      <c r="G1319" s="162">
        <v>112940</v>
      </c>
      <c r="H1319" s="160" t="s">
        <v>490</v>
      </c>
      <c r="I1319" s="165" t="s">
        <v>192</v>
      </c>
      <c r="J1319" s="164">
        <v>43071</v>
      </c>
    </row>
    <row r="1320" spans="1:10">
      <c r="A1320" s="160" t="s">
        <v>527</v>
      </c>
      <c r="B1320" s="160" t="s">
        <v>524</v>
      </c>
      <c r="C1320" s="161" t="s">
        <v>492</v>
      </c>
      <c r="D1320" s="160" t="s">
        <v>493</v>
      </c>
      <c r="E1320" s="160">
        <v>2</v>
      </c>
      <c r="F1320" s="161" t="s">
        <v>16</v>
      </c>
      <c r="G1320" s="162">
        <v>280430</v>
      </c>
      <c r="H1320" s="160" t="s">
        <v>490</v>
      </c>
      <c r="I1320" s="163" t="s">
        <v>192</v>
      </c>
      <c r="J1320" s="164">
        <v>43071</v>
      </c>
    </row>
    <row r="1321" spans="1:10">
      <c r="A1321" s="160" t="s">
        <v>531</v>
      </c>
      <c r="B1321" s="160" t="s">
        <v>524</v>
      </c>
      <c r="C1321" s="161" t="s">
        <v>492</v>
      </c>
      <c r="D1321" s="160" t="s">
        <v>493</v>
      </c>
      <c r="E1321" s="160">
        <v>2</v>
      </c>
      <c r="F1321" s="161" t="s">
        <v>489</v>
      </c>
      <c r="G1321" s="162">
        <v>374810</v>
      </c>
      <c r="H1321" s="160" t="s">
        <v>494</v>
      </c>
      <c r="I1321" s="163" t="s">
        <v>192</v>
      </c>
      <c r="J1321" s="164">
        <v>43071</v>
      </c>
    </row>
    <row r="1322" spans="1:10">
      <c r="A1322" s="160" t="s">
        <v>503</v>
      </c>
      <c r="B1322" s="160" t="s">
        <v>486</v>
      </c>
      <c r="C1322" s="161" t="s">
        <v>492</v>
      </c>
      <c r="D1322" s="160" t="s">
        <v>493</v>
      </c>
      <c r="E1322" s="160">
        <v>3</v>
      </c>
      <c r="F1322" s="161" t="s">
        <v>489</v>
      </c>
      <c r="G1322" s="162">
        <v>119465</v>
      </c>
      <c r="H1322" s="160" t="s">
        <v>496</v>
      </c>
      <c r="I1322" s="163" t="s">
        <v>198</v>
      </c>
      <c r="J1322" s="164">
        <v>43072</v>
      </c>
    </row>
    <row r="1323" spans="1:10">
      <c r="A1323" s="160" t="s">
        <v>503</v>
      </c>
      <c r="B1323" s="160" t="s">
        <v>486</v>
      </c>
      <c r="C1323" s="161" t="s">
        <v>492</v>
      </c>
      <c r="D1323" s="160" t="s">
        <v>493</v>
      </c>
      <c r="E1323" s="160">
        <v>3</v>
      </c>
      <c r="F1323" s="161" t="s">
        <v>16</v>
      </c>
      <c r="G1323" s="162">
        <v>432210</v>
      </c>
      <c r="H1323" s="160" t="s">
        <v>494</v>
      </c>
      <c r="I1323" s="163" t="s">
        <v>189</v>
      </c>
      <c r="J1323" s="164">
        <v>43072</v>
      </c>
    </row>
    <row r="1324" spans="1:10">
      <c r="A1324" s="160" t="s">
        <v>528</v>
      </c>
      <c r="B1324" s="160" t="s">
        <v>524</v>
      </c>
      <c r="C1324" s="161" t="s">
        <v>492</v>
      </c>
      <c r="D1324" s="160" t="s">
        <v>493</v>
      </c>
      <c r="E1324" s="160">
        <v>4</v>
      </c>
      <c r="F1324" s="161" t="s">
        <v>16</v>
      </c>
      <c r="G1324" s="162">
        <v>450610</v>
      </c>
      <c r="H1324" s="160" t="s">
        <v>494</v>
      </c>
      <c r="I1324" s="163" t="s">
        <v>189</v>
      </c>
      <c r="J1324" s="164">
        <v>43073</v>
      </c>
    </row>
    <row r="1325" spans="1:10">
      <c r="A1325" s="160" t="s">
        <v>527</v>
      </c>
      <c r="B1325" s="160" t="s">
        <v>524</v>
      </c>
      <c r="C1325" s="161" t="s">
        <v>492</v>
      </c>
      <c r="D1325" s="160" t="s">
        <v>493</v>
      </c>
      <c r="E1325" s="160">
        <v>4</v>
      </c>
      <c r="F1325" s="161" t="s">
        <v>489</v>
      </c>
      <c r="G1325" s="162">
        <v>362865</v>
      </c>
      <c r="H1325" s="160" t="s">
        <v>496</v>
      </c>
      <c r="I1325" s="165" t="s">
        <v>192</v>
      </c>
      <c r="J1325" s="164">
        <v>43073</v>
      </c>
    </row>
    <row r="1326" spans="1:10">
      <c r="A1326" s="160" t="s">
        <v>531</v>
      </c>
      <c r="B1326" s="160" t="s">
        <v>524</v>
      </c>
      <c r="C1326" s="161" t="s">
        <v>492</v>
      </c>
      <c r="D1326" s="160" t="s">
        <v>493</v>
      </c>
      <c r="E1326" s="160">
        <v>4</v>
      </c>
      <c r="F1326" s="161" t="s">
        <v>504</v>
      </c>
      <c r="G1326" s="162">
        <v>435235</v>
      </c>
      <c r="H1326" s="160" t="s">
        <v>497</v>
      </c>
      <c r="I1326" s="163" t="s">
        <v>189</v>
      </c>
      <c r="J1326" s="164">
        <v>43073</v>
      </c>
    </row>
    <row r="1327" spans="1:10">
      <c r="A1327" s="160" t="s">
        <v>521</v>
      </c>
      <c r="B1327" s="160" t="s">
        <v>518</v>
      </c>
      <c r="C1327" s="161" t="s">
        <v>492</v>
      </c>
      <c r="D1327" s="160" t="s">
        <v>493</v>
      </c>
      <c r="E1327" s="160">
        <v>5</v>
      </c>
      <c r="F1327" s="161" t="s">
        <v>489</v>
      </c>
      <c r="G1327" s="162">
        <v>222670</v>
      </c>
      <c r="H1327" s="160" t="s">
        <v>494</v>
      </c>
      <c r="I1327" s="163" t="s">
        <v>189</v>
      </c>
      <c r="J1327" s="164">
        <v>43074</v>
      </c>
    </row>
    <row r="1328" spans="1:10">
      <c r="A1328" s="160" t="s">
        <v>291</v>
      </c>
      <c r="B1328" s="160" t="s">
        <v>524</v>
      </c>
      <c r="C1328" s="161" t="s">
        <v>492</v>
      </c>
      <c r="D1328" s="160" t="s">
        <v>493</v>
      </c>
      <c r="E1328" s="160">
        <v>5</v>
      </c>
      <c r="F1328" s="161" t="s">
        <v>489</v>
      </c>
      <c r="G1328" s="162">
        <v>58205</v>
      </c>
      <c r="H1328" s="160" t="s">
        <v>494</v>
      </c>
      <c r="I1328" s="163" t="s">
        <v>210</v>
      </c>
      <c r="J1328" s="164">
        <v>43074</v>
      </c>
    </row>
    <row r="1329" spans="1:10">
      <c r="A1329" s="160" t="s">
        <v>528</v>
      </c>
      <c r="B1329" s="160" t="s">
        <v>524</v>
      </c>
      <c r="C1329" s="161" t="s">
        <v>492</v>
      </c>
      <c r="D1329" s="160" t="s">
        <v>493</v>
      </c>
      <c r="E1329" s="160">
        <v>5</v>
      </c>
      <c r="F1329" s="161" t="s">
        <v>489</v>
      </c>
      <c r="G1329" s="162">
        <v>68795</v>
      </c>
      <c r="H1329" s="160" t="s">
        <v>497</v>
      </c>
      <c r="I1329" s="163" t="s">
        <v>210</v>
      </c>
      <c r="J1329" s="164">
        <v>43074</v>
      </c>
    </row>
    <row r="1330" spans="1:10">
      <c r="A1330" s="160" t="s">
        <v>485</v>
      </c>
      <c r="B1330" s="160" t="s">
        <v>486</v>
      </c>
      <c r="C1330" s="161" t="s">
        <v>492</v>
      </c>
      <c r="D1330" s="160" t="s">
        <v>493</v>
      </c>
      <c r="E1330" s="160">
        <v>6</v>
      </c>
      <c r="F1330" s="161" t="s">
        <v>16</v>
      </c>
      <c r="G1330" s="162">
        <v>315895</v>
      </c>
      <c r="H1330" s="160" t="s">
        <v>497</v>
      </c>
      <c r="I1330" s="163" t="s">
        <v>214</v>
      </c>
      <c r="J1330" s="164">
        <v>43075</v>
      </c>
    </row>
    <row r="1331" spans="1:10">
      <c r="A1331" s="160" t="s">
        <v>287</v>
      </c>
      <c r="B1331" s="160" t="s">
        <v>524</v>
      </c>
      <c r="C1331" s="161" t="s">
        <v>492</v>
      </c>
      <c r="D1331" s="160" t="s">
        <v>493</v>
      </c>
      <c r="E1331" s="160">
        <v>6</v>
      </c>
      <c r="F1331" s="161" t="s">
        <v>16</v>
      </c>
      <c r="G1331" s="162">
        <v>114255</v>
      </c>
      <c r="H1331" s="160" t="s">
        <v>497</v>
      </c>
      <c r="I1331" s="163" t="s">
        <v>210</v>
      </c>
      <c r="J1331" s="164">
        <v>43075</v>
      </c>
    </row>
    <row r="1332" spans="1:10">
      <c r="A1332" s="160" t="s">
        <v>522</v>
      </c>
      <c r="B1332" s="160" t="s">
        <v>518</v>
      </c>
      <c r="C1332" s="161" t="s">
        <v>492</v>
      </c>
      <c r="D1332" s="160" t="s">
        <v>493</v>
      </c>
      <c r="E1332" s="160">
        <v>6</v>
      </c>
      <c r="F1332" s="161" t="s">
        <v>489</v>
      </c>
      <c r="G1332" s="162">
        <v>391515</v>
      </c>
      <c r="H1332" s="160" t="s">
        <v>497</v>
      </c>
      <c r="I1332" s="163" t="s">
        <v>214</v>
      </c>
      <c r="J1332" s="164">
        <v>43075</v>
      </c>
    </row>
    <row r="1333" spans="1:10">
      <c r="A1333" s="160" t="s">
        <v>291</v>
      </c>
      <c r="B1333" s="160" t="s">
        <v>524</v>
      </c>
      <c r="C1333" s="161" t="s">
        <v>492</v>
      </c>
      <c r="D1333" s="160" t="s">
        <v>493</v>
      </c>
      <c r="E1333" s="160">
        <v>8</v>
      </c>
      <c r="F1333" s="161" t="s">
        <v>489</v>
      </c>
      <c r="G1333" s="162">
        <v>272720</v>
      </c>
      <c r="H1333" s="160" t="s">
        <v>494</v>
      </c>
      <c r="I1333" s="163" t="s">
        <v>192</v>
      </c>
      <c r="J1333" s="164">
        <v>43077</v>
      </c>
    </row>
    <row r="1334" spans="1:10">
      <c r="A1334" s="160" t="s">
        <v>533</v>
      </c>
      <c r="B1334" s="160" t="s">
        <v>534</v>
      </c>
      <c r="C1334" s="161" t="s">
        <v>492</v>
      </c>
      <c r="D1334" s="160" t="s">
        <v>493</v>
      </c>
      <c r="E1334" s="160">
        <v>8</v>
      </c>
      <c r="F1334" s="161" t="s">
        <v>489</v>
      </c>
      <c r="G1334" s="162">
        <v>62520</v>
      </c>
      <c r="H1334" s="160" t="s">
        <v>494</v>
      </c>
      <c r="I1334" s="163" t="s">
        <v>201</v>
      </c>
      <c r="J1334" s="164">
        <v>43077</v>
      </c>
    </row>
    <row r="1335" spans="1:10">
      <c r="A1335" s="160" t="s">
        <v>287</v>
      </c>
      <c r="B1335" s="160" t="s">
        <v>524</v>
      </c>
      <c r="C1335" s="161" t="s">
        <v>492</v>
      </c>
      <c r="D1335" s="160" t="s">
        <v>493</v>
      </c>
      <c r="E1335" s="160">
        <v>8</v>
      </c>
      <c r="F1335" s="161" t="s">
        <v>504</v>
      </c>
      <c r="G1335" s="162">
        <v>468750</v>
      </c>
      <c r="H1335" s="160" t="s">
        <v>490</v>
      </c>
      <c r="I1335" s="165" t="s">
        <v>192</v>
      </c>
      <c r="J1335" s="164">
        <v>43077</v>
      </c>
    </row>
    <row r="1336" spans="1:10">
      <c r="A1336" s="160" t="s">
        <v>519</v>
      </c>
      <c r="B1336" s="160" t="s">
        <v>518</v>
      </c>
      <c r="C1336" s="161" t="s">
        <v>492</v>
      </c>
      <c r="D1336" s="160" t="s">
        <v>493</v>
      </c>
      <c r="E1336" s="160">
        <v>8</v>
      </c>
      <c r="F1336" s="161" t="s">
        <v>489</v>
      </c>
      <c r="G1336" s="162">
        <v>498700</v>
      </c>
      <c r="H1336" s="160" t="s">
        <v>494</v>
      </c>
      <c r="I1336" s="163" t="s">
        <v>192</v>
      </c>
      <c r="J1336" s="164">
        <v>43077</v>
      </c>
    </row>
    <row r="1337" spans="1:10">
      <c r="A1337" s="160" t="s">
        <v>531</v>
      </c>
      <c r="B1337" s="160" t="s">
        <v>524</v>
      </c>
      <c r="C1337" s="161" t="s">
        <v>492</v>
      </c>
      <c r="D1337" s="160" t="s">
        <v>493</v>
      </c>
      <c r="E1337" s="160">
        <v>9</v>
      </c>
      <c r="F1337" s="161" t="s">
        <v>489</v>
      </c>
      <c r="G1337" s="162">
        <v>359740</v>
      </c>
      <c r="H1337" s="160" t="s">
        <v>490</v>
      </c>
      <c r="I1337" s="163" t="s">
        <v>513</v>
      </c>
      <c r="J1337" s="164">
        <v>43078</v>
      </c>
    </row>
    <row r="1338" spans="1:10">
      <c r="A1338" s="160" t="s">
        <v>523</v>
      </c>
      <c r="B1338" s="160" t="s">
        <v>518</v>
      </c>
      <c r="C1338" s="161" t="s">
        <v>492</v>
      </c>
      <c r="D1338" s="160" t="s">
        <v>493</v>
      </c>
      <c r="E1338" s="160">
        <v>9</v>
      </c>
      <c r="F1338" s="161" t="s">
        <v>489</v>
      </c>
      <c r="G1338" s="162">
        <v>203165</v>
      </c>
      <c r="H1338" s="160" t="s">
        <v>501</v>
      </c>
      <c r="I1338" s="163" t="s">
        <v>198</v>
      </c>
      <c r="J1338" s="164">
        <v>43078</v>
      </c>
    </row>
    <row r="1339" spans="1:10">
      <c r="A1339" s="160" t="s">
        <v>530</v>
      </c>
      <c r="B1339" s="160" t="s">
        <v>524</v>
      </c>
      <c r="C1339" s="161" t="s">
        <v>492</v>
      </c>
      <c r="D1339" s="160" t="s">
        <v>493</v>
      </c>
      <c r="E1339" s="160">
        <v>9</v>
      </c>
      <c r="F1339" s="161" t="s">
        <v>489</v>
      </c>
      <c r="G1339" s="162">
        <v>216625</v>
      </c>
      <c r="H1339" s="160" t="s">
        <v>496</v>
      </c>
      <c r="I1339" s="163" t="s">
        <v>513</v>
      </c>
      <c r="J1339" s="164">
        <v>43078</v>
      </c>
    </row>
    <row r="1340" spans="1:10">
      <c r="A1340" s="160" t="s">
        <v>532</v>
      </c>
      <c r="B1340" s="160" t="s">
        <v>524</v>
      </c>
      <c r="C1340" s="161" t="s">
        <v>492</v>
      </c>
      <c r="D1340" s="160" t="s">
        <v>493</v>
      </c>
      <c r="E1340" s="160">
        <v>10</v>
      </c>
      <c r="F1340" s="161" t="s">
        <v>16</v>
      </c>
      <c r="G1340" s="162">
        <v>440510</v>
      </c>
      <c r="H1340" s="160" t="s">
        <v>494</v>
      </c>
      <c r="I1340" s="163" t="s">
        <v>214</v>
      </c>
      <c r="J1340" s="164">
        <v>43079</v>
      </c>
    </row>
    <row r="1341" spans="1:10">
      <c r="A1341" s="160" t="s">
        <v>528</v>
      </c>
      <c r="B1341" s="160" t="s">
        <v>524</v>
      </c>
      <c r="C1341" s="161" t="s">
        <v>492</v>
      </c>
      <c r="D1341" s="160" t="s">
        <v>493</v>
      </c>
      <c r="E1341" s="160">
        <v>10</v>
      </c>
      <c r="F1341" s="161" t="s">
        <v>16</v>
      </c>
      <c r="G1341" s="162">
        <v>400740</v>
      </c>
      <c r="H1341" s="160" t="s">
        <v>497</v>
      </c>
      <c r="I1341" s="165" t="s">
        <v>192</v>
      </c>
      <c r="J1341" s="164">
        <v>43079</v>
      </c>
    </row>
    <row r="1342" spans="1:10">
      <c r="A1342" s="160" t="s">
        <v>527</v>
      </c>
      <c r="B1342" s="160" t="s">
        <v>524</v>
      </c>
      <c r="C1342" s="161" t="s">
        <v>492</v>
      </c>
      <c r="D1342" s="160" t="s">
        <v>493</v>
      </c>
      <c r="E1342" s="160">
        <v>11</v>
      </c>
      <c r="F1342" s="161" t="s">
        <v>504</v>
      </c>
      <c r="G1342" s="162">
        <v>133220</v>
      </c>
      <c r="H1342" s="160" t="s">
        <v>501</v>
      </c>
      <c r="I1342" s="163" t="s">
        <v>210</v>
      </c>
      <c r="J1342" s="164">
        <v>43080</v>
      </c>
    </row>
    <row r="1343" spans="1:10">
      <c r="A1343" s="160" t="s">
        <v>525</v>
      </c>
      <c r="B1343" s="160" t="s">
        <v>524</v>
      </c>
      <c r="C1343" s="161" t="s">
        <v>492</v>
      </c>
      <c r="D1343" s="160" t="s">
        <v>493</v>
      </c>
      <c r="E1343" s="160">
        <v>11</v>
      </c>
      <c r="F1343" s="161" t="s">
        <v>504</v>
      </c>
      <c r="G1343" s="162">
        <v>372800</v>
      </c>
      <c r="H1343" s="160" t="s">
        <v>501</v>
      </c>
      <c r="I1343" s="163" t="s">
        <v>198</v>
      </c>
      <c r="J1343" s="164">
        <v>43080</v>
      </c>
    </row>
    <row r="1344" spans="1:10">
      <c r="A1344" s="160" t="s">
        <v>485</v>
      </c>
      <c r="B1344" s="160" t="s">
        <v>486</v>
      </c>
      <c r="C1344" s="161" t="s">
        <v>492</v>
      </c>
      <c r="D1344" s="160" t="s">
        <v>493</v>
      </c>
      <c r="E1344" s="160">
        <v>11</v>
      </c>
      <c r="F1344" s="161" t="s">
        <v>16</v>
      </c>
      <c r="G1344" s="162">
        <v>486645</v>
      </c>
      <c r="H1344" s="160" t="s">
        <v>497</v>
      </c>
      <c r="I1344" s="165" t="s">
        <v>192</v>
      </c>
      <c r="J1344" s="164">
        <v>43080</v>
      </c>
    </row>
    <row r="1345" spans="1:10">
      <c r="A1345" s="160" t="s">
        <v>521</v>
      </c>
      <c r="B1345" s="160" t="s">
        <v>518</v>
      </c>
      <c r="C1345" s="161" t="s">
        <v>492</v>
      </c>
      <c r="D1345" s="160" t="s">
        <v>493</v>
      </c>
      <c r="E1345" s="160">
        <v>11</v>
      </c>
      <c r="F1345" s="161" t="s">
        <v>489</v>
      </c>
      <c r="G1345" s="162">
        <v>143205</v>
      </c>
      <c r="H1345" s="160" t="s">
        <v>497</v>
      </c>
      <c r="I1345" s="163" t="s">
        <v>210</v>
      </c>
      <c r="J1345" s="164">
        <v>43080</v>
      </c>
    </row>
    <row r="1346" spans="1:10">
      <c r="A1346" s="160" t="s">
        <v>531</v>
      </c>
      <c r="B1346" s="160" t="s">
        <v>524</v>
      </c>
      <c r="C1346" s="161" t="s">
        <v>492</v>
      </c>
      <c r="D1346" s="160" t="s">
        <v>493</v>
      </c>
      <c r="E1346" s="160">
        <v>12</v>
      </c>
      <c r="F1346" s="161" t="s">
        <v>16</v>
      </c>
      <c r="G1346" s="162">
        <v>277305</v>
      </c>
      <c r="H1346" s="160" t="s">
        <v>494</v>
      </c>
      <c r="I1346" s="163" t="s">
        <v>214</v>
      </c>
      <c r="J1346" s="164">
        <v>43081</v>
      </c>
    </row>
    <row r="1347" spans="1:10">
      <c r="A1347" s="160" t="s">
        <v>503</v>
      </c>
      <c r="B1347" s="160" t="s">
        <v>486</v>
      </c>
      <c r="C1347" s="161" t="s">
        <v>492</v>
      </c>
      <c r="D1347" s="160" t="s">
        <v>493</v>
      </c>
      <c r="E1347" s="160">
        <v>12</v>
      </c>
      <c r="F1347" s="161" t="s">
        <v>16</v>
      </c>
      <c r="G1347" s="162">
        <v>158335</v>
      </c>
      <c r="H1347" s="160" t="s">
        <v>497</v>
      </c>
      <c r="I1347" s="163" t="s">
        <v>214</v>
      </c>
      <c r="J1347" s="164">
        <v>43081</v>
      </c>
    </row>
    <row r="1348" spans="1:10">
      <c r="A1348" s="160" t="s">
        <v>529</v>
      </c>
      <c r="B1348" s="160" t="s">
        <v>524</v>
      </c>
      <c r="C1348" s="161" t="s">
        <v>492</v>
      </c>
      <c r="D1348" s="160" t="s">
        <v>493</v>
      </c>
      <c r="E1348" s="160">
        <v>14</v>
      </c>
      <c r="F1348" s="161" t="s">
        <v>489</v>
      </c>
      <c r="G1348" s="162">
        <v>337880</v>
      </c>
      <c r="H1348" s="160" t="s">
        <v>494</v>
      </c>
      <c r="I1348" s="163" t="s">
        <v>189</v>
      </c>
      <c r="J1348" s="164">
        <v>43083</v>
      </c>
    </row>
    <row r="1349" spans="1:10">
      <c r="A1349" s="160" t="s">
        <v>529</v>
      </c>
      <c r="B1349" s="160" t="s">
        <v>524</v>
      </c>
      <c r="C1349" s="161" t="s">
        <v>492</v>
      </c>
      <c r="D1349" s="160" t="s">
        <v>493</v>
      </c>
      <c r="E1349" s="160">
        <v>14</v>
      </c>
      <c r="F1349" s="161" t="s">
        <v>489</v>
      </c>
      <c r="G1349" s="162">
        <v>325680</v>
      </c>
      <c r="H1349" s="160" t="s">
        <v>497</v>
      </c>
      <c r="I1349" s="163" t="s">
        <v>201</v>
      </c>
      <c r="J1349" s="164">
        <v>43083</v>
      </c>
    </row>
    <row r="1350" spans="1:10">
      <c r="A1350" s="160" t="s">
        <v>291</v>
      </c>
      <c r="B1350" s="160" t="s">
        <v>524</v>
      </c>
      <c r="C1350" s="161" t="s">
        <v>492</v>
      </c>
      <c r="D1350" s="160" t="s">
        <v>493</v>
      </c>
      <c r="E1350" s="160">
        <v>14</v>
      </c>
      <c r="F1350" s="161" t="s">
        <v>16</v>
      </c>
      <c r="G1350" s="162">
        <v>471725</v>
      </c>
      <c r="H1350" s="160" t="s">
        <v>494</v>
      </c>
      <c r="I1350" s="163" t="s">
        <v>189</v>
      </c>
      <c r="J1350" s="164">
        <v>43083</v>
      </c>
    </row>
    <row r="1351" spans="1:10">
      <c r="A1351" s="160" t="s">
        <v>529</v>
      </c>
      <c r="B1351" s="160" t="s">
        <v>524</v>
      </c>
      <c r="C1351" s="161" t="s">
        <v>492</v>
      </c>
      <c r="D1351" s="160" t="s">
        <v>493</v>
      </c>
      <c r="E1351" s="160">
        <v>14</v>
      </c>
      <c r="F1351" s="161" t="s">
        <v>489</v>
      </c>
      <c r="G1351" s="162">
        <v>349435</v>
      </c>
      <c r="H1351" s="160" t="s">
        <v>497</v>
      </c>
      <c r="I1351" s="163" t="s">
        <v>189</v>
      </c>
      <c r="J1351" s="164">
        <v>43083</v>
      </c>
    </row>
    <row r="1352" spans="1:10">
      <c r="A1352" s="160" t="s">
        <v>523</v>
      </c>
      <c r="B1352" s="160" t="s">
        <v>518</v>
      </c>
      <c r="C1352" s="161" t="s">
        <v>492</v>
      </c>
      <c r="D1352" s="160" t="s">
        <v>493</v>
      </c>
      <c r="E1352" s="160">
        <v>14</v>
      </c>
      <c r="F1352" s="161" t="s">
        <v>16</v>
      </c>
      <c r="G1352" s="162">
        <v>47175</v>
      </c>
      <c r="H1352" s="160" t="s">
        <v>490</v>
      </c>
      <c r="I1352" s="163" t="s">
        <v>201</v>
      </c>
      <c r="J1352" s="164">
        <v>43083</v>
      </c>
    </row>
    <row r="1353" spans="1:10">
      <c r="A1353" s="160" t="s">
        <v>522</v>
      </c>
      <c r="B1353" s="160" t="s">
        <v>518</v>
      </c>
      <c r="C1353" s="161" t="s">
        <v>492</v>
      </c>
      <c r="D1353" s="160" t="s">
        <v>493</v>
      </c>
      <c r="E1353" s="160">
        <v>15</v>
      </c>
      <c r="F1353" s="161" t="s">
        <v>489</v>
      </c>
      <c r="G1353" s="162">
        <v>30525</v>
      </c>
      <c r="H1353" s="160" t="s">
        <v>494</v>
      </c>
      <c r="I1353" s="163" t="s">
        <v>189</v>
      </c>
      <c r="J1353" s="164">
        <v>43084</v>
      </c>
    </row>
    <row r="1354" spans="1:10">
      <c r="A1354" s="160" t="s">
        <v>291</v>
      </c>
      <c r="B1354" s="160" t="s">
        <v>524</v>
      </c>
      <c r="C1354" s="161" t="s">
        <v>492</v>
      </c>
      <c r="D1354" s="160" t="s">
        <v>493</v>
      </c>
      <c r="E1354" s="160">
        <v>15</v>
      </c>
      <c r="F1354" s="161" t="s">
        <v>16</v>
      </c>
      <c r="G1354" s="162">
        <v>301935</v>
      </c>
      <c r="H1354" s="160" t="s">
        <v>512</v>
      </c>
      <c r="I1354" s="163" t="s">
        <v>201</v>
      </c>
      <c r="J1354" s="164">
        <v>43084</v>
      </c>
    </row>
    <row r="1355" spans="1:10">
      <c r="A1355" s="160" t="s">
        <v>485</v>
      </c>
      <c r="B1355" s="160" t="s">
        <v>486</v>
      </c>
      <c r="C1355" s="161" t="s">
        <v>492</v>
      </c>
      <c r="D1355" s="160" t="s">
        <v>493</v>
      </c>
      <c r="E1355" s="160">
        <v>16</v>
      </c>
      <c r="F1355" s="161" t="s">
        <v>489</v>
      </c>
      <c r="G1355" s="162">
        <v>423445</v>
      </c>
      <c r="H1355" s="160" t="s">
        <v>494</v>
      </c>
      <c r="I1355" s="163" t="s">
        <v>192</v>
      </c>
      <c r="J1355" s="164">
        <v>43085</v>
      </c>
    </row>
    <row r="1356" spans="1:10">
      <c r="A1356" s="160" t="s">
        <v>491</v>
      </c>
      <c r="B1356" s="160" t="s">
        <v>486</v>
      </c>
      <c r="C1356" s="161" t="s">
        <v>492</v>
      </c>
      <c r="D1356" s="160" t="s">
        <v>493</v>
      </c>
      <c r="E1356" s="160">
        <v>16</v>
      </c>
      <c r="F1356" s="161" t="s">
        <v>16</v>
      </c>
      <c r="G1356" s="162">
        <v>65665</v>
      </c>
      <c r="H1356" s="160" t="s">
        <v>497</v>
      </c>
      <c r="I1356" s="163" t="s">
        <v>192</v>
      </c>
      <c r="J1356" s="164">
        <v>43085</v>
      </c>
    </row>
    <row r="1357" spans="1:10">
      <c r="A1357" s="160" t="s">
        <v>525</v>
      </c>
      <c r="B1357" s="160" t="s">
        <v>524</v>
      </c>
      <c r="C1357" s="161" t="s">
        <v>492</v>
      </c>
      <c r="D1357" s="160" t="s">
        <v>493</v>
      </c>
      <c r="E1357" s="160">
        <v>16</v>
      </c>
      <c r="F1357" s="161" t="s">
        <v>489</v>
      </c>
      <c r="G1357" s="162">
        <v>375500</v>
      </c>
      <c r="H1357" s="160" t="s">
        <v>512</v>
      </c>
      <c r="I1357" s="163" t="s">
        <v>192</v>
      </c>
      <c r="J1357" s="164">
        <v>43085</v>
      </c>
    </row>
    <row r="1358" spans="1:10">
      <c r="A1358" s="160" t="s">
        <v>528</v>
      </c>
      <c r="B1358" s="160" t="s">
        <v>524</v>
      </c>
      <c r="C1358" s="161" t="s">
        <v>492</v>
      </c>
      <c r="D1358" s="160" t="s">
        <v>493</v>
      </c>
      <c r="E1358" s="160">
        <v>17</v>
      </c>
      <c r="F1358" s="161" t="s">
        <v>16</v>
      </c>
      <c r="G1358" s="162">
        <v>383720</v>
      </c>
      <c r="H1358" s="160" t="s">
        <v>512</v>
      </c>
      <c r="I1358" s="165" t="s">
        <v>189</v>
      </c>
      <c r="J1358" s="164">
        <v>43086</v>
      </c>
    </row>
    <row r="1359" spans="1:10">
      <c r="A1359" s="160" t="s">
        <v>528</v>
      </c>
      <c r="B1359" s="160" t="s">
        <v>524</v>
      </c>
      <c r="C1359" s="161" t="s">
        <v>492</v>
      </c>
      <c r="D1359" s="160" t="s">
        <v>493</v>
      </c>
      <c r="E1359" s="160">
        <v>17</v>
      </c>
      <c r="F1359" s="161" t="s">
        <v>489</v>
      </c>
      <c r="G1359" s="162">
        <v>458410</v>
      </c>
      <c r="H1359" s="160" t="s">
        <v>490</v>
      </c>
      <c r="I1359" s="163" t="s">
        <v>192</v>
      </c>
      <c r="J1359" s="164">
        <v>43086</v>
      </c>
    </row>
    <row r="1360" spans="1:10">
      <c r="A1360" s="160" t="s">
        <v>503</v>
      </c>
      <c r="B1360" s="160" t="s">
        <v>486</v>
      </c>
      <c r="C1360" s="161" t="s">
        <v>492</v>
      </c>
      <c r="D1360" s="160" t="s">
        <v>493</v>
      </c>
      <c r="E1360" s="160">
        <v>17</v>
      </c>
      <c r="F1360" s="161" t="s">
        <v>489</v>
      </c>
      <c r="G1360" s="162">
        <v>48130</v>
      </c>
      <c r="H1360" s="160" t="s">
        <v>496</v>
      </c>
      <c r="I1360" s="163" t="s">
        <v>201</v>
      </c>
      <c r="J1360" s="164">
        <v>43086</v>
      </c>
    </row>
    <row r="1361" spans="1:10">
      <c r="A1361" s="160" t="s">
        <v>523</v>
      </c>
      <c r="B1361" s="160" t="s">
        <v>518</v>
      </c>
      <c r="C1361" s="161" t="s">
        <v>492</v>
      </c>
      <c r="D1361" s="160" t="s">
        <v>493</v>
      </c>
      <c r="E1361" s="160">
        <v>18</v>
      </c>
      <c r="F1361" s="161" t="s">
        <v>16</v>
      </c>
      <c r="G1361" s="162">
        <v>186815</v>
      </c>
      <c r="H1361" s="160" t="s">
        <v>497</v>
      </c>
      <c r="I1361" s="165" t="s">
        <v>189</v>
      </c>
      <c r="J1361" s="164">
        <v>43087</v>
      </c>
    </row>
    <row r="1362" spans="1:10">
      <c r="A1362" s="160" t="s">
        <v>498</v>
      </c>
      <c r="B1362" s="160" t="s">
        <v>486</v>
      </c>
      <c r="C1362" s="161" t="s">
        <v>492</v>
      </c>
      <c r="D1362" s="160" t="s">
        <v>493</v>
      </c>
      <c r="E1362" s="160">
        <v>18</v>
      </c>
      <c r="F1362" s="161" t="s">
        <v>504</v>
      </c>
      <c r="G1362" s="162">
        <v>447440</v>
      </c>
      <c r="H1362" s="160" t="s">
        <v>494</v>
      </c>
      <c r="I1362" s="163" t="s">
        <v>201</v>
      </c>
      <c r="J1362" s="164">
        <v>43087</v>
      </c>
    </row>
    <row r="1363" spans="1:10">
      <c r="A1363" s="160" t="s">
        <v>528</v>
      </c>
      <c r="B1363" s="160" t="s">
        <v>524</v>
      </c>
      <c r="C1363" s="161" t="s">
        <v>492</v>
      </c>
      <c r="D1363" s="160" t="s">
        <v>493</v>
      </c>
      <c r="E1363" s="160">
        <v>18</v>
      </c>
      <c r="F1363" s="161" t="s">
        <v>489</v>
      </c>
      <c r="G1363" s="162">
        <v>116340</v>
      </c>
      <c r="H1363" s="160" t="s">
        <v>512</v>
      </c>
      <c r="I1363" s="165" t="s">
        <v>189</v>
      </c>
      <c r="J1363" s="164">
        <v>43087</v>
      </c>
    </row>
    <row r="1364" spans="1:10">
      <c r="A1364" s="160" t="s">
        <v>522</v>
      </c>
      <c r="B1364" s="160" t="s">
        <v>518</v>
      </c>
      <c r="C1364" s="161" t="s">
        <v>492</v>
      </c>
      <c r="D1364" s="160" t="s">
        <v>493</v>
      </c>
      <c r="E1364" s="160">
        <v>20</v>
      </c>
      <c r="F1364" s="161" t="s">
        <v>16</v>
      </c>
      <c r="G1364" s="162">
        <v>320495</v>
      </c>
      <c r="H1364" s="160" t="s">
        <v>512</v>
      </c>
      <c r="I1364" s="163" t="s">
        <v>192</v>
      </c>
      <c r="J1364" s="164">
        <v>43089</v>
      </c>
    </row>
    <row r="1365" spans="1:10">
      <c r="A1365" s="160" t="s">
        <v>491</v>
      </c>
      <c r="B1365" s="160" t="s">
        <v>486</v>
      </c>
      <c r="C1365" s="161" t="s">
        <v>492</v>
      </c>
      <c r="D1365" s="160" t="s">
        <v>493</v>
      </c>
      <c r="E1365" s="160">
        <v>20</v>
      </c>
      <c r="F1365" s="161" t="s">
        <v>489</v>
      </c>
      <c r="G1365" s="162">
        <v>86575</v>
      </c>
      <c r="H1365" s="160" t="s">
        <v>494</v>
      </c>
      <c r="I1365" s="165" t="s">
        <v>192</v>
      </c>
      <c r="J1365" s="164">
        <v>43089</v>
      </c>
    </row>
    <row r="1366" spans="1:10">
      <c r="A1366" s="160" t="s">
        <v>527</v>
      </c>
      <c r="B1366" s="160" t="s">
        <v>524</v>
      </c>
      <c r="C1366" s="161" t="s">
        <v>492</v>
      </c>
      <c r="D1366" s="160" t="s">
        <v>493</v>
      </c>
      <c r="E1366" s="160">
        <v>20</v>
      </c>
      <c r="F1366" s="161" t="s">
        <v>489</v>
      </c>
      <c r="G1366" s="162">
        <v>192575</v>
      </c>
      <c r="H1366" s="160" t="s">
        <v>497</v>
      </c>
      <c r="I1366" s="165" t="s">
        <v>189</v>
      </c>
      <c r="J1366" s="164">
        <v>43089</v>
      </c>
    </row>
    <row r="1367" spans="1:10">
      <c r="A1367" s="160" t="s">
        <v>528</v>
      </c>
      <c r="B1367" s="160" t="s">
        <v>524</v>
      </c>
      <c r="C1367" s="161" t="s">
        <v>492</v>
      </c>
      <c r="D1367" s="160" t="s">
        <v>493</v>
      </c>
      <c r="E1367" s="160">
        <v>20</v>
      </c>
      <c r="F1367" s="161" t="s">
        <v>489</v>
      </c>
      <c r="G1367" s="162">
        <v>146630</v>
      </c>
      <c r="H1367" s="160" t="s">
        <v>501</v>
      </c>
      <c r="I1367" s="163" t="s">
        <v>192</v>
      </c>
      <c r="J1367" s="164">
        <v>43089</v>
      </c>
    </row>
    <row r="1368" spans="1:10">
      <c r="A1368" s="160" t="s">
        <v>526</v>
      </c>
      <c r="B1368" s="160" t="s">
        <v>524</v>
      </c>
      <c r="C1368" s="161" t="s">
        <v>492</v>
      </c>
      <c r="D1368" s="160" t="s">
        <v>493</v>
      </c>
      <c r="E1368" s="160">
        <v>21</v>
      </c>
      <c r="F1368" s="161" t="s">
        <v>489</v>
      </c>
      <c r="G1368" s="162">
        <v>37295</v>
      </c>
      <c r="H1368" s="160" t="s">
        <v>494</v>
      </c>
      <c r="I1368" s="163" t="s">
        <v>214</v>
      </c>
      <c r="J1368" s="164">
        <v>43090</v>
      </c>
    </row>
    <row r="1369" spans="1:10">
      <c r="A1369" s="160" t="s">
        <v>522</v>
      </c>
      <c r="B1369" s="160" t="s">
        <v>518</v>
      </c>
      <c r="C1369" s="161" t="s">
        <v>492</v>
      </c>
      <c r="D1369" s="160" t="s">
        <v>493</v>
      </c>
      <c r="E1369" s="160">
        <v>21</v>
      </c>
      <c r="F1369" s="161" t="s">
        <v>16</v>
      </c>
      <c r="G1369" s="162">
        <v>210430</v>
      </c>
      <c r="H1369" s="160" t="s">
        <v>497</v>
      </c>
      <c r="I1369" s="163" t="s">
        <v>189</v>
      </c>
      <c r="J1369" s="164">
        <v>43090</v>
      </c>
    </row>
    <row r="1370" spans="1:10">
      <c r="A1370" s="160" t="s">
        <v>503</v>
      </c>
      <c r="B1370" s="160" t="s">
        <v>486</v>
      </c>
      <c r="C1370" s="161" t="s">
        <v>492</v>
      </c>
      <c r="D1370" s="160" t="s">
        <v>493</v>
      </c>
      <c r="E1370" s="160">
        <v>21</v>
      </c>
      <c r="F1370" s="161" t="s">
        <v>504</v>
      </c>
      <c r="G1370" s="162">
        <v>450640</v>
      </c>
      <c r="H1370" s="160" t="s">
        <v>496</v>
      </c>
      <c r="I1370" s="163" t="s">
        <v>214</v>
      </c>
      <c r="J1370" s="164">
        <v>43090</v>
      </c>
    </row>
    <row r="1371" spans="1:10">
      <c r="A1371" s="160" t="s">
        <v>535</v>
      </c>
      <c r="B1371" s="160" t="s">
        <v>534</v>
      </c>
      <c r="C1371" s="161" t="s">
        <v>492</v>
      </c>
      <c r="D1371" s="160" t="s">
        <v>493</v>
      </c>
      <c r="E1371" s="160">
        <v>22</v>
      </c>
      <c r="F1371" s="161" t="s">
        <v>489</v>
      </c>
      <c r="G1371" s="162">
        <v>221440</v>
      </c>
      <c r="H1371" s="160" t="s">
        <v>497</v>
      </c>
      <c r="I1371" s="165" t="s">
        <v>192</v>
      </c>
      <c r="J1371" s="164">
        <v>43091</v>
      </c>
    </row>
    <row r="1372" spans="1:10">
      <c r="A1372" s="160" t="s">
        <v>532</v>
      </c>
      <c r="B1372" s="160" t="s">
        <v>524</v>
      </c>
      <c r="C1372" s="161" t="s">
        <v>492</v>
      </c>
      <c r="D1372" s="160" t="s">
        <v>493</v>
      </c>
      <c r="E1372" s="160">
        <v>22</v>
      </c>
      <c r="F1372" s="161" t="s">
        <v>16</v>
      </c>
      <c r="G1372" s="162">
        <v>484940</v>
      </c>
      <c r="H1372" s="160" t="s">
        <v>501</v>
      </c>
      <c r="I1372" s="163" t="s">
        <v>201</v>
      </c>
      <c r="J1372" s="164">
        <v>43091</v>
      </c>
    </row>
    <row r="1373" spans="1:10">
      <c r="A1373" s="160" t="s">
        <v>521</v>
      </c>
      <c r="B1373" s="160" t="s">
        <v>518</v>
      </c>
      <c r="C1373" s="161" t="s">
        <v>492</v>
      </c>
      <c r="D1373" s="160" t="s">
        <v>493</v>
      </c>
      <c r="E1373" s="160">
        <v>23</v>
      </c>
      <c r="F1373" s="161" t="s">
        <v>16</v>
      </c>
      <c r="G1373" s="162">
        <v>413095</v>
      </c>
      <c r="H1373" s="160" t="s">
        <v>496</v>
      </c>
      <c r="I1373" s="165" t="s">
        <v>192</v>
      </c>
      <c r="J1373" s="164">
        <v>43092</v>
      </c>
    </row>
    <row r="1374" spans="1:10">
      <c r="A1374" s="160" t="s">
        <v>533</v>
      </c>
      <c r="B1374" s="160" t="s">
        <v>534</v>
      </c>
      <c r="C1374" s="161" t="s">
        <v>492</v>
      </c>
      <c r="D1374" s="160" t="s">
        <v>493</v>
      </c>
      <c r="E1374" s="160">
        <v>23</v>
      </c>
      <c r="F1374" s="161" t="s">
        <v>16</v>
      </c>
      <c r="G1374" s="162">
        <v>356465</v>
      </c>
      <c r="H1374" s="160" t="s">
        <v>490</v>
      </c>
      <c r="I1374" s="163" t="s">
        <v>198</v>
      </c>
      <c r="J1374" s="164">
        <v>43092</v>
      </c>
    </row>
    <row r="1375" spans="1:10">
      <c r="A1375" s="160" t="s">
        <v>519</v>
      </c>
      <c r="B1375" s="160" t="s">
        <v>518</v>
      </c>
      <c r="C1375" s="161" t="s">
        <v>492</v>
      </c>
      <c r="D1375" s="160" t="s">
        <v>493</v>
      </c>
      <c r="E1375" s="160">
        <v>23</v>
      </c>
      <c r="F1375" s="161" t="s">
        <v>489</v>
      </c>
      <c r="G1375" s="162">
        <v>111040</v>
      </c>
      <c r="H1375" s="160" t="s">
        <v>496</v>
      </c>
      <c r="I1375" s="165" t="s">
        <v>192</v>
      </c>
      <c r="J1375" s="164">
        <v>43092</v>
      </c>
    </row>
    <row r="1376" spans="1:10">
      <c r="A1376" s="160" t="s">
        <v>519</v>
      </c>
      <c r="B1376" s="160" t="s">
        <v>518</v>
      </c>
      <c r="C1376" s="161" t="s">
        <v>492</v>
      </c>
      <c r="D1376" s="160" t="s">
        <v>493</v>
      </c>
      <c r="E1376" s="160">
        <v>24</v>
      </c>
      <c r="F1376" s="161" t="s">
        <v>16</v>
      </c>
      <c r="G1376" s="162">
        <v>346030</v>
      </c>
      <c r="H1376" s="160" t="s">
        <v>512</v>
      </c>
      <c r="I1376" s="165" t="s">
        <v>189</v>
      </c>
      <c r="J1376" s="164">
        <v>43093</v>
      </c>
    </row>
    <row r="1377" spans="1:10">
      <c r="A1377" s="160" t="s">
        <v>525</v>
      </c>
      <c r="B1377" s="160" t="s">
        <v>524</v>
      </c>
      <c r="C1377" s="161" t="s">
        <v>492</v>
      </c>
      <c r="D1377" s="160" t="s">
        <v>493</v>
      </c>
      <c r="E1377" s="160">
        <v>24</v>
      </c>
      <c r="F1377" s="161" t="s">
        <v>489</v>
      </c>
      <c r="G1377" s="162">
        <v>480690</v>
      </c>
      <c r="H1377" s="160" t="s">
        <v>494</v>
      </c>
      <c r="I1377" s="165" t="s">
        <v>192</v>
      </c>
      <c r="J1377" s="164">
        <v>43093</v>
      </c>
    </row>
    <row r="1378" spans="1:10">
      <c r="A1378" s="160" t="s">
        <v>522</v>
      </c>
      <c r="B1378" s="160" t="s">
        <v>518</v>
      </c>
      <c r="C1378" s="161" t="s">
        <v>492</v>
      </c>
      <c r="D1378" s="160" t="s">
        <v>493</v>
      </c>
      <c r="E1378" s="160">
        <v>24</v>
      </c>
      <c r="F1378" s="161" t="s">
        <v>489</v>
      </c>
      <c r="G1378" s="162">
        <v>436700</v>
      </c>
      <c r="H1378" s="160" t="s">
        <v>490</v>
      </c>
      <c r="I1378" s="163" t="s">
        <v>192</v>
      </c>
      <c r="J1378" s="164">
        <v>43093</v>
      </c>
    </row>
    <row r="1379" spans="1:10">
      <c r="A1379" s="160" t="s">
        <v>529</v>
      </c>
      <c r="B1379" s="160" t="s">
        <v>524</v>
      </c>
      <c r="C1379" s="161" t="s">
        <v>492</v>
      </c>
      <c r="D1379" s="160" t="s">
        <v>493</v>
      </c>
      <c r="E1379" s="160">
        <v>25</v>
      </c>
      <c r="F1379" s="161" t="s">
        <v>16</v>
      </c>
      <c r="G1379" s="162">
        <v>349030</v>
      </c>
      <c r="H1379" s="160" t="s">
        <v>497</v>
      </c>
      <c r="I1379" s="163" t="s">
        <v>513</v>
      </c>
      <c r="J1379" s="164">
        <v>43094</v>
      </c>
    </row>
    <row r="1380" spans="1:10">
      <c r="A1380" s="160" t="s">
        <v>521</v>
      </c>
      <c r="B1380" s="160" t="s">
        <v>518</v>
      </c>
      <c r="C1380" s="161" t="s">
        <v>492</v>
      </c>
      <c r="D1380" s="160" t="s">
        <v>493</v>
      </c>
      <c r="E1380" s="160">
        <v>25</v>
      </c>
      <c r="F1380" s="161" t="s">
        <v>504</v>
      </c>
      <c r="G1380" s="162">
        <v>435650</v>
      </c>
      <c r="H1380" s="160" t="s">
        <v>501</v>
      </c>
      <c r="I1380" s="163" t="s">
        <v>513</v>
      </c>
      <c r="J1380" s="164">
        <v>43094</v>
      </c>
    </row>
    <row r="1381" spans="1:10">
      <c r="A1381" s="160" t="s">
        <v>530</v>
      </c>
      <c r="B1381" s="160" t="s">
        <v>524</v>
      </c>
      <c r="C1381" s="161" t="s">
        <v>492</v>
      </c>
      <c r="D1381" s="160" t="s">
        <v>493</v>
      </c>
      <c r="E1381" s="160">
        <v>26</v>
      </c>
      <c r="F1381" s="161" t="s">
        <v>16</v>
      </c>
      <c r="G1381" s="162">
        <v>179900</v>
      </c>
      <c r="H1381" s="160" t="s">
        <v>501</v>
      </c>
      <c r="I1381" s="163" t="s">
        <v>198</v>
      </c>
      <c r="J1381" s="164">
        <v>43095</v>
      </c>
    </row>
    <row r="1382" spans="1:10">
      <c r="A1382" s="160" t="s">
        <v>532</v>
      </c>
      <c r="B1382" s="160" t="s">
        <v>524</v>
      </c>
      <c r="C1382" s="161" t="s">
        <v>492</v>
      </c>
      <c r="D1382" s="160" t="s">
        <v>493</v>
      </c>
      <c r="E1382" s="160">
        <v>26</v>
      </c>
      <c r="F1382" s="161" t="s">
        <v>489</v>
      </c>
      <c r="G1382" s="162">
        <v>39205</v>
      </c>
      <c r="H1382" s="160" t="s">
        <v>494</v>
      </c>
      <c r="I1382" s="165" t="s">
        <v>192</v>
      </c>
      <c r="J1382" s="164">
        <v>43095</v>
      </c>
    </row>
    <row r="1383" spans="1:10">
      <c r="A1383" s="160" t="s">
        <v>521</v>
      </c>
      <c r="B1383" s="160" t="s">
        <v>518</v>
      </c>
      <c r="C1383" s="161" t="s">
        <v>492</v>
      </c>
      <c r="D1383" s="160" t="s">
        <v>493</v>
      </c>
      <c r="E1383" s="160">
        <v>27</v>
      </c>
      <c r="F1383" s="161" t="s">
        <v>16</v>
      </c>
      <c r="G1383" s="162">
        <v>9107</v>
      </c>
      <c r="H1383" s="160" t="s">
        <v>512</v>
      </c>
      <c r="I1383" s="163" t="s">
        <v>513</v>
      </c>
      <c r="J1383" s="164">
        <v>43096</v>
      </c>
    </row>
    <row r="1384" spans="1:10">
      <c r="A1384" s="160" t="s">
        <v>519</v>
      </c>
      <c r="B1384" s="160" t="s">
        <v>518</v>
      </c>
      <c r="C1384" s="161" t="s">
        <v>492</v>
      </c>
      <c r="D1384" s="160" t="s">
        <v>493</v>
      </c>
      <c r="E1384" s="160">
        <v>27</v>
      </c>
      <c r="F1384" s="161" t="s">
        <v>16</v>
      </c>
      <c r="G1384" s="162">
        <v>18483</v>
      </c>
      <c r="H1384" s="160" t="s">
        <v>490</v>
      </c>
      <c r="I1384" s="163" t="s">
        <v>198</v>
      </c>
      <c r="J1384" s="164">
        <v>43096</v>
      </c>
    </row>
    <row r="1385" spans="1:10">
      <c r="A1385" s="160" t="s">
        <v>528</v>
      </c>
      <c r="B1385" s="160" t="s">
        <v>524</v>
      </c>
      <c r="C1385" s="161" t="s">
        <v>492</v>
      </c>
      <c r="D1385" s="160" t="s">
        <v>493</v>
      </c>
      <c r="E1385" s="160">
        <v>27</v>
      </c>
      <c r="F1385" s="161" t="s">
        <v>504</v>
      </c>
      <c r="G1385" s="162">
        <v>11149</v>
      </c>
      <c r="H1385" s="160" t="s">
        <v>494</v>
      </c>
      <c r="I1385" s="163" t="s">
        <v>513</v>
      </c>
      <c r="J1385" s="164">
        <v>43096</v>
      </c>
    </row>
    <row r="1386" spans="1:10">
      <c r="A1386" s="160" t="s">
        <v>535</v>
      </c>
      <c r="B1386" s="160" t="s">
        <v>534</v>
      </c>
      <c r="C1386" s="161" t="s">
        <v>492</v>
      </c>
      <c r="D1386" s="160" t="s">
        <v>493</v>
      </c>
      <c r="E1386" s="160">
        <v>28</v>
      </c>
      <c r="F1386" s="161" t="s">
        <v>489</v>
      </c>
      <c r="G1386" s="162">
        <v>67815</v>
      </c>
      <c r="H1386" s="160" t="s">
        <v>497</v>
      </c>
      <c r="I1386" s="165" t="s">
        <v>189</v>
      </c>
      <c r="J1386" s="164">
        <v>43097</v>
      </c>
    </row>
    <row r="1387" spans="1:10">
      <c r="A1387" s="160" t="s">
        <v>522</v>
      </c>
      <c r="B1387" s="160" t="s">
        <v>518</v>
      </c>
      <c r="C1387" s="161" t="s">
        <v>492</v>
      </c>
      <c r="D1387" s="160" t="s">
        <v>493</v>
      </c>
      <c r="E1387" s="160">
        <v>28</v>
      </c>
      <c r="F1387" s="161" t="s">
        <v>489</v>
      </c>
      <c r="G1387" s="162">
        <v>31946</v>
      </c>
      <c r="H1387" s="160" t="s">
        <v>496</v>
      </c>
      <c r="I1387" s="163" t="s">
        <v>192</v>
      </c>
      <c r="J1387" s="164">
        <v>43097</v>
      </c>
    </row>
    <row r="1388" spans="1:10">
      <c r="A1388" s="160" t="s">
        <v>519</v>
      </c>
      <c r="B1388" s="160" t="s">
        <v>518</v>
      </c>
      <c r="C1388" s="161" t="s">
        <v>492</v>
      </c>
      <c r="D1388" s="160" t="s">
        <v>493</v>
      </c>
      <c r="E1388" s="160">
        <v>29</v>
      </c>
      <c r="F1388" s="161" t="s">
        <v>16</v>
      </c>
      <c r="G1388" s="162">
        <v>80455</v>
      </c>
      <c r="H1388" s="160" t="s">
        <v>497</v>
      </c>
      <c r="I1388" s="163" t="s">
        <v>192</v>
      </c>
      <c r="J1388" s="164">
        <v>43098</v>
      </c>
    </row>
    <row r="1389" spans="1:10">
      <c r="A1389" s="160" t="s">
        <v>530</v>
      </c>
      <c r="B1389" s="160" t="s">
        <v>524</v>
      </c>
      <c r="C1389" s="161" t="s">
        <v>492</v>
      </c>
      <c r="D1389" s="160" t="s">
        <v>493</v>
      </c>
      <c r="E1389" s="160">
        <v>30</v>
      </c>
      <c r="F1389" s="161" t="s">
        <v>504</v>
      </c>
      <c r="G1389" s="162">
        <v>60193</v>
      </c>
      <c r="H1389" s="160" t="s">
        <v>497</v>
      </c>
      <c r="I1389" s="163" t="s">
        <v>192</v>
      </c>
      <c r="J1389" s="164">
        <v>43099</v>
      </c>
    </row>
    <row r="1390" spans="1:10">
      <c r="A1390" s="160" t="s">
        <v>526</v>
      </c>
      <c r="B1390" s="160" t="s">
        <v>524</v>
      </c>
      <c r="C1390" s="161" t="s">
        <v>492</v>
      </c>
      <c r="D1390" s="160" t="s">
        <v>493</v>
      </c>
      <c r="E1390" s="160">
        <v>30</v>
      </c>
      <c r="F1390" s="161" t="s">
        <v>16</v>
      </c>
      <c r="G1390" s="162">
        <v>15833</v>
      </c>
      <c r="H1390" s="160" t="s">
        <v>490</v>
      </c>
      <c r="I1390" s="165" t="s">
        <v>192</v>
      </c>
      <c r="J1390" s="164">
        <v>43099</v>
      </c>
    </row>
    <row r="1391" spans="1:10">
      <c r="A1391" s="160" t="s">
        <v>517</v>
      </c>
      <c r="B1391" s="160" t="s">
        <v>518</v>
      </c>
      <c r="C1391" s="161" t="s">
        <v>492</v>
      </c>
      <c r="D1391" s="160" t="s">
        <v>493</v>
      </c>
      <c r="E1391" s="160">
        <v>30</v>
      </c>
      <c r="F1391" s="161" t="s">
        <v>489</v>
      </c>
      <c r="G1391" s="162">
        <v>73217</v>
      </c>
      <c r="H1391" s="160" t="s">
        <v>512</v>
      </c>
      <c r="I1391" s="163" t="s">
        <v>192</v>
      </c>
      <c r="J1391" s="164">
        <v>43099</v>
      </c>
    </row>
    <row r="1392" spans="1:10">
      <c r="A1392" s="160" t="s">
        <v>521</v>
      </c>
      <c r="B1392" s="160" t="s">
        <v>518</v>
      </c>
      <c r="C1392" s="161" t="s">
        <v>492</v>
      </c>
      <c r="D1392" s="160" t="s">
        <v>493</v>
      </c>
      <c r="E1392" s="160">
        <v>30</v>
      </c>
      <c r="F1392" s="161" t="s">
        <v>16</v>
      </c>
      <c r="G1392" s="162">
        <v>35813</v>
      </c>
      <c r="H1392" s="160" t="s">
        <v>490</v>
      </c>
      <c r="I1392" s="165" t="s">
        <v>192</v>
      </c>
      <c r="J1392" s="164">
        <v>43099</v>
      </c>
    </row>
    <row r="1393" spans="1:10">
      <c r="A1393" s="160" t="s">
        <v>526</v>
      </c>
      <c r="B1393" s="160" t="s">
        <v>524</v>
      </c>
      <c r="C1393" s="161" t="s">
        <v>492</v>
      </c>
      <c r="D1393" s="160" t="s">
        <v>493</v>
      </c>
      <c r="E1393" s="160">
        <v>30</v>
      </c>
      <c r="F1393" s="161" t="s">
        <v>504</v>
      </c>
      <c r="G1393" s="162">
        <v>60193</v>
      </c>
      <c r="H1393" s="160" t="s">
        <v>497</v>
      </c>
      <c r="I1393" s="163" t="s">
        <v>192</v>
      </c>
      <c r="J1393" s="164">
        <v>43099</v>
      </c>
    </row>
    <row r="1394" spans="1:10">
      <c r="A1394" s="160" t="s">
        <v>491</v>
      </c>
      <c r="B1394" s="160" t="s">
        <v>486</v>
      </c>
      <c r="C1394" s="161" t="s">
        <v>492</v>
      </c>
      <c r="D1394" s="160" t="s">
        <v>493</v>
      </c>
      <c r="E1394" s="160">
        <v>30</v>
      </c>
      <c r="F1394" s="161" t="s">
        <v>16</v>
      </c>
      <c r="G1394" s="162">
        <v>15833</v>
      </c>
      <c r="H1394" s="160" t="s">
        <v>497</v>
      </c>
      <c r="I1394" s="165" t="s">
        <v>192</v>
      </c>
      <c r="J1394" s="164">
        <v>43099</v>
      </c>
    </row>
    <row r="1395" spans="1:10">
      <c r="A1395" s="160" t="s">
        <v>523</v>
      </c>
      <c r="B1395" s="160" t="s">
        <v>518</v>
      </c>
      <c r="C1395" s="161" t="s">
        <v>492</v>
      </c>
      <c r="D1395" s="160" t="s">
        <v>493</v>
      </c>
      <c r="E1395" s="160">
        <v>30</v>
      </c>
      <c r="F1395" s="161" t="s">
        <v>489</v>
      </c>
      <c r="G1395" s="162">
        <v>73217</v>
      </c>
      <c r="H1395" s="160" t="s">
        <v>496</v>
      </c>
      <c r="I1395" s="163" t="s">
        <v>192</v>
      </c>
      <c r="J1395" s="164">
        <v>43099</v>
      </c>
    </row>
    <row r="1396" spans="1:10">
      <c r="A1396" s="160" t="s">
        <v>529</v>
      </c>
      <c r="B1396" s="160" t="s">
        <v>524</v>
      </c>
      <c r="C1396" s="161" t="s">
        <v>492</v>
      </c>
      <c r="D1396" s="160" t="s">
        <v>493</v>
      </c>
      <c r="E1396" s="160">
        <v>30</v>
      </c>
      <c r="F1396" s="161" t="s">
        <v>16</v>
      </c>
      <c r="G1396" s="162">
        <v>35813</v>
      </c>
      <c r="H1396" s="160" t="s">
        <v>496</v>
      </c>
      <c r="I1396" s="165" t="s">
        <v>192</v>
      </c>
      <c r="J1396" s="164">
        <v>43099</v>
      </c>
    </row>
    <row r="1397" spans="1:10">
      <c r="A1397" s="160" t="s">
        <v>520</v>
      </c>
      <c r="B1397" s="160" t="s">
        <v>518</v>
      </c>
      <c r="C1397" s="161" t="s">
        <v>492</v>
      </c>
      <c r="D1397" s="160" t="s">
        <v>493</v>
      </c>
      <c r="E1397" s="160">
        <v>30</v>
      </c>
      <c r="F1397" s="161" t="s">
        <v>504</v>
      </c>
      <c r="G1397" s="162">
        <v>60193</v>
      </c>
      <c r="H1397" s="160" t="s">
        <v>490</v>
      </c>
      <c r="I1397" s="163" t="s">
        <v>192</v>
      </c>
      <c r="J1397" s="164">
        <v>43099</v>
      </c>
    </row>
    <row r="1398" spans="1:10">
      <c r="A1398" s="160" t="s">
        <v>517</v>
      </c>
      <c r="B1398" s="160" t="s">
        <v>518</v>
      </c>
      <c r="C1398" s="161" t="s">
        <v>492</v>
      </c>
      <c r="D1398" s="160" t="s">
        <v>493</v>
      </c>
      <c r="E1398" s="160">
        <v>30</v>
      </c>
      <c r="F1398" s="161" t="s">
        <v>16</v>
      </c>
      <c r="G1398" s="162">
        <v>15833</v>
      </c>
      <c r="H1398" s="160" t="s">
        <v>497</v>
      </c>
      <c r="I1398" s="165" t="s">
        <v>192</v>
      </c>
      <c r="J1398" s="164">
        <v>43099</v>
      </c>
    </row>
    <row r="1399" spans="1:10">
      <c r="A1399" s="160" t="s">
        <v>527</v>
      </c>
      <c r="B1399" s="160" t="s">
        <v>524</v>
      </c>
      <c r="C1399" s="161" t="s">
        <v>492</v>
      </c>
      <c r="D1399" s="160" t="s">
        <v>493</v>
      </c>
      <c r="E1399" s="160">
        <v>30</v>
      </c>
      <c r="F1399" s="161" t="s">
        <v>489</v>
      </c>
      <c r="G1399" s="162">
        <v>73217</v>
      </c>
      <c r="H1399" s="160" t="s">
        <v>494</v>
      </c>
      <c r="I1399" s="163" t="s">
        <v>192</v>
      </c>
      <c r="J1399" s="164">
        <v>43099</v>
      </c>
    </row>
    <row r="1400" spans="1:10">
      <c r="A1400" s="166" t="s">
        <v>528</v>
      </c>
      <c r="B1400" s="166" t="s">
        <v>524</v>
      </c>
      <c r="C1400" s="167" t="s">
        <v>492</v>
      </c>
      <c r="D1400" s="166" t="s">
        <v>493</v>
      </c>
      <c r="E1400" s="166">
        <v>30</v>
      </c>
      <c r="F1400" s="167" t="s">
        <v>16</v>
      </c>
      <c r="G1400" s="168">
        <v>35813</v>
      </c>
      <c r="H1400" s="166" t="s">
        <v>512</v>
      </c>
      <c r="I1400" s="169" t="s">
        <v>192</v>
      </c>
      <c r="J1400" s="164">
        <v>43099</v>
      </c>
    </row>
  </sheetData>
  <conditionalFormatting sqref="Q11">
    <cfRule type="cellIs" dxfId="30" priority="1" operator="equal">
      <formula>"да"</formula>
    </cfRule>
    <cfRule type="cellIs" dxfId="29" priority="2" operator="equal">
      <formula>"нет"</formula>
    </cfRule>
  </conditionalFormatting>
  <dataValidations count="1">
    <dataValidation type="list" allowBlank="1" showInputMessage="1" showErrorMessage="1" sqref="Q11" xr:uid="{00000000-0002-0000-2C00-000000000000}">
      <formula1>"ДА,НЕТ"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0" tint="-0.249977111117893"/>
  </sheetPr>
  <dimension ref="A1"/>
  <sheetViews>
    <sheetView workbookViewId="0">
      <selection activeCell="I30" sqref="I3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0" tint="-0.249977111117893"/>
  </sheetPr>
  <dimension ref="A1"/>
  <sheetViews>
    <sheetView workbookViewId="0">
      <selection activeCell="H32" sqref="H32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0" tint="-0.249977111117893"/>
  </sheetPr>
  <dimension ref="A1"/>
  <sheetViews>
    <sheetView workbookViewId="0">
      <selection activeCell="O24" sqref="O24"/>
    </sheetView>
  </sheetViews>
  <sheetFormatPr baseColWidth="10" defaultColWidth="8.83203125" defaultRowHeight="15"/>
  <sheetData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C00000"/>
  </sheetPr>
  <dimension ref="A1:R321"/>
  <sheetViews>
    <sheetView showGridLines="0" workbookViewId="0">
      <selection activeCell="E321" sqref="E321"/>
    </sheetView>
  </sheetViews>
  <sheetFormatPr baseColWidth="10" defaultColWidth="9.1640625" defaultRowHeight="15"/>
  <cols>
    <col min="1" max="1" width="11.33203125" style="155" bestFit="1" customWidth="1"/>
    <col min="2" max="2" width="15.83203125" style="155" bestFit="1" customWidth="1"/>
    <col min="3" max="3" width="16.83203125" style="155" bestFit="1" customWidth="1"/>
    <col min="4" max="4" width="17.6640625" style="155" customWidth="1"/>
    <col min="5" max="5" width="9.1640625" style="155"/>
    <col min="6" max="6" width="17.6640625" style="155" bestFit="1" customWidth="1"/>
    <col min="7" max="7" width="5" style="173" customWidth="1"/>
    <col min="8" max="9" width="9.1640625" style="173"/>
    <col min="10" max="16384" width="9.1640625" style="155"/>
  </cols>
  <sheetData>
    <row r="1" spans="1:6" ht="16">
      <c r="A1" s="120" t="s">
        <v>397</v>
      </c>
      <c r="B1" s="120" t="s">
        <v>1009</v>
      </c>
      <c r="C1" s="120" t="s">
        <v>220</v>
      </c>
      <c r="D1" s="120" t="s">
        <v>548</v>
      </c>
      <c r="E1" s="120" t="s">
        <v>687</v>
      </c>
      <c r="F1" s="120" t="s">
        <v>8</v>
      </c>
    </row>
    <row r="2" spans="1:6">
      <c r="A2" s="174">
        <v>42010</v>
      </c>
      <c r="B2" s="121" t="s">
        <v>1010</v>
      </c>
      <c r="C2" s="121" t="s">
        <v>1011</v>
      </c>
      <c r="D2" s="121">
        <v>8</v>
      </c>
      <c r="E2" s="121">
        <v>22500</v>
      </c>
      <c r="F2" s="121" t="s">
        <v>691</v>
      </c>
    </row>
    <row r="3" spans="1:6">
      <c r="A3" s="4">
        <v>42010</v>
      </c>
      <c r="B3" s="121" t="s">
        <v>1012</v>
      </c>
      <c r="C3" s="121" t="s">
        <v>1013</v>
      </c>
      <c r="D3" s="121">
        <v>25</v>
      </c>
      <c r="E3" s="121">
        <v>148500</v>
      </c>
      <c r="F3" s="121" t="s">
        <v>39</v>
      </c>
    </row>
    <row r="4" spans="1:6">
      <c r="A4" s="4">
        <v>42012</v>
      </c>
      <c r="B4" s="121" t="s">
        <v>1014</v>
      </c>
      <c r="C4" s="121" t="s">
        <v>1015</v>
      </c>
      <c r="D4" s="121">
        <v>13</v>
      </c>
      <c r="E4" s="121">
        <v>82500</v>
      </c>
      <c r="F4" s="121" t="s">
        <v>691</v>
      </c>
    </row>
    <row r="5" spans="1:6">
      <c r="A5" s="4">
        <v>42013</v>
      </c>
      <c r="B5" s="121" t="s">
        <v>1016</v>
      </c>
      <c r="C5" s="121" t="s">
        <v>1011</v>
      </c>
      <c r="D5" s="121">
        <v>12</v>
      </c>
      <c r="E5" s="121">
        <v>40500</v>
      </c>
      <c r="F5" s="121" t="s">
        <v>16</v>
      </c>
    </row>
    <row r="6" spans="1:6">
      <c r="A6" s="4">
        <v>42014</v>
      </c>
      <c r="B6" s="121" t="s">
        <v>1017</v>
      </c>
      <c r="C6" s="121" t="s">
        <v>1011</v>
      </c>
      <c r="D6" s="121">
        <v>5</v>
      </c>
      <c r="E6" s="121">
        <v>9000</v>
      </c>
      <c r="F6" s="121" t="s">
        <v>691</v>
      </c>
    </row>
    <row r="7" spans="1:6">
      <c r="A7" s="4">
        <v>42015</v>
      </c>
      <c r="B7" s="121" t="s">
        <v>1018</v>
      </c>
      <c r="C7" s="121" t="s">
        <v>1011</v>
      </c>
      <c r="D7" s="121">
        <v>24</v>
      </c>
      <c r="E7" s="121">
        <v>94500</v>
      </c>
      <c r="F7" s="121" t="s">
        <v>16</v>
      </c>
    </row>
    <row r="8" spans="1:6">
      <c r="A8" s="4">
        <v>42016</v>
      </c>
      <c r="B8" s="121" t="s">
        <v>1019</v>
      </c>
      <c r="C8" s="121" t="s">
        <v>1011</v>
      </c>
      <c r="D8" s="121">
        <v>13</v>
      </c>
      <c r="E8" s="121">
        <v>45000</v>
      </c>
      <c r="F8" s="121" t="s">
        <v>16</v>
      </c>
    </row>
    <row r="9" spans="1:6">
      <c r="A9" s="4">
        <v>42016</v>
      </c>
      <c r="B9" s="121" t="s">
        <v>1020</v>
      </c>
      <c r="C9" s="121" t="s">
        <v>1011</v>
      </c>
      <c r="D9" s="121">
        <v>27</v>
      </c>
      <c r="E9" s="121">
        <v>108000</v>
      </c>
      <c r="F9" s="121" t="s">
        <v>39</v>
      </c>
    </row>
    <row r="10" spans="1:6">
      <c r="A10" s="4">
        <v>42017</v>
      </c>
      <c r="B10" s="121" t="s">
        <v>1021</v>
      </c>
      <c r="C10" s="121" t="s">
        <v>1015</v>
      </c>
      <c r="D10" s="121">
        <v>28</v>
      </c>
      <c r="E10" s="121">
        <v>206250</v>
      </c>
      <c r="F10" s="121" t="s">
        <v>16</v>
      </c>
    </row>
    <row r="11" spans="1:6">
      <c r="A11" s="4">
        <v>42018</v>
      </c>
      <c r="B11" s="121" t="s">
        <v>1022</v>
      </c>
      <c r="C11" s="121" t="s">
        <v>1015</v>
      </c>
      <c r="D11" s="121">
        <v>22</v>
      </c>
      <c r="E11" s="121">
        <v>156750</v>
      </c>
      <c r="F11" s="121" t="s">
        <v>16</v>
      </c>
    </row>
    <row r="12" spans="1:6">
      <c r="A12" s="4">
        <v>42019</v>
      </c>
      <c r="B12" s="121" t="s">
        <v>1023</v>
      </c>
      <c r="C12" s="121" t="s">
        <v>1015</v>
      </c>
      <c r="D12" s="121">
        <v>16</v>
      </c>
      <c r="E12" s="121">
        <v>107250</v>
      </c>
      <c r="F12" s="121" t="s">
        <v>16</v>
      </c>
    </row>
    <row r="13" spans="1:6">
      <c r="A13" s="4">
        <v>42022</v>
      </c>
      <c r="B13" s="121" t="s">
        <v>1024</v>
      </c>
      <c r="C13" s="121" t="s">
        <v>1015</v>
      </c>
      <c r="D13" s="121">
        <v>7</v>
      </c>
      <c r="E13" s="121">
        <v>33000</v>
      </c>
      <c r="F13" s="121" t="s">
        <v>39</v>
      </c>
    </row>
    <row r="14" spans="1:6">
      <c r="A14" s="4">
        <v>42023</v>
      </c>
      <c r="B14" s="121" t="s">
        <v>1025</v>
      </c>
      <c r="C14" s="121" t="s">
        <v>1015</v>
      </c>
      <c r="D14" s="121">
        <v>25</v>
      </c>
      <c r="E14" s="121">
        <v>181500</v>
      </c>
      <c r="F14" s="121" t="s">
        <v>16</v>
      </c>
    </row>
    <row r="15" spans="1:6">
      <c r="A15" s="4">
        <v>42024</v>
      </c>
      <c r="B15" s="121" t="s">
        <v>1026</v>
      </c>
      <c r="C15" s="121" t="s">
        <v>1013</v>
      </c>
      <c r="D15" s="121">
        <v>18</v>
      </c>
      <c r="E15" s="121">
        <v>101250</v>
      </c>
      <c r="F15" s="121" t="s">
        <v>691</v>
      </c>
    </row>
    <row r="16" spans="1:6">
      <c r="A16" s="4">
        <v>42025</v>
      </c>
      <c r="B16" s="121" t="s">
        <v>1027</v>
      </c>
      <c r="C16" s="121" t="s">
        <v>1013</v>
      </c>
      <c r="D16" s="121">
        <v>18</v>
      </c>
      <c r="E16" s="121">
        <v>101250</v>
      </c>
      <c r="F16" s="121" t="s">
        <v>691</v>
      </c>
    </row>
    <row r="17" spans="1:18">
      <c r="A17" s="4">
        <v>42026</v>
      </c>
      <c r="B17" s="121" t="s">
        <v>1028</v>
      </c>
      <c r="C17" s="121" t="s">
        <v>1013</v>
      </c>
      <c r="D17" s="121">
        <v>28</v>
      </c>
      <c r="E17" s="121">
        <v>168750</v>
      </c>
      <c r="F17" s="121" t="s">
        <v>691</v>
      </c>
    </row>
    <row r="18" spans="1:18">
      <c r="A18" s="4">
        <v>42029</v>
      </c>
      <c r="B18" s="121" t="s">
        <v>1029</v>
      </c>
      <c r="C18" s="121" t="s">
        <v>1013</v>
      </c>
      <c r="D18" s="121">
        <v>9</v>
      </c>
      <c r="E18" s="121">
        <v>40500</v>
      </c>
      <c r="F18" s="121" t="s">
        <v>39</v>
      </c>
    </row>
    <row r="19" spans="1:18">
      <c r="A19" s="4">
        <v>42030</v>
      </c>
      <c r="B19" s="121" t="s">
        <v>1030</v>
      </c>
      <c r="C19" s="121" t="s">
        <v>1013</v>
      </c>
      <c r="D19" s="121">
        <v>15</v>
      </c>
      <c r="E19" s="121">
        <v>81000</v>
      </c>
      <c r="F19" s="121" t="s">
        <v>691</v>
      </c>
    </row>
    <row r="20" spans="1:18">
      <c r="A20" s="4">
        <v>42030</v>
      </c>
      <c r="B20" s="121" t="s">
        <v>1031</v>
      </c>
      <c r="C20" s="121" t="s">
        <v>1011</v>
      </c>
      <c r="D20" s="121">
        <v>12</v>
      </c>
      <c r="E20" s="121">
        <v>40500</v>
      </c>
      <c r="F20" s="121" t="s">
        <v>691</v>
      </c>
    </row>
    <row r="21" spans="1:18" ht="16">
      <c r="A21" s="4">
        <v>42031</v>
      </c>
      <c r="B21" s="121" t="s">
        <v>1032</v>
      </c>
      <c r="C21" s="121" t="s">
        <v>1013</v>
      </c>
      <c r="D21" s="121">
        <v>4</v>
      </c>
      <c r="E21" s="121">
        <v>6750</v>
      </c>
      <c r="F21" s="121" t="s">
        <v>691</v>
      </c>
      <c r="H21" s="41" t="s">
        <v>34</v>
      </c>
      <c r="I21" s="8"/>
      <c r="J21" s="9" t="s">
        <v>35</v>
      </c>
      <c r="K21" s="8">
        <v>7</v>
      </c>
      <c r="L21" s="25"/>
      <c r="M21"/>
      <c r="N21"/>
      <c r="O21"/>
      <c r="P21"/>
      <c r="Q21"/>
    </row>
    <row r="22" spans="1:18" ht="16">
      <c r="A22" s="4">
        <v>42032</v>
      </c>
      <c r="B22" s="121" t="s">
        <v>1033</v>
      </c>
      <c r="C22" s="121" t="s">
        <v>1011</v>
      </c>
      <c r="D22" s="121">
        <v>11</v>
      </c>
      <c r="E22" s="121">
        <v>36000</v>
      </c>
      <c r="F22" s="121" t="s">
        <v>16</v>
      </c>
      <c r="H22" s="10" t="s">
        <v>965</v>
      </c>
      <c r="I22" s="11"/>
      <c r="J22" s="11"/>
      <c r="K22" s="11"/>
      <c r="L22" s="12" t="s">
        <v>42</v>
      </c>
      <c r="M22" s="13" t="s">
        <v>43</v>
      </c>
      <c r="N22"/>
      <c r="O22"/>
      <c r="P22"/>
      <c r="Q22"/>
    </row>
    <row r="23" spans="1:18">
      <c r="A23" s="4">
        <v>42033</v>
      </c>
      <c r="B23" s="121" t="s">
        <v>1034</v>
      </c>
      <c r="C23" s="121" t="s">
        <v>1015</v>
      </c>
      <c r="D23" s="121">
        <v>18</v>
      </c>
      <c r="E23" s="121">
        <v>123750</v>
      </c>
      <c r="F23" s="121" t="s">
        <v>16</v>
      </c>
      <c r="H23" s="58"/>
      <c r="I23"/>
      <c r="J23"/>
      <c r="K23"/>
      <c r="L23"/>
      <c r="M23"/>
      <c r="N23"/>
      <c r="O23"/>
      <c r="P23"/>
      <c r="Q23"/>
    </row>
    <row r="24" spans="1:18">
      <c r="A24" s="4">
        <v>42036</v>
      </c>
      <c r="B24" s="121" t="s">
        <v>1035</v>
      </c>
      <c r="C24" s="121" t="s">
        <v>1013</v>
      </c>
      <c r="D24" s="121">
        <v>12</v>
      </c>
      <c r="E24" s="121">
        <v>60750</v>
      </c>
      <c r="F24" s="121" t="s">
        <v>691</v>
      </c>
      <c r="H24" s="58"/>
      <c r="I24"/>
      <c r="J24"/>
      <c r="K24"/>
      <c r="L24"/>
      <c r="M24"/>
      <c r="N24"/>
      <c r="O24"/>
      <c r="P24"/>
      <c r="Q24"/>
    </row>
    <row r="25" spans="1:18">
      <c r="A25" s="4">
        <v>42037</v>
      </c>
      <c r="B25" s="121" t="s">
        <v>1036</v>
      </c>
      <c r="C25" s="121" t="s">
        <v>1011</v>
      </c>
      <c r="D25" s="121">
        <v>10</v>
      </c>
      <c r="E25" s="121">
        <v>31500</v>
      </c>
      <c r="F25" s="121" t="s">
        <v>16</v>
      </c>
      <c r="H25" s="58"/>
      <c r="I25"/>
      <c r="J25"/>
      <c r="K25"/>
      <c r="L25"/>
      <c r="M25"/>
      <c r="N25"/>
      <c r="O25"/>
      <c r="P25"/>
      <c r="Q25"/>
    </row>
    <row r="26" spans="1:18">
      <c r="A26" s="4">
        <v>42038</v>
      </c>
      <c r="B26" s="121" t="s">
        <v>1037</v>
      </c>
      <c r="C26" s="121" t="s">
        <v>1015</v>
      </c>
      <c r="D26" s="121">
        <v>18</v>
      </c>
      <c r="E26" s="121">
        <v>123750</v>
      </c>
      <c r="F26" s="121" t="s">
        <v>16</v>
      </c>
      <c r="H26" s="58"/>
      <c r="I26"/>
      <c r="J26"/>
      <c r="K26"/>
      <c r="L26"/>
      <c r="M26"/>
      <c r="N26"/>
      <c r="O26"/>
      <c r="P26"/>
      <c r="Q26"/>
    </row>
    <row r="27" spans="1:18">
      <c r="A27" s="4">
        <v>42039</v>
      </c>
      <c r="B27" s="121" t="s">
        <v>1038</v>
      </c>
      <c r="C27" s="121" t="s">
        <v>1013</v>
      </c>
      <c r="D27" s="121">
        <v>21</v>
      </c>
      <c r="E27" s="121">
        <v>121500</v>
      </c>
      <c r="F27" s="121" t="s">
        <v>691</v>
      </c>
      <c r="H27" s="58"/>
      <c r="I27"/>
      <c r="J27"/>
      <c r="K27"/>
      <c r="L27"/>
      <c r="M27"/>
      <c r="N27"/>
      <c r="O27"/>
      <c r="P27"/>
      <c r="Q27"/>
      <c r="R27"/>
    </row>
    <row r="28" spans="1:18">
      <c r="A28" s="4">
        <v>42040</v>
      </c>
      <c r="B28" s="121" t="s">
        <v>1039</v>
      </c>
      <c r="C28" s="121" t="s">
        <v>1011</v>
      </c>
      <c r="D28" s="121">
        <v>23</v>
      </c>
      <c r="E28" s="121">
        <v>90000</v>
      </c>
      <c r="F28" s="121" t="s">
        <v>16</v>
      </c>
      <c r="H28" s="58"/>
      <c r="I28"/>
      <c r="J28"/>
      <c r="K28"/>
      <c r="L28"/>
      <c r="M28"/>
      <c r="N28"/>
      <c r="O28"/>
      <c r="P28"/>
      <c r="Q28"/>
      <c r="R28"/>
    </row>
    <row r="29" spans="1:18" ht="16">
      <c r="A29" s="4">
        <v>42043</v>
      </c>
      <c r="B29" s="121" t="s">
        <v>1040</v>
      </c>
      <c r="C29" s="121" t="s">
        <v>1015</v>
      </c>
      <c r="D29" s="121">
        <v>22</v>
      </c>
      <c r="E29" s="121">
        <v>156750</v>
      </c>
      <c r="F29" s="121" t="s">
        <v>16</v>
      </c>
      <c r="H29" s="60" t="s">
        <v>1331</v>
      </c>
      <c r="I29" s="55"/>
      <c r="J29" s="61"/>
      <c r="K29" s="61"/>
      <c r="L29" s="61"/>
      <c r="M29" s="61"/>
      <c r="N29" s="61"/>
      <c r="O29" s="61"/>
      <c r="P29"/>
      <c r="Q29"/>
      <c r="R29"/>
    </row>
    <row r="30" spans="1:18">
      <c r="A30" s="4">
        <v>42044</v>
      </c>
      <c r="B30" s="121" t="s">
        <v>1041</v>
      </c>
      <c r="C30" s="121" t="s">
        <v>1011</v>
      </c>
      <c r="D30" s="121">
        <v>4</v>
      </c>
      <c r="E30" s="121">
        <v>4500</v>
      </c>
      <c r="F30" s="121" t="s">
        <v>691</v>
      </c>
      <c r="P30"/>
      <c r="Q30"/>
      <c r="R30"/>
    </row>
    <row r="31" spans="1:18" ht="21">
      <c r="A31" s="4">
        <v>42044</v>
      </c>
      <c r="B31" s="121" t="s">
        <v>1042</v>
      </c>
      <c r="C31" s="121" t="s">
        <v>1015</v>
      </c>
      <c r="D31" s="121">
        <v>16</v>
      </c>
      <c r="E31" s="121">
        <v>107250</v>
      </c>
      <c r="F31" s="121" t="s">
        <v>16</v>
      </c>
      <c r="H31" s="283" t="s">
        <v>1533</v>
      </c>
      <c r="P31"/>
      <c r="Q31"/>
      <c r="R31"/>
    </row>
    <row r="32" spans="1:18">
      <c r="A32" s="4">
        <v>42045</v>
      </c>
      <c r="B32" s="121" t="s">
        <v>1043</v>
      </c>
      <c r="C32" s="121" t="s">
        <v>1011</v>
      </c>
      <c r="D32" s="121">
        <v>14</v>
      </c>
      <c r="E32" s="121">
        <v>49500</v>
      </c>
      <c r="F32" s="121" t="s">
        <v>16</v>
      </c>
    </row>
    <row r="33" spans="1:8" ht="19">
      <c r="A33" s="4">
        <v>42046</v>
      </c>
      <c r="B33" s="121" t="s">
        <v>1044</v>
      </c>
      <c r="C33" s="121" t="s">
        <v>1015</v>
      </c>
      <c r="D33" s="121">
        <v>26</v>
      </c>
      <c r="E33" s="121">
        <v>189750</v>
      </c>
      <c r="F33" s="121" t="s">
        <v>691</v>
      </c>
      <c r="H33" s="85" t="s">
        <v>956</v>
      </c>
    </row>
    <row r="34" spans="1:8" ht="19">
      <c r="A34" s="4">
        <v>42047</v>
      </c>
      <c r="B34" s="121" t="s">
        <v>1045</v>
      </c>
      <c r="C34" s="121" t="s">
        <v>1011</v>
      </c>
      <c r="D34" s="121">
        <v>16</v>
      </c>
      <c r="E34" s="121">
        <v>58500</v>
      </c>
      <c r="F34" s="121" t="s">
        <v>16</v>
      </c>
      <c r="H34" s="85" t="s">
        <v>1536</v>
      </c>
    </row>
    <row r="35" spans="1:8" ht="19">
      <c r="A35" s="4">
        <v>42050</v>
      </c>
      <c r="B35" s="121" t="s">
        <v>1046</v>
      </c>
      <c r="C35" s="121" t="s">
        <v>1011</v>
      </c>
      <c r="D35" s="121">
        <v>12</v>
      </c>
      <c r="E35" s="121">
        <v>40500</v>
      </c>
      <c r="F35" s="121" t="s">
        <v>16</v>
      </c>
      <c r="H35" s="85" t="s">
        <v>1534</v>
      </c>
    </row>
    <row r="36" spans="1:8" ht="19">
      <c r="A36" s="4">
        <v>42051</v>
      </c>
      <c r="B36" s="121" t="s">
        <v>1047</v>
      </c>
      <c r="C36" s="121" t="s">
        <v>1011</v>
      </c>
      <c r="D36" s="121">
        <v>13</v>
      </c>
      <c r="E36" s="121">
        <v>45000</v>
      </c>
      <c r="F36" s="121" t="s">
        <v>16</v>
      </c>
      <c r="H36" s="85" t="s">
        <v>1535</v>
      </c>
    </row>
    <row r="37" spans="1:8" ht="19">
      <c r="A37" s="4">
        <v>42052</v>
      </c>
      <c r="B37" s="121" t="s">
        <v>1048</v>
      </c>
      <c r="C37" s="121" t="s">
        <v>1015</v>
      </c>
      <c r="D37" s="121">
        <v>26</v>
      </c>
      <c r="E37" s="121">
        <v>189750</v>
      </c>
      <c r="F37" s="121" t="s">
        <v>16</v>
      </c>
      <c r="H37" s="85" t="s">
        <v>1537</v>
      </c>
    </row>
    <row r="38" spans="1:8" ht="19">
      <c r="A38" s="4">
        <v>42053</v>
      </c>
      <c r="B38" s="121" t="s">
        <v>1049</v>
      </c>
      <c r="C38" s="121" t="s">
        <v>1015</v>
      </c>
      <c r="D38" s="121">
        <v>9</v>
      </c>
      <c r="E38" s="121">
        <v>49500</v>
      </c>
      <c r="F38" s="121" t="s">
        <v>16</v>
      </c>
      <c r="H38" s="85" t="s">
        <v>999</v>
      </c>
    </row>
    <row r="39" spans="1:8" ht="19">
      <c r="A39" s="4">
        <v>42054</v>
      </c>
      <c r="B39" s="121" t="s">
        <v>1050</v>
      </c>
      <c r="C39" s="121" t="s">
        <v>1015</v>
      </c>
      <c r="D39" s="121">
        <v>7</v>
      </c>
      <c r="E39" s="121">
        <v>33000</v>
      </c>
      <c r="F39" s="121" t="s">
        <v>39</v>
      </c>
      <c r="H39" s="85" t="s">
        <v>1538</v>
      </c>
    </row>
    <row r="40" spans="1:8" ht="19">
      <c r="A40" s="4">
        <v>42057</v>
      </c>
      <c r="B40" s="121" t="s">
        <v>1051</v>
      </c>
      <c r="C40" s="121" t="s">
        <v>1015</v>
      </c>
      <c r="D40" s="121">
        <v>13</v>
      </c>
      <c r="E40" s="121">
        <v>82500</v>
      </c>
      <c r="F40" s="121" t="s">
        <v>16</v>
      </c>
      <c r="H40" s="85"/>
    </row>
    <row r="41" spans="1:8" ht="19">
      <c r="A41" s="4">
        <v>42058</v>
      </c>
      <c r="B41" s="121" t="s">
        <v>1052</v>
      </c>
      <c r="C41" s="121" t="s">
        <v>1015</v>
      </c>
      <c r="D41" s="121">
        <v>11</v>
      </c>
      <c r="E41" s="121">
        <v>66000</v>
      </c>
      <c r="F41" s="121" t="s">
        <v>39</v>
      </c>
      <c r="H41" s="85"/>
    </row>
    <row r="42" spans="1:8" ht="19">
      <c r="A42" s="4">
        <v>42058</v>
      </c>
      <c r="B42" s="121" t="s">
        <v>1053</v>
      </c>
      <c r="C42" s="121" t="s">
        <v>1015</v>
      </c>
      <c r="D42" s="121">
        <v>13</v>
      </c>
      <c r="E42" s="121">
        <v>82500</v>
      </c>
      <c r="F42" s="121" t="s">
        <v>16</v>
      </c>
      <c r="H42" s="85"/>
    </row>
    <row r="43" spans="1:8" ht="19">
      <c r="A43" s="4">
        <v>42059</v>
      </c>
      <c r="B43" s="121" t="s">
        <v>1054</v>
      </c>
      <c r="C43" s="121" t="s">
        <v>1015</v>
      </c>
      <c r="D43" s="121">
        <v>7</v>
      </c>
      <c r="E43" s="121">
        <v>33000</v>
      </c>
      <c r="F43" s="121" t="s">
        <v>16</v>
      </c>
      <c r="H43" s="85"/>
    </row>
    <row r="44" spans="1:8" ht="19">
      <c r="A44" s="4">
        <v>42060</v>
      </c>
      <c r="B44" s="121" t="s">
        <v>1055</v>
      </c>
      <c r="C44" s="121" t="s">
        <v>1015</v>
      </c>
      <c r="D44" s="121">
        <v>26</v>
      </c>
      <c r="E44" s="121">
        <v>189750</v>
      </c>
      <c r="F44" s="121" t="s">
        <v>16</v>
      </c>
      <c r="H44" s="85"/>
    </row>
    <row r="45" spans="1:8" ht="19">
      <c r="A45" s="4">
        <v>42061</v>
      </c>
      <c r="B45" s="121" t="s">
        <v>1056</v>
      </c>
      <c r="C45" s="121" t="s">
        <v>1015</v>
      </c>
      <c r="D45" s="121">
        <v>8</v>
      </c>
      <c r="E45" s="121">
        <v>41250</v>
      </c>
      <c r="F45" s="121" t="s">
        <v>16</v>
      </c>
      <c r="H45" s="85"/>
    </row>
    <row r="46" spans="1:8" ht="19">
      <c r="A46" s="4">
        <v>42064</v>
      </c>
      <c r="B46" s="121" t="s">
        <v>1057</v>
      </c>
      <c r="C46" s="121" t="s">
        <v>1013</v>
      </c>
      <c r="D46" s="121">
        <v>19</v>
      </c>
      <c r="E46" s="121">
        <v>108000</v>
      </c>
      <c r="F46" s="121" t="s">
        <v>39</v>
      </c>
      <c r="H46" s="85"/>
    </row>
    <row r="47" spans="1:8" ht="19">
      <c r="A47" s="4">
        <v>42065</v>
      </c>
      <c r="B47" s="121" t="s">
        <v>1058</v>
      </c>
      <c r="C47" s="121" t="s">
        <v>1015</v>
      </c>
      <c r="D47" s="121">
        <v>21</v>
      </c>
      <c r="E47" s="121">
        <v>148500</v>
      </c>
      <c r="F47" s="121" t="s">
        <v>16</v>
      </c>
      <c r="H47" s="85"/>
    </row>
    <row r="48" spans="1:8" ht="19">
      <c r="A48" s="4">
        <v>42066</v>
      </c>
      <c r="B48" s="121" t="s">
        <v>1059</v>
      </c>
      <c r="C48" s="121" t="s">
        <v>1013</v>
      </c>
      <c r="D48" s="121">
        <v>15</v>
      </c>
      <c r="E48" s="121">
        <v>81000</v>
      </c>
      <c r="F48" s="121" t="s">
        <v>691</v>
      </c>
      <c r="H48" s="85"/>
    </row>
    <row r="49" spans="1:8" ht="19">
      <c r="A49" s="4">
        <v>42067</v>
      </c>
      <c r="B49" s="121" t="s">
        <v>1060</v>
      </c>
      <c r="C49" s="121" t="s">
        <v>1015</v>
      </c>
      <c r="D49" s="121">
        <v>7</v>
      </c>
      <c r="E49" s="121">
        <v>33000</v>
      </c>
      <c r="F49" s="121" t="s">
        <v>691</v>
      </c>
      <c r="H49" s="85"/>
    </row>
    <row r="50" spans="1:8">
      <c r="A50" s="4">
        <v>42068</v>
      </c>
      <c r="B50" s="121" t="s">
        <v>1061</v>
      </c>
      <c r="C50" s="121" t="s">
        <v>1013</v>
      </c>
      <c r="D50" s="121">
        <v>14</v>
      </c>
      <c r="E50" s="121">
        <v>74250</v>
      </c>
      <c r="F50" s="121" t="s">
        <v>691</v>
      </c>
    </row>
    <row r="51" spans="1:8">
      <c r="A51" s="4">
        <v>42071</v>
      </c>
      <c r="B51" s="121" t="s">
        <v>1062</v>
      </c>
      <c r="C51" s="121" t="s">
        <v>1015</v>
      </c>
      <c r="D51" s="121">
        <v>10</v>
      </c>
      <c r="E51" s="121">
        <v>57750</v>
      </c>
      <c r="F51" s="121" t="s">
        <v>39</v>
      </c>
    </row>
    <row r="52" spans="1:8">
      <c r="A52" s="4">
        <v>42072</v>
      </c>
      <c r="B52" s="121" t="s">
        <v>1063</v>
      </c>
      <c r="C52" s="121" t="s">
        <v>1013</v>
      </c>
      <c r="D52" s="121">
        <v>17</v>
      </c>
      <c r="E52" s="121">
        <v>94500</v>
      </c>
      <c r="F52" s="121" t="s">
        <v>691</v>
      </c>
    </row>
    <row r="53" spans="1:8">
      <c r="A53" s="4">
        <v>42072</v>
      </c>
      <c r="B53" s="121" t="s">
        <v>1064</v>
      </c>
      <c r="C53" s="121" t="s">
        <v>1015</v>
      </c>
      <c r="D53" s="121">
        <v>27</v>
      </c>
      <c r="E53" s="121">
        <v>198000</v>
      </c>
      <c r="F53" s="121" t="s">
        <v>691</v>
      </c>
    </row>
    <row r="54" spans="1:8">
      <c r="A54" s="4">
        <v>42073</v>
      </c>
      <c r="B54" s="121" t="s">
        <v>1065</v>
      </c>
      <c r="C54" s="121" t="s">
        <v>1013</v>
      </c>
      <c r="D54" s="121">
        <v>6</v>
      </c>
      <c r="E54" s="121">
        <v>20250</v>
      </c>
      <c r="F54" s="121" t="s">
        <v>691</v>
      </c>
    </row>
    <row r="55" spans="1:8">
      <c r="A55" s="4">
        <v>42074</v>
      </c>
      <c r="B55" s="121" t="s">
        <v>1066</v>
      </c>
      <c r="C55" s="121" t="s">
        <v>1015</v>
      </c>
      <c r="D55" s="121">
        <v>10</v>
      </c>
      <c r="E55" s="121">
        <v>57750</v>
      </c>
      <c r="F55" s="121" t="s">
        <v>691</v>
      </c>
    </row>
    <row r="56" spans="1:8">
      <c r="A56" s="4">
        <v>42075</v>
      </c>
      <c r="B56" s="121" t="s">
        <v>1067</v>
      </c>
      <c r="C56" s="121" t="s">
        <v>1013</v>
      </c>
      <c r="D56" s="121">
        <v>14</v>
      </c>
      <c r="E56" s="121">
        <v>74250</v>
      </c>
      <c r="F56" s="121" t="s">
        <v>39</v>
      </c>
    </row>
    <row r="57" spans="1:8">
      <c r="A57" s="4">
        <v>42078</v>
      </c>
      <c r="B57" s="121" t="s">
        <v>1068</v>
      </c>
      <c r="C57" s="121" t="s">
        <v>1011</v>
      </c>
      <c r="D57" s="121">
        <v>26</v>
      </c>
      <c r="E57" s="121">
        <v>103500</v>
      </c>
      <c r="F57" s="121" t="s">
        <v>39</v>
      </c>
    </row>
    <row r="58" spans="1:8">
      <c r="A58" s="4">
        <v>42079</v>
      </c>
      <c r="B58" s="121" t="s">
        <v>1069</v>
      </c>
      <c r="C58" s="121" t="s">
        <v>1015</v>
      </c>
      <c r="D58" s="121">
        <v>7</v>
      </c>
      <c r="E58" s="121">
        <v>33000</v>
      </c>
      <c r="F58" s="121" t="s">
        <v>16</v>
      </c>
    </row>
    <row r="59" spans="1:8">
      <c r="A59" s="4">
        <v>42080</v>
      </c>
      <c r="B59" s="121" t="s">
        <v>1070</v>
      </c>
      <c r="C59" s="121" t="s">
        <v>1013</v>
      </c>
      <c r="D59" s="121">
        <v>13</v>
      </c>
      <c r="E59" s="121">
        <v>67500</v>
      </c>
      <c r="F59" s="121" t="s">
        <v>16</v>
      </c>
    </row>
    <row r="60" spans="1:8">
      <c r="A60" s="4">
        <v>42081</v>
      </c>
      <c r="B60" s="121" t="s">
        <v>1071</v>
      </c>
      <c r="C60" s="121" t="s">
        <v>1011</v>
      </c>
      <c r="D60" s="121">
        <v>17</v>
      </c>
      <c r="E60" s="121">
        <v>63000</v>
      </c>
      <c r="F60" s="121" t="s">
        <v>691</v>
      </c>
    </row>
    <row r="61" spans="1:8">
      <c r="A61" s="4">
        <v>42082</v>
      </c>
      <c r="B61" s="121" t="s">
        <v>1072</v>
      </c>
      <c r="C61" s="121" t="s">
        <v>1015</v>
      </c>
      <c r="D61" s="121">
        <v>9</v>
      </c>
      <c r="E61" s="121">
        <v>49500</v>
      </c>
      <c r="F61" s="121" t="s">
        <v>16</v>
      </c>
    </row>
    <row r="62" spans="1:8">
      <c r="A62" s="4">
        <v>42085</v>
      </c>
      <c r="B62" s="121" t="s">
        <v>1073</v>
      </c>
      <c r="C62" s="121" t="s">
        <v>1013</v>
      </c>
      <c r="D62" s="121">
        <v>27</v>
      </c>
      <c r="E62" s="121">
        <v>162000</v>
      </c>
      <c r="F62" s="121" t="s">
        <v>16</v>
      </c>
    </row>
    <row r="63" spans="1:8">
      <c r="A63" s="4">
        <v>42086</v>
      </c>
      <c r="B63" s="121" t="s">
        <v>1074</v>
      </c>
      <c r="C63" s="121" t="s">
        <v>1011</v>
      </c>
      <c r="D63" s="121">
        <v>5</v>
      </c>
      <c r="E63" s="121">
        <v>9000</v>
      </c>
      <c r="F63" s="121" t="s">
        <v>16</v>
      </c>
    </row>
    <row r="64" spans="1:8">
      <c r="A64" s="4">
        <v>42086</v>
      </c>
      <c r="B64" s="121" t="s">
        <v>1075</v>
      </c>
      <c r="C64" s="121" t="s">
        <v>1015</v>
      </c>
      <c r="D64" s="121">
        <v>26</v>
      </c>
      <c r="E64" s="121">
        <v>189750</v>
      </c>
      <c r="F64" s="121" t="s">
        <v>691</v>
      </c>
    </row>
    <row r="65" spans="1:6">
      <c r="A65" s="4">
        <v>42087</v>
      </c>
      <c r="B65" s="121" t="s">
        <v>1076</v>
      </c>
      <c r="C65" s="121" t="s">
        <v>1013</v>
      </c>
      <c r="D65" s="121">
        <v>6</v>
      </c>
      <c r="E65" s="121">
        <v>20250</v>
      </c>
      <c r="F65" s="121" t="s">
        <v>16</v>
      </c>
    </row>
    <row r="66" spans="1:6">
      <c r="A66" s="4">
        <v>42088</v>
      </c>
      <c r="B66" s="121" t="s">
        <v>1077</v>
      </c>
      <c r="C66" s="121" t="s">
        <v>1011</v>
      </c>
      <c r="D66" s="121">
        <v>13</v>
      </c>
      <c r="E66" s="121">
        <v>45000</v>
      </c>
      <c r="F66" s="121" t="s">
        <v>691</v>
      </c>
    </row>
    <row r="67" spans="1:6">
      <c r="A67" s="4">
        <v>42089</v>
      </c>
      <c r="B67" s="121" t="s">
        <v>1078</v>
      </c>
      <c r="C67" s="121" t="s">
        <v>1015</v>
      </c>
      <c r="D67" s="121">
        <v>14</v>
      </c>
      <c r="E67" s="121">
        <v>90750</v>
      </c>
      <c r="F67" s="121" t="s">
        <v>16</v>
      </c>
    </row>
    <row r="68" spans="1:6">
      <c r="A68" s="4">
        <v>42092</v>
      </c>
      <c r="B68" s="121" t="s">
        <v>1079</v>
      </c>
      <c r="C68" s="121" t="s">
        <v>1013</v>
      </c>
      <c r="D68" s="121">
        <v>21</v>
      </c>
      <c r="E68" s="121">
        <v>121500</v>
      </c>
      <c r="F68" s="121" t="s">
        <v>16</v>
      </c>
    </row>
    <row r="69" spans="1:6">
      <c r="A69" s="4">
        <v>42093</v>
      </c>
      <c r="B69" s="121" t="s">
        <v>1080</v>
      </c>
      <c r="C69" s="121" t="s">
        <v>1011</v>
      </c>
      <c r="D69" s="121">
        <v>27</v>
      </c>
      <c r="E69" s="121">
        <v>108000</v>
      </c>
      <c r="F69" s="121" t="s">
        <v>691</v>
      </c>
    </row>
    <row r="70" spans="1:6">
      <c r="A70" s="4">
        <v>42094</v>
      </c>
      <c r="B70" s="121" t="s">
        <v>1081</v>
      </c>
      <c r="C70" s="121" t="s">
        <v>1015</v>
      </c>
      <c r="D70" s="121">
        <v>22</v>
      </c>
      <c r="E70" s="121">
        <v>156750</v>
      </c>
      <c r="F70" s="121" t="s">
        <v>16</v>
      </c>
    </row>
    <row r="71" spans="1:6">
      <c r="A71" s="4">
        <v>42095</v>
      </c>
      <c r="B71" s="121" t="s">
        <v>1082</v>
      </c>
      <c r="C71" s="121" t="s">
        <v>1013</v>
      </c>
      <c r="D71" s="121">
        <v>28</v>
      </c>
      <c r="E71" s="121">
        <v>168750</v>
      </c>
      <c r="F71" s="121" t="s">
        <v>39</v>
      </c>
    </row>
    <row r="72" spans="1:6">
      <c r="A72" s="4">
        <v>42096</v>
      </c>
      <c r="B72" s="121" t="s">
        <v>1083</v>
      </c>
      <c r="C72" s="121" t="s">
        <v>1011</v>
      </c>
      <c r="D72" s="121">
        <v>20</v>
      </c>
      <c r="E72" s="121">
        <v>76500</v>
      </c>
      <c r="F72" s="121" t="s">
        <v>16</v>
      </c>
    </row>
    <row r="73" spans="1:6">
      <c r="A73" s="4">
        <v>42099</v>
      </c>
      <c r="B73" s="121" t="s">
        <v>1084</v>
      </c>
      <c r="C73" s="121" t="s">
        <v>1015</v>
      </c>
      <c r="D73" s="121">
        <v>6</v>
      </c>
      <c r="E73" s="121">
        <v>24750</v>
      </c>
      <c r="F73" s="121" t="s">
        <v>691</v>
      </c>
    </row>
    <row r="74" spans="1:6">
      <c r="A74" s="4">
        <v>42100</v>
      </c>
      <c r="B74" s="121" t="s">
        <v>1085</v>
      </c>
      <c r="C74" s="121" t="s">
        <v>1013</v>
      </c>
      <c r="D74" s="121">
        <v>18</v>
      </c>
      <c r="E74" s="121">
        <v>101250</v>
      </c>
      <c r="F74" s="121" t="s">
        <v>691</v>
      </c>
    </row>
    <row r="75" spans="1:6">
      <c r="A75" s="4">
        <v>42100</v>
      </c>
      <c r="B75" s="121" t="s">
        <v>1086</v>
      </c>
      <c r="C75" s="121" t="s">
        <v>1015</v>
      </c>
      <c r="D75" s="121">
        <v>20</v>
      </c>
      <c r="E75" s="121">
        <v>140250</v>
      </c>
      <c r="F75" s="121" t="s">
        <v>691</v>
      </c>
    </row>
    <row r="76" spans="1:6">
      <c r="A76" s="4">
        <v>42101</v>
      </c>
      <c r="B76" s="121" t="s">
        <v>1087</v>
      </c>
      <c r="C76" s="121" t="s">
        <v>1013</v>
      </c>
      <c r="D76" s="121">
        <v>23</v>
      </c>
      <c r="E76" s="121">
        <v>135000</v>
      </c>
      <c r="F76" s="121" t="s">
        <v>691</v>
      </c>
    </row>
    <row r="77" spans="1:6">
      <c r="A77" s="4">
        <v>42102</v>
      </c>
      <c r="B77" s="121" t="s">
        <v>1088</v>
      </c>
      <c r="C77" s="121" t="s">
        <v>1015</v>
      </c>
      <c r="D77" s="121">
        <v>13</v>
      </c>
      <c r="E77" s="121">
        <v>82500</v>
      </c>
      <c r="F77" s="121" t="s">
        <v>39</v>
      </c>
    </row>
    <row r="78" spans="1:6">
      <c r="A78" s="4">
        <v>42103</v>
      </c>
      <c r="B78" s="121" t="s">
        <v>1089</v>
      </c>
      <c r="C78" s="121" t="s">
        <v>1013</v>
      </c>
      <c r="D78" s="121">
        <v>20</v>
      </c>
      <c r="E78" s="121">
        <v>114750</v>
      </c>
      <c r="F78" s="121" t="s">
        <v>691</v>
      </c>
    </row>
    <row r="79" spans="1:6">
      <c r="A79" s="4">
        <v>42106</v>
      </c>
      <c r="B79" s="121" t="s">
        <v>1090</v>
      </c>
      <c r="C79" s="121" t="s">
        <v>1015</v>
      </c>
      <c r="D79" s="121">
        <v>19</v>
      </c>
      <c r="E79" s="121">
        <v>132000</v>
      </c>
      <c r="F79" s="121" t="s">
        <v>691</v>
      </c>
    </row>
    <row r="80" spans="1:6">
      <c r="A80" s="4">
        <v>42107</v>
      </c>
      <c r="B80" s="121" t="s">
        <v>1091</v>
      </c>
      <c r="C80" s="121" t="s">
        <v>1013</v>
      </c>
      <c r="D80" s="121">
        <v>23</v>
      </c>
      <c r="E80" s="121">
        <v>135000</v>
      </c>
      <c r="F80" s="121" t="s">
        <v>691</v>
      </c>
    </row>
    <row r="81" spans="1:6">
      <c r="A81" s="4">
        <v>42108</v>
      </c>
      <c r="B81" s="121" t="s">
        <v>1092</v>
      </c>
      <c r="C81" s="121" t="s">
        <v>1015</v>
      </c>
      <c r="D81" s="121">
        <v>27</v>
      </c>
      <c r="E81" s="121">
        <v>198000</v>
      </c>
      <c r="F81" s="121" t="s">
        <v>39</v>
      </c>
    </row>
    <row r="82" spans="1:6">
      <c r="A82" s="4">
        <v>42109</v>
      </c>
      <c r="B82" s="121" t="s">
        <v>1093</v>
      </c>
      <c r="C82" s="121" t="s">
        <v>1013</v>
      </c>
      <c r="D82" s="121">
        <v>6</v>
      </c>
      <c r="E82" s="121">
        <v>20250</v>
      </c>
      <c r="F82" s="121" t="s">
        <v>16</v>
      </c>
    </row>
    <row r="83" spans="1:6">
      <c r="A83" s="4">
        <v>42110</v>
      </c>
      <c r="B83" s="121" t="s">
        <v>1094</v>
      </c>
      <c r="C83" s="121" t="s">
        <v>1013</v>
      </c>
      <c r="D83" s="121">
        <v>24</v>
      </c>
      <c r="E83" s="121">
        <v>141750</v>
      </c>
      <c r="F83" s="121" t="s">
        <v>691</v>
      </c>
    </row>
    <row r="84" spans="1:6">
      <c r="A84" s="4">
        <v>42113</v>
      </c>
      <c r="B84" s="121" t="s">
        <v>1095</v>
      </c>
      <c r="C84" s="121" t="s">
        <v>1011</v>
      </c>
      <c r="D84" s="121">
        <v>28</v>
      </c>
      <c r="E84" s="121">
        <v>112500</v>
      </c>
      <c r="F84" s="121" t="s">
        <v>16</v>
      </c>
    </row>
    <row r="85" spans="1:6">
      <c r="A85" s="4">
        <v>42114</v>
      </c>
      <c r="B85" s="121" t="s">
        <v>1096</v>
      </c>
      <c r="C85" s="121" t="s">
        <v>1013</v>
      </c>
      <c r="D85" s="121">
        <v>6</v>
      </c>
      <c r="E85" s="121">
        <v>20250</v>
      </c>
      <c r="F85" s="121" t="s">
        <v>16</v>
      </c>
    </row>
    <row r="86" spans="1:6">
      <c r="A86" s="4">
        <v>42114</v>
      </c>
      <c r="B86" s="121" t="s">
        <v>1097</v>
      </c>
      <c r="C86" s="121" t="s">
        <v>1011</v>
      </c>
      <c r="D86" s="121">
        <v>24</v>
      </c>
      <c r="E86" s="121">
        <v>94500</v>
      </c>
      <c r="F86" s="121" t="s">
        <v>691</v>
      </c>
    </row>
    <row r="87" spans="1:6">
      <c r="A87" s="4">
        <v>42115</v>
      </c>
      <c r="B87" s="121" t="s">
        <v>1098</v>
      </c>
      <c r="C87" s="121" t="s">
        <v>1013</v>
      </c>
      <c r="D87" s="121">
        <v>4</v>
      </c>
      <c r="E87" s="121">
        <v>6750</v>
      </c>
      <c r="F87" s="121" t="s">
        <v>691</v>
      </c>
    </row>
    <row r="88" spans="1:6">
      <c r="A88" s="4">
        <v>42116</v>
      </c>
      <c r="B88" s="121" t="s">
        <v>1099</v>
      </c>
      <c r="C88" s="121" t="s">
        <v>1011</v>
      </c>
      <c r="D88" s="121">
        <v>22</v>
      </c>
      <c r="E88" s="121">
        <v>85500</v>
      </c>
      <c r="F88" s="121" t="s">
        <v>16</v>
      </c>
    </row>
    <row r="89" spans="1:6">
      <c r="A89" s="4">
        <v>42117</v>
      </c>
      <c r="B89" s="121" t="s">
        <v>1100</v>
      </c>
      <c r="C89" s="121" t="s">
        <v>1013</v>
      </c>
      <c r="D89" s="121">
        <v>6</v>
      </c>
      <c r="E89" s="121">
        <v>20250</v>
      </c>
      <c r="F89" s="121" t="s">
        <v>691</v>
      </c>
    </row>
    <row r="90" spans="1:6">
      <c r="A90" s="4">
        <v>42120</v>
      </c>
      <c r="B90" s="121" t="s">
        <v>1101</v>
      </c>
      <c r="C90" s="121" t="s">
        <v>1011</v>
      </c>
      <c r="D90" s="121">
        <v>4</v>
      </c>
      <c r="E90" s="121">
        <v>4500</v>
      </c>
      <c r="F90" s="121" t="s">
        <v>16</v>
      </c>
    </row>
    <row r="91" spans="1:6">
      <c r="A91" s="4">
        <v>42121</v>
      </c>
      <c r="B91" s="121" t="s">
        <v>1102</v>
      </c>
      <c r="C91" s="121" t="s">
        <v>1015</v>
      </c>
      <c r="D91" s="121">
        <v>26</v>
      </c>
      <c r="E91" s="121">
        <v>189750</v>
      </c>
      <c r="F91" s="121" t="s">
        <v>691</v>
      </c>
    </row>
    <row r="92" spans="1:6">
      <c r="A92" s="4">
        <v>42122</v>
      </c>
      <c r="B92" s="121" t="s">
        <v>1103</v>
      </c>
      <c r="C92" s="121" t="s">
        <v>1015</v>
      </c>
      <c r="D92" s="121">
        <v>10</v>
      </c>
      <c r="E92" s="121">
        <v>57750</v>
      </c>
      <c r="F92" s="121" t="s">
        <v>16</v>
      </c>
    </row>
    <row r="93" spans="1:6">
      <c r="A93" s="4">
        <v>42123</v>
      </c>
      <c r="B93" s="121" t="s">
        <v>1104</v>
      </c>
      <c r="C93" s="121" t="s">
        <v>1015</v>
      </c>
      <c r="D93" s="121">
        <v>20</v>
      </c>
      <c r="E93" s="121">
        <v>140250</v>
      </c>
      <c r="F93" s="121" t="s">
        <v>691</v>
      </c>
    </row>
    <row r="94" spans="1:6">
      <c r="A94" s="4">
        <v>42124</v>
      </c>
      <c r="B94" s="121" t="s">
        <v>1105</v>
      </c>
      <c r="C94" s="121" t="s">
        <v>1015</v>
      </c>
      <c r="D94" s="121">
        <v>21</v>
      </c>
      <c r="E94" s="121">
        <v>148500</v>
      </c>
      <c r="F94" s="121" t="s">
        <v>16</v>
      </c>
    </row>
    <row r="95" spans="1:6">
      <c r="A95" s="4">
        <v>42127</v>
      </c>
      <c r="B95" s="121" t="s">
        <v>1106</v>
      </c>
      <c r="C95" s="121" t="s">
        <v>1015</v>
      </c>
      <c r="D95" s="121">
        <v>18</v>
      </c>
      <c r="E95" s="121">
        <v>123750</v>
      </c>
      <c r="F95" s="121" t="s">
        <v>691</v>
      </c>
    </row>
    <row r="96" spans="1:6">
      <c r="A96" s="4">
        <v>42128</v>
      </c>
      <c r="B96" s="121" t="s">
        <v>1107</v>
      </c>
      <c r="C96" s="121" t="s">
        <v>1015</v>
      </c>
      <c r="D96" s="121">
        <v>11</v>
      </c>
      <c r="E96" s="121">
        <v>66000</v>
      </c>
      <c r="F96" s="121" t="s">
        <v>39</v>
      </c>
    </row>
    <row r="97" spans="1:6">
      <c r="A97" s="4">
        <v>42128</v>
      </c>
      <c r="B97" s="121" t="s">
        <v>1108</v>
      </c>
      <c r="C97" s="121" t="s">
        <v>1015</v>
      </c>
      <c r="D97" s="121">
        <v>15</v>
      </c>
      <c r="E97" s="121">
        <v>99000</v>
      </c>
      <c r="F97" s="121" t="s">
        <v>691</v>
      </c>
    </row>
    <row r="98" spans="1:6">
      <c r="A98" s="4">
        <v>42129</v>
      </c>
      <c r="B98" s="121" t="s">
        <v>1109</v>
      </c>
      <c r="C98" s="121" t="s">
        <v>1015</v>
      </c>
      <c r="D98" s="121">
        <v>18</v>
      </c>
      <c r="E98" s="121">
        <v>123750</v>
      </c>
      <c r="F98" s="121" t="s">
        <v>16</v>
      </c>
    </row>
    <row r="99" spans="1:6">
      <c r="A99" s="4">
        <v>42130</v>
      </c>
      <c r="B99" s="121" t="s">
        <v>1110</v>
      </c>
      <c r="C99" s="121" t="s">
        <v>1013</v>
      </c>
      <c r="D99" s="121">
        <v>6</v>
      </c>
      <c r="E99" s="121">
        <v>20250</v>
      </c>
      <c r="F99" s="121" t="s">
        <v>39</v>
      </c>
    </row>
    <row r="100" spans="1:6">
      <c r="A100" s="4">
        <v>42131</v>
      </c>
      <c r="B100" s="121" t="s">
        <v>1111</v>
      </c>
      <c r="C100" s="121" t="s">
        <v>1013</v>
      </c>
      <c r="D100" s="121">
        <v>12</v>
      </c>
      <c r="E100" s="121">
        <v>60750</v>
      </c>
      <c r="F100" s="121" t="s">
        <v>16</v>
      </c>
    </row>
    <row r="101" spans="1:6">
      <c r="A101" s="4">
        <v>42134</v>
      </c>
      <c r="B101" s="121" t="s">
        <v>1112</v>
      </c>
      <c r="C101" s="121" t="s">
        <v>1011</v>
      </c>
      <c r="D101" s="121">
        <v>20</v>
      </c>
      <c r="E101" s="121">
        <v>76500</v>
      </c>
      <c r="F101" s="121" t="s">
        <v>691</v>
      </c>
    </row>
    <row r="102" spans="1:6">
      <c r="A102" s="4">
        <v>42135</v>
      </c>
      <c r="B102" s="121" t="s">
        <v>1113</v>
      </c>
      <c r="C102" s="121" t="s">
        <v>1015</v>
      </c>
      <c r="D102" s="121">
        <v>22</v>
      </c>
      <c r="E102" s="121">
        <v>156750</v>
      </c>
      <c r="F102" s="121" t="s">
        <v>16</v>
      </c>
    </row>
    <row r="103" spans="1:6">
      <c r="A103" s="4">
        <v>42136</v>
      </c>
      <c r="B103" s="121" t="s">
        <v>1114</v>
      </c>
      <c r="C103" s="121" t="s">
        <v>1013</v>
      </c>
      <c r="D103" s="121">
        <v>24</v>
      </c>
      <c r="E103" s="121">
        <v>141750</v>
      </c>
      <c r="F103" s="121" t="s">
        <v>691</v>
      </c>
    </row>
    <row r="104" spans="1:6">
      <c r="A104" s="4">
        <v>42137</v>
      </c>
      <c r="B104" s="121" t="s">
        <v>1115</v>
      </c>
      <c r="C104" s="121" t="s">
        <v>1013</v>
      </c>
      <c r="D104" s="121">
        <v>19</v>
      </c>
      <c r="E104" s="121">
        <v>108000</v>
      </c>
      <c r="F104" s="121" t="s">
        <v>39</v>
      </c>
    </row>
    <row r="105" spans="1:6">
      <c r="A105" s="4">
        <v>42138</v>
      </c>
      <c r="B105" s="121" t="s">
        <v>1116</v>
      </c>
      <c r="C105" s="121" t="s">
        <v>1011</v>
      </c>
      <c r="D105" s="121">
        <v>25</v>
      </c>
      <c r="E105" s="121">
        <v>99000</v>
      </c>
      <c r="F105" s="121" t="s">
        <v>691</v>
      </c>
    </row>
    <row r="106" spans="1:6">
      <c r="A106" s="4">
        <v>42141</v>
      </c>
      <c r="B106" s="121" t="s">
        <v>1117</v>
      </c>
      <c r="C106" s="121" t="s">
        <v>1015</v>
      </c>
      <c r="D106" s="121">
        <v>11</v>
      </c>
      <c r="E106" s="121">
        <v>66000</v>
      </c>
      <c r="F106" s="121" t="s">
        <v>16</v>
      </c>
    </row>
    <row r="107" spans="1:6">
      <c r="A107" s="4">
        <v>42142</v>
      </c>
      <c r="B107" s="121" t="s">
        <v>1118</v>
      </c>
      <c r="C107" s="121" t="s">
        <v>1013</v>
      </c>
      <c r="D107" s="121">
        <v>4</v>
      </c>
      <c r="E107" s="121">
        <v>6750</v>
      </c>
      <c r="F107" s="121" t="s">
        <v>16</v>
      </c>
    </row>
    <row r="108" spans="1:6">
      <c r="A108" s="4">
        <v>42142</v>
      </c>
      <c r="B108" s="121" t="s">
        <v>1119</v>
      </c>
      <c r="C108" s="121" t="s">
        <v>1013</v>
      </c>
      <c r="D108" s="121">
        <v>5</v>
      </c>
      <c r="E108" s="121">
        <v>13500</v>
      </c>
      <c r="F108" s="121" t="s">
        <v>39</v>
      </c>
    </row>
    <row r="109" spans="1:6">
      <c r="A109" s="4">
        <v>42143</v>
      </c>
      <c r="B109" s="121" t="s">
        <v>1120</v>
      </c>
      <c r="C109" s="121" t="s">
        <v>1011</v>
      </c>
      <c r="D109" s="121">
        <v>21</v>
      </c>
      <c r="E109" s="121">
        <v>81000</v>
      </c>
      <c r="F109" s="121" t="s">
        <v>691</v>
      </c>
    </row>
    <row r="110" spans="1:6">
      <c r="A110" s="4">
        <v>42144</v>
      </c>
      <c r="B110" s="121" t="s">
        <v>1121</v>
      </c>
      <c r="C110" s="121" t="s">
        <v>1015</v>
      </c>
      <c r="D110" s="121">
        <v>25</v>
      </c>
      <c r="E110" s="121">
        <v>181500</v>
      </c>
      <c r="F110" s="121" t="s">
        <v>16</v>
      </c>
    </row>
    <row r="111" spans="1:6">
      <c r="A111" s="4">
        <v>42145</v>
      </c>
      <c r="B111" s="121" t="s">
        <v>1122</v>
      </c>
      <c r="C111" s="121" t="s">
        <v>1015</v>
      </c>
      <c r="D111" s="121">
        <v>11</v>
      </c>
      <c r="E111" s="121">
        <v>66000</v>
      </c>
      <c r="F111" s="121" t="s">
        <v>691</v>
      </c>
    </row>
    <row r="112" spans="1:6">
      <c r="A112" s="4">
        <v>42148</v>
      </c>
      <c r="B112" s="121" t="s">
        <v>1123</v>
      </c>
      <c r="C112" s="121" t="s">
        <v>1013</v>
      </c>
      <c r="D112" s="121">
        <v>15</v>
      </c>
      <c r="E112" s="121">
        <v>81000</v>
      </c>
      <c r="F112" s="121" t="s">
        <v>16</v>
      </c>
    </row>
    <row r="113" spans="1:6">
      <c r="A113" s="4">
        <v>42149</v>
      </c>
      <c r="B113" s="121" t="s">
        <v>1124</v>
      </c>
      <c r="C113" s="121" t="s">
        <v>1013</v>
      </c>
      <c r="D113" s="121">
        <v>15</v>
      </c>
      <c r="E113" s="121">
        <v>81000</v>
      </c>
      <c r="F113" s="121" t="s">
        <v>691</v>
      </c>
    </row>
    <row r="114" spans="1:6">
      <c r="A114" s="4">
        <v>42150</v>
      </c>
      <c r="B114" s="121" t="s">
        <v>1125</v>
      </c>
      <c r="C114" s="121" t="s">
        <v>1011</v>
      </c>
      <c r="D114" s="121">
        <v>4</v>
      </c>
      <c r="E114" s="121">
        <v>4500</v>
      </c>
      <c r="F114" s="121" t="s">
        <v>16</v>
      </c>
    </row>
    <row r="115" spans="1:6">
      <c r="A115" s="4">
        <v>42151</v>
      </c>
      <c r="B115" s="121" t="s">
        <v>1126</v>
      </c>
      <c r="C115" s="121" t="s">
        <v>1011</v>
      </c>
      <c r="D115" s="121">
        <v>20</v>
      </c>
      <c r="E115" s="121">
        <v>76500</v>
      </c>
      <c r="F115" s="121" t="s">
        <v>691</v>
      </c>
    </row>
    <row r="116" spans="1:6">
      <c r="A116" s="4">
        <v>42152</v>
      </c>
      <c r="B116" s="121" t="s">
        <v>1127</v>
      </c>
      <c r="C116" s="121" t="s">
        <v>1011</v>
      </c>
      <c r="D116" s="121">
        <v>14</v>
      </c>
      <c r="E116" s="121">
        <v>49500</v>
      </c>
      <c r="F116" s="121" t="s">
        <v>16</v>
      </c>
    </row>
    <row r="117" spans="1:6">
      <c r="A117" s="4">
        <v>42155</v>
      </c>
      <c r="B117" s="121" t="s">
        <v>1128</v>
      </c>
      <c r="C117" s="121" t="s">
        <v>1011</v>
      </c>
      <c r="D117" s="121">
        <v>5</v>
      </c>
      <c r="E117" s="121">
        <v>9000</v>
      </c>
      <c r="F117" s="121" t="s">
        <v>691</v>
      </c>
    </row>
    <row r="118" spans="1:6">
      <c r="A118" s="4">
        <v>42156</v>
      </c>
      <c r="B118" s="121" t="s">
        <v>1129</v>
      </c>
      <c r="C118" s="121" t="s">
        <v>1011</v>
      </c>
      <c r="D118" s="121">
        <v>20</v>
      </c>
      <c r="E118" s="121">
        <v>76500</v>
      </c>
      <c r="F118" s="121" t="s">
        <v>16</v>
      </c>
    </row>
    <row r="119" spans="1:6">
      <c r="A119" s="4">
        <v>42156</v>
      </c>
      <c r="B119" s="121" t="s">
        <v>1130</v>
      </c>
      <c r="C119" s="121" t="s">
        <v>1011</v>
      </c>
      <c r="D119" s="121">
        <v>13</v>
      </c>
      <c r="E119" s="121">
        <v>45000</v>
      </c>
      <c r="F119" s="121" t="s">
        <v>16</v>
      </c>
    </row>
    <row r="120" spans="1:6">
      <c r="A120" s="4">
        <v>42157</v>
      </c>
      <c r="B120" s="121" t="s">
        <v>1131</v>
      </c>
      <c r="C120" s="121" t="s">
        <v>1011</v>
      </c>
      <c r="D120" s="121">
        <v>27</v>
      </c>
      <c r="E120" s="121">
        <v>108000</v>
      </c>
      <c r="F120" s="121" t="s">
        <v>16</v>
      </c>
    </row>
    <row r="121" spans="1:6">
      <c r="A121" s="4">
        <v>42158</v>
      </c>
      <c r="B121" s="121" t="s">
        <v>1132</v>
      </c>
      <c r="C121" s="121" t="s">
        <v>1011</v>
      </c>
      <c r="D121" s="121">
        <v>15</v>
      </c>
      <c r="E121" s="121">
        <v>54000</v>
      </c>
      <c r="F121" s="121" t="s">
        <v>16</v>
      </c>
    </row>
    <row r="122" spans="1:6">
      <c r="A122" s="4">
        <v>42159</v>
      </c>
      <c r="B122" s="121" t="s">
        <v>1133</v>
      </c>
      <c r="C122" s="121" t="s">
        <v>1011</v>
      </c>
      <c r="D122" s="121">
        <v>5</v>
      </c>
      <c r="E122" s="121">
        <v>9000</v>
      </c>
      <c r="F122" s="121" t="s">
        <v>16</v>
      </c>
    </row>
    <row r="123" spans="1:6">
      <c r="A123" s="4">
        <v>42162</v>
      </c>
      <c r="B123" s="121" t="s">
        <v>1134</v>
      </c>
      <c r="C123" s="121" t="s">
        <v>1011</v>
      </c>
      <c r="D123" s="121">
        <v>21</v>
      </c>
      <c r="E123" s="121">
        <v>81000</v>
      </c>
      <c r="F123" s="121" t="s">
        <v>39</v>
      </c>
    </row>
    <row r="124" spans="1:6">
      <c r="A124" s="4">
        <v>42163</v>
      </c>
      <c r="B124" s="121" t="s">
        <v>1135</v>
      </c>
      <c r="C124" s="121" t="s">
        <v>1011</v>
      </c>
      <c r="D124" s="121">
        <v>23</v>
      </c>
      <c r="E124" s="121">
        <v>90000</v>
      </c>
      <c r="F124" s="121" t="s">
        <v>16</v>
      </c>
    </row>
    <row r="125" spans="1:6">
      <c r="A125" s="4">
        <v>42164</v>
      </c>
      <c r="B125" s="121" t="s">
        <v>1136</v>
      </c>
      <c r="C125" s="121" t="s">
        <v>1011</v>
      </c>
      <c r="D125" s="121">
        <v>25</v>
      </c>
      <c r="E125" s="121">
        <v>99000</v>
      </c>
      <c r="F125" s="121" t="s">
        <v>16</v>
      </c>
    </row>
    <row r="126" spans="1:6">
      <c r="A126" s="4">
        <v>42165</v>
      </c>
      <c r="B126" s="121" t="s">
        <v>1137</v>
      </c>
      <c r="C126" s="121" t="s">
        <v>1013</v>
      </c>
      <c r="D126" s="121">
        <v>7</v>
      </c>
      <c r="E126" s="121">
        <v>27000</v>
      </c>
      <c r="F126" s="121" t="s">
        <v>16</v>
      </c>
    </row>
    <row r="127" spans="1:6">
      <c r="A127" s="4">
        <v>42166</v>
      </c>
      <c r="B127" s="121" t="s">
        <v>1138</v>
      </c>
      <c r="C127" s="121" t="s">
        <v>1013</v>
      </c>
      <c r="D127" s="121">
        <v>6</v>
      </c>
      <c r="E127" s="121">
        <v>20250</v>
      </c>
      <c r="F127" s="121" t="s">
        <v>16</v>
      </c>
    </row>
    <row r="128" spans="1:6">
      <c r="A128" s="4">
        <v>42169</v>
      </c>
      <c r="B128" s="121" t="s">
        <v>1139</v>
      </c>
      <c r="C128" s="121" t="s">
        <v>1011</v>
      </c>
      <c r="D128" s="121">
        <v>6</v>
      </c>
      <c r="E128" s="121">
        <v>13500</v>
      </c>
      <c r="F128" s="121" t="s">
        <v>16</v>
      </c>
    </row>
    <row r="129" spans="1:6">
      <c r="A129" s="4">
        <v>42170</v>
      </c>
      <c r="B129" s="121" t="s">
        <v>1140</v>
      </c>
      <c r="C129" s="121" t="s">
        <v>1015</v>
      </c>
      <c r="D129" s="121">
        <v>16</v>
      </c>
      <c r="E129" s="121">
        <v>107250</v>
      </c>
      <c r="F129" s="121" t="s">
        <v>691</v>
      </c>
    </row>
    <row r="130" spans="1:6">
      <c r="A130" s="4">
        <v>42170</v>
      </c>
      <c r="B130" s="121" t="s">
        <v>1141</v>
      </c>
      <c r="C130" s="121" t="s">
        <v>1015</v>
      </c>
      <c r="D130" s="121">
        <v>22</v>
      </c>
      <c r="E130" s="121">
        <v>156750</v>
      </c>
      <c r="F130" s="121" t="s">
        <v>691</v>
      </c>
    </row>
    <row r="131" spans="1:6">
      <c r="A131" s="4">
        <v>42171</v>
      </c>
      <c r="B131" s="121" t="s">
        <v>1142</v>
      </c>
      <c r="C131" s="121" t="s">
        <v>1013</v>
      </c>
      <c r="D131" s="121">
        <v>17</v>
      </c>
      <c r="E131" s="121">
        <v>94500</v>
      </c>
      <c r="F131" s="121" t="s">
        <v>691</v>
      </c>
    </row>
    <row r="132" spans="1:6">
      <c r="A132" s="4">
        <v>42172</v>
      </c>
      <c r="B132" s="121" t="s">
        <v>1143</v>
      </c>
      <c r="C132" s="121" t="s">
        <v>1013</v>
      </c>
      <c r="D132" s="121">
        <v>11</v>
      </c>
      <c r="E132" s="121">
        <v>54000</v>
      </c>
      <c r="F132" s="121" t="s">
        <v>691</v>
      </c>
    </row>
    <row r="133" spans="1:6">
      <c r="A133" s="4">
        <v>42173</v>
      </c>
      <c r="B133" s="121" t="s">
        <v>1144</v>
      </c>
      <c r="C133" s="121" t="s">
        <v>1011</v>
      </c>
      <c r="D133" s="121">
        <v>11</v>
      </c>
      <c r="E133" s="121">
        <v>36000</v>
      </c>
      <c r="F133" s="121" t="s">
        <v>39</v>
      </c>
    </row>
    <row r="134" spans="1:6">
      <c r="A134" s="4">
        <v>42176</v>
      </c>
      <c r="B134" s="121" t="s">
        <v>1145</v>
      </c>
      <c r="C134" s="121" t="s">
        <v>1015</v>
      </c>
      <c r="D134" s="121">
        <v>18</v>
      </c>
      <c r="E134" s="121">
        <v>123750</v>
      </c>
      <c r="F134" s="121" t="s">
        <v>691</v>
      </c>
    </row>
    <row r="135" spans="1:6">
      <c r="A135" s="4">
        <v>42177</v>
      </c>
      <c r="B135" s="121" t="s">
        <v>1146</v>
      </c>
      <c r="C135" s="121" t="s">
        <v>1015</v>
      </c>
      <c r="D135" s="121">
        <v>14</v>
      </c>
      <c r="E135" s="121">
        <v>90750</v>
      </c>
      <c r="F135" s="121" t="s">
        <v>691</v>
      </c>
    </row>
    <row r="136" spans="1:6">
      <c r="A136" s="4">
        <v>42178</v>
      </c>
      <c r="B136" s="121" t="s">
        <v>1147</v>
      </c>
      <c r="C136" s="121" t="s">
        <v>1013</v>
      </c>
      <c r="D136" s="121">
        <v>27</v>
      </c>
      <c r="E136" s="121">
        <v>162000</v>
      </c>
      <c r="F136" s="121" t="s">
        <v>691</v>
      </c>
    </row>
    <row r="137" spans="1:6">
      <c r="A137" s="4">
        <v>42179</v>
      </c>
      <c r="B137" s="121" t="s">
        <v>1148</v>
      </c>
      <c r="C137" s="121" t="s">
        <v>1013</v>
      </c>
      <c r="D137" s="121">
        <v>16</v>
      </c>
      <c r="E137" s="121">
        <v>87750</v>
      </c>
      <c r="F137" s="121" t="s">
        <v>691</v>
      </c>
    </row>
    <row r="138" spans="1:6">
      <c r="A138" s="4">
        <v>42180</v>
      </c>
      <c r="B138" s="121" t="s">
        <v>1149</v>
      </c>
      <c r="C138" s="121" t="s">
        <v>1011</v>
      </c>
      <c r="D138" s="121">
        <v>16</v>
      </c>
      <c r="E138" s="121">
        <v>58500</v>
      </c>
      <c r="F138" s="121" t="s">
        <v>691</v>
      </c>
    </row>
    <row r="139" spans="1:6">
      <c r="A139" s="4">
        <v>42183</v>
      </c>
      <c r="B139" s="121" t="s">
        <v>1150</v>
      </c>
      <c r="C139" s="121" t="s">
        <v>1015</v>
      </c>
      <c r="D139" s="121">
        <v>15</v>
      </c>
      <c r="E139" s="121">
        <v>99000</v>
      </c>
      <c r="F139" s="121" t="s">
        <v>691</v>
      </c>
    </row>
    <row r="140" spans="1:6">
      <c r="A140" s="4">
        <v>42184</v>
      </c>
      <c r="B140" s="121" t="s">
        <v>1151</v>
      </c>
      <c r="C140" s="121" t="s">
        <v>1015</v>
      </c>
      <c r="D140" s="121">
        <v>16</v>
      </c>
      <c r="E140" s="121">
        <v>107250</v>
      </c>
      <c r="F140" s="121" t="s">
        <v>691</v>
      </c>
    </row>
    <row r="141" spans="1:6">
      <c r="A141" s="4">
        <v>42184</v>
      </c>
      <c r="B141" s="121" t="s">
        <v>1152</v>
      </c>
      <c r="C141" s="121" t="s">
        <v>1013</v>
      </c>
      <c r="D141" s="121">
        <v>20</v>
      </c>
      <c r="E141" s="121">
        <v>114750</v>
      </c>
      <c r="F141" s="121" t="s">
        <v>691</v>
      </c>
    </row>
    <row r="142" spans="1:6">
      <c r="A142" s="4">
        <v>42185</v>
      </c>
      <c r="B142" s="121" t="s">
        <v>1153</v>
      </c>
      <c r="C142" s="121" t="s">
        <v>1013</v>
      </c>
      <c r="D142" s="121">
        <v>11</v>
      </c>
      <c r="E142" s="121">
        <v>54000</v>
      </c>
      <c r="F142" s="121" t="s">
        <v>39</v>
      </c>
    </row>
    <row r="143" spans="1:6">
      <c r="A143" s="4">
        <v>42186</v>
      </c>
      <c r="B143" s="121" t="s">
        <v>1154</v>
      </c>
      <c r="C143" s="121" t="s">
        <v>1011</v>
      </c>
      <c r="D143" s="121">
        <v>22</v>
      </c>
      <c r="E143" s="121">
        <v>85500</v>
      </c>
      <c r="F143" s="121" t="s">
        <v>691</v>
      </c>
    </row>
    <row r="144" spans="1:6">
      <c r="A144" s="4">
        <v>42187</v>
      </c>
      <c r="B144" s="121" t="s">
        <v>1155</v>
      </c>
      <c r="C144" s="121" t="s">
        <v>1015</v>
      </c>
      <c r="D144" s="121">
        <v>8</v>
      </c>
      <c r="E144" s="121">
        <v>41250</v>
      </c>
      <c r="F144" s="121" t="s">
        <v>691</v>
      </c>
    </row>
    <row r="145" spans="1:6">
      <c r="A145" s="4">
        <v>42190</v>
      </c>
      <c r="B145" s="121" t="s">
        <v>1156</v>
      </c>
      <c r="C145" s="121" t="s">
        <v>1015</v>
      </c>
      <c r="D145" s="121">
        <v>11</v>
      </c>
      <c r="E145" s="121">
        <v>66000</v>
      </c>
      <c r="F145" s="121" t="s">
        <v>691</v>
      </c>
    </row>
    <row r="146" spans="1:6">
      <c r="A146" s="4">
        <v>42191</v>
      </c>
      <c r="B146" s="121" t="s">
        <v>1157</v>
      </c>
      <c r="C146" s="121" t="s">
        <v>1013</v>
      </c>
      <c r="D146" s="121">
        <v>7</v>
      </c>
      <c r="E146" s="121">
        <v>27000</v>
      </c>
      <c r="F146" s="121" t="s">
        <v>691</v>
      </c>
    </row>
    <row r="147" spans="1:6">
      <c r="A147" s="4">
        <v>42192</v>
      </c>
      <c r="B147" s="121" t="s">
        <v>1158</v>
      </c>
      <c r="C147" s="121" t="s">
        <v>1013</v>
      </c>
      <c r="D147" s="121">
        <v>10</v>
      </c>
      <c r="E147" s="121">
        <v>47250</v>
      </c>
      <c r="F147" s="121" t="s">
        <v>39</v>
      </c>
    </row>
    <row r="148" spans="1:6">
      <c r="A148" s="4">
        <v>42193</v>
      </c>
      <c r="B148" s="121" t="s">
        <v>1159</v>
      </c>
      <c r="C148" s="121" t="s">
        <v>1011</v>
      </c>
      <c r="D148" s="121">
        <v>23</v>
      </c>
      <c r="E148" s="121">
        <v>90000</v>
      </c>
      <c r="F148" s="121" t="s">
        <v>691</v>
      </c>
    </row>
    <row r="149" spans="1:6">
      <c r="A149" s="4">
        <v>42194</v>
      </c>
      <c r="B149" s="121" t="s">
        <v>1160</v>
      </c>
      <c r="C149" s="121" t="s">
        <v>1015</v>
      </c>
      <c r="D149" s="121">
        <v>17</v>
      </c>
      <c r="E149" s="121">
        <v>115500</v>
      </c>
      <c r="F149" s="121" t="s">
        <v>691</v>
      </c>
    </row>
    <row r="150" spans="1:6">
      <c r="A150" s="4">
        <v>42197</v>
      </c>
      <c r="B150" s="121" t="s">
        <v>1161</v>
      </c>
      <c r="C150" s="121" t="s">
        <v>1015</v>
      </c>
      <c r="D150" s="121">
        <v>22</v>
      </c>
      <c r="E150" s="121">
        <v>156750</v>
      </c>
      <c r="F150" s="121" t="s">
        <v>691</v>
      </c>
    </row>
    <row r="151" spans="1:6">
      <c r="A151" s="4">
        <v>42198</v>
      </c>
      <c r="B151" s="121" t="s">
        <v>1162</v>
      </c>
      <c r="C151" s="121" t="s">
        <v>1013</v>
      </c>
      <c r="D151" s="121">
        <v>26</v>
      </c>
      <c r="E151" s="121">
        <v>155250</v>
      </c>
      <c r="F151" s="121" t="s">
        <v>691</v>
      </c>
    </row>
    <row r="152" spans="1:6">
      <c r="A152" s="4">
        <v>42198</v>
      </c>
      <c r="B152" s="121" t="s">
        <v>1163</v>
      </c>
      <c r="C152" s="121" t="s">
        <v>1013</v>
      </c>
      <c r="D152" s="121">
        <v>23</v>
      </c>
      <c r="E152" s="121">
        <v>135000</v>
      </c>
      <c r="F152" s="121" t="s">
        <v>691</v>
      </c>
    </row>
    <row r="153" spans="1:6">
      <c r="A153" s="4">
        <v>42199</v>
      </c>
      <c r="B153" s="121" t="s">
        <v>1164</v>
      </c>
      <c r="C153" s="121" t="s">
        <v>1011</v>
      </c>
      <c r="D153" s="121">
        <v>24</v>
      </c>
      <c r="E153" s="121">
        <v>94500</v>
      </c>
      <c r="F153" s="121" t="s">
        <v>691</v>
      </c>
    </row>
    <row r="154" spans="1:6">
      <c r="A154" s="4">
        <v>42200</v>
      </c>
      <c r="B154" s="121" t="s">
        <v>1165</v>
      </c>
      <c r="C154" s="121" t="s">
        <v>1015</v>
      </c>
      <c r="D154" s="121">
        <v>4</v>
      </c>
      <c r="E154" s="121">
        <v>8250</v>
      </c>
      <c r="F154" s="121" t="s">
        <v>691</v>
      </c>
    </row>
    <row r="155" spans="1:6">
      <c r="A155" s="4">
        <v>42201</v>
      </c>
      <c r="B155" s="121" t="s">
        <v>1166</v>
      </c>
      <c r="C155" s="121" t="s">
        <v>1015</v>
      </c>
      <c r="D155" s="121">
        <v>7</v>
      </c>
      <c r="E155" s="121">
        <v>33000</v>
      </c>
      <c r="F155" s="121" t="s">
        <v>691</v>
      </c>
    </row>
    <row r="156" spans="1:6">
      <c r="A156" s="4">
        <v>42204</v>
      </c>
      <c r="B156" s="121" t="s">
        <v>1167</v>
      </c>
      <c r="C156" s="121" t="s">
        <v>1013</v>
      </c>
      <c r="D156" s="121">
        <v>28</v>
      </c>
      <c r="E156" s="121">
        <v>168750</v>
      </c>
      <c r="F156" s="121" t="s">
        <v>691</v>
      </c>
    </row>
    <row r="157" spans="1:6">
      <c r="A157" s="4">
        <v>42205</v>
      </c>
      <c r="B157" s="121" t="s">
        <v>1168</v>
      </c>
      <c r="C157" s="121" t="s">
        <v>1013</v>
      </c>
      <c r="D157" s="121">
        <v>20</v>
      </c>
      <c r="E157" s="121">
        <v>114750</v>
      </c>
      <c r="F157" s="121" t="s">
        <v>691</v>
      </c>
    </row>
    <row r="158" spans="1:6">
      <c r="A158" s="4">
        <v>42206</v>
      </c>
      <c r="B158" s="121" t="s">
        <v>1169</v>
      </c>
      <c r="C158" s="121" t="s">
        <v>1011</v>
      </c>
      <c r="D158" s="121">
        <v>6</v>
      </c>
      <c r="E158" s="121">
        <v>13500</v>
      </c>
      <c r="F158" s="121" t="s">
        <v>691</v>
      </c>
    </row>
    <row r="159" spans="1:6">
      <c r="A159" s="4">
        <v>42207</v>
      </c>
      <c r="B159" s="121" t="s">
        <v>1170</v>
      </c>
      <c r="C159" s="121" t="s">
        <v>1015</v>
      </c>
      <c r="D159" s="121">
        <v>21</v>
      </c>
      <c r="E159" s="121">
        <v>148500</v>
      </c>
      <c r="F159" s="121" t="s">
        <v>691</v>
      </c>
    </row>
    <row r="160" spans="1:6">
      <c r="A160" s="4">
        <v>42208</v>
      </c>
      <c r="B160" s="121" t="s">
        <v>1171</v>
      </c>
      <c r="C160" s="121" t="s">
        <v>1015</v>
      </c>
      <c r="D160" s="121">
        <v>4</v>
      </c>
      <c r="E160" s="121">
        <v>8250</v>
      </c>
      <c r="F160" s="121" t="s">
        <v>691</v>
      </c>
    </row>
    <row r="161" spans="1:6">
      <c r="A161" s="4">
        <v>42211</v>
      </c>
      <c r="B161" s="121" t="s">
        <v>1172</v>
      </c>
      <c r="C161" s="121" t="s">
        <v>1013</v>
      </c>
      <c r="D161" s="121">
        <v>4</v>
      </c>
      <c r="E161" s="121">
        <v>6750</v>
      </c>
      <c r="F161" s="121" t="s">
        <v>691</v>
      </c>
    </row>
    <row r="162" spans="1:6">
      <c r="A162" s="4">
        <v>42212</v>
      </c>
      <c r="B162" s="121" t="s">
        <v>1173</v>
      </c>
      <c r="C162" s="121" t="s">
        <v>1013</v>
      </c>
      <c r="D162" s="121">
        <v>15</v>
      </c>
      <c r="E162" s="121">
        <v>81000</v>
      </c>
      <c r="F162" s="121" t="s">
        <v>39</v>
      </c>
    </row>
    <row r="163" spans="1:6">
      <c r="A163" s="4">
        <v>42212</v>
      </c>
      <c r="B163" s="121" t="s">
        <v>1174</v>
      </c>
      <c r="C163" s="121" t="s">
        <v>1011</v>
      </c>
      <c r="D163" s="121">
        <v>15</v>
      </c>
      <c r="E163" s="121">
        <v>54000</v>
      </c>
      <c r="F163" s="121" t="s">
        <v>39</v>
      </c>
    </row>
    <row r="164" spans="1:6">
      <c r="A164" s="4">
        <v>42213</v>
      </c>
      <c r="B164" s="121" t="s">
        <v>1175</v>
      </c>
      <c r="C164" s="121" t="s">
        <v>1015</v>
      </c>
      <c r="D164" s="121">
        <v>4</v>
      </c>
      <c r="E164" s="121">
        <v>8250</v>
      </c>
      <c r="F164" s="121" t="s">
        <v>39</v>
      </c>
    </row>
    <row r="165" spans="1:6">
      <c r="A165" s="4">
        <v>42214</v>
      </c>
      <c r="B165" s="121" t="s">
        <v>1176</v>
      </c>
      <c r="C165" s="121" t="s">
        <v>1015</v>
      </c>
      <c r="D165" s="121">
        <v>12</v>
      </c>
      <c r="E165" s="121">
        <v>74250</v>
      </c>
      <c r="F165" s="121" t="s">
        <v>39</v>
      </c>
    </row>
    <row r="166" spans="1:6">
      <c r="A166" s="4">
        <v>42215</v>
      </c>
      <c r="B166" s="121" t="s">
        <v>1177</v>
      </c>
      <c r="C166" s="121" t="s">
        <v>1013</v>
      </c>
      <c r="D166" s="121">
        <v>17</v>
      </c>
      <c r="E166" s="121">
        <v>94500</v>
      </c>
      <c r="F166" s="121" t="s">
        <v>39</v>
      </c>
    </row>
    <row r="167" spans="1:6">
      <c r="A167" s="4">
        <v>42218</v>
      </c>
      <c r="B167" s="121" t="s">
        <v>1178</v>
      </c>
      <c r="C167" s="121" t="s">
        <v>1013</v>
      </c>
      <c r="D167" s="121">
        <v>4</v>
      </c>
      <c r="E167" s="121">
        <v>6750</v>
      </c>
      <c r="F167" s="121" t="s">
        <v>39</v>
      </c>
    </row>
    <row r="168" spans="1:6">
      <c r="A168" s="4">
        <v>42219</v>
      </c>
      <c r="B168" s="121" t="s">
        <v>1179</v>
      </c>
      <c r="C168" s="121" t="s">
        <v>1011</v>
      </c>
      <c r="D168" s="121">
        <v>21</v>
      </c>
      <c r="E168" s="121">
        <v>81000</v>
      </c>
      <c r="F168" s="121" t="s">
        <v>39</v>
      </c>
    </row>
    <row r="169" spans="1:6">
      <c r="A169" s="4">
        <v>42220</v>
      </c>
      <c r="B169" s="121" t="s">
        <v>1180</v>
      </c>
      <c r="C169" s="121" t="s">
        <v>1015</v>
      </c>
      <c r="D169" s="121">
        <v>22</v>
      </c>
      <c r="E169" s="121">
        <v>156750</v>
      </c>
      <c r="F169" s="121" t="s">
        <v>39</v>
      </c>
    </row>
    <row r="170" spans="1:6">
      <c r="A170" s="4">
        <v>42221</v>
      </c>
      <c r="B170" s="121" t="s">
        <v>1181</v>
      </c>
      <c r="C170" s="121" t="s">
        <v>1015</v>
      </c>
      <c r="D170" s="121">
        <v>15</v>
      </c>
      <c r="E170" s="121">
        <v>99000</v>
      </c>
      <c r="F170" s="121" t="s">
        <v>691</v>
      </c>
    </row>
    <row r="171" spans="1:6">
      <c r="A171" s="4">
        <v>42222</v>
      </c>
      <c r="B171" s="121" t="s">
        <v>1182</v>
      </c>
      <c r="C171" s="121" t="s">
        <v>1013</v>
      </c>
      <c r="D171" s="121">
        <v>6</v>
      </c>
      <c r="E171" s="121">
        <v>20250</v>
      </c>
      <c r="F171" s="121" t="s">
        <v>39</v>
      </c>
    </row>
    <row r="172" spans="1:6">
      <c r="A172" s="4">
        <v>42223</v>
      </c>
      <c r="B172" s="121" t="s">
        <v>1183</v>
      </c>
      <c r="C172" s="121" t="s">
        <v>1013</v>
      </c>
      <c r="D172" s="121">
        <v>17</v>
      </c>
      <c r="E172" s="121">
        <v>94500</v>
      </c>
      <c r="F172" s="121" t="s">
        <v>16</v>
      </c>
    </row>
    <row r="173" spans="1:6">
      <c r="A173" s="4">
        <v>42224</v>
      </c>
      <c r="B173" s="121" t="s">
        <v>1184</v>
      </c>
      <c r="C173" s="121" t="s">
        <v>1011</v>
      </c>
      <c r="D173" s="121">
        <v>24</v>
      </c>
      <c r="E173" s="121">
        <v>94500</v>
      </c>
      <c r="F173" s="121" t="s">
        <v>691</v>
      </c>
    </row>
    <row r="174" spans="1:6">
      <c r="A174" s="4">
        <v>42225</v>
      </c>
      <c r="B174" s="121" t="s">
        <v>1185</v>
      </c>
      <c r="C174" s="121" t="s">
        <v>1015</v>
      </c>
      <c r="D174" s="121">
        <v>22</v>
      </c>
      <c r="E174" s="121">
        <v>156750</v>
      </c>
      <c r="F174" s="121" t="s">
        <v>39</v>
      </c>
    </row>
    <row r="175" spans="1:6">
      <c r="A175" s="4">
        <v>42226</v>
      </c>
      <c r="B175" s="121" t="s">
        <v>1186</v>
      </c>
      <c r="C175" s="121" t="s">
        <v>1015</v>
      </c>
      <c r="D175" s="121">
        <v>16</v>
      </c>
      <c r="E175" s="121">
        <v>107250</v>
      </c>
      <c r="F175" s="121" t="s">
        <v>16</v>
      </c>
    </row>
    <row r="176" spans="1:6">
      <c r="A176" s="4">
        <v>42227</v>
      </c>
      <c r="B176" s="121" t="s">
        <v>1187</v>
      </c>
      <c r="C176" s="121" t="s">
        <v>1013</v>
      </c>
      <c r="D176" s="121">
        <v>18</v>
      </c>
      <c r="E176" s="121">
        <v>101250</v>
      </c>
      <c r="F176" s="121" t="s">
        <v>691</v>
      </c>
    </row>
    <row r="177" spans="1:6">
      <c r="A177" s="4">
        <v>42228</v>
      </c>
      <c r="B177" s="121" t="s">
        <v>1188</v>
      </c>
      <c r="C177" s="121" t="s">
        <v>1013</v>
      </c>
      <c r="D177" s="121">
        <v>13</v>
      </c>
      <c r="E177" s="121">
        <v>67500</v>
      </c>
      <c r="F177" s="121" t="s">
        <v>39</v>
      </c>
    </row>
    <row r="178" spans="1:6">
      <c r="A178" s="4">
        <v>42229</v>
      </c>
      <c r="B178" s="121" t="s">
        <v>1189</v>
      </c>
      <c r="C178" s="121" t="s">
        <v>1011</v>
      </c>
      <c r="D178" s="121">
        <v>7</v>
      </c>
      <c r="E178" s="121">
        <v>18000</v>
      </c>
      <c r="F178" s="121" t="s">
        <v>16</v>
      </c>
    </row>
    <row r="179" spans="1:6">
      <c r="A179" s="4">
        <v>42230</v>
      </c>
      <c r="B179" s="121" t="s">
        <v>1190</v>
      </c>
      <c r="C179" s="121" t="s">
        <v>1015</v>
      </c>
      <c r="D179" s="121">
        <v>26</v>
      </c>
      <c r="E179" s="121">
        <v>189750</v>
      </c>
      <c r="F179" s="121" t="s">
        <v>691</v>
      </c>
    </row>
    <row r="180" spans="1:6">
      <c r="A180" s="4">
        <v>42231</v>
      </c>
      <c r="B180" s="121" t="s">
        <v>1191</v>
      </c>
      <c r="C180" s="121" t="s">
        <v>1015</v>
      </c>
      <c r="D180" s="121">
        <v>11</v>
      </c>
      <c r="E180" s="121">
        <v>66000</v>
      </c>
      <c r="F180" s="121" t="s">
        <v>39</v>
      </c>
    </row>
    <row r="181" spans="1:6">
      <c r="A181" s="4">
        <v>42232</v>
      </c>
      <c r="B181" s="121" t="s">
        <v>1192</v>
      </c>
      <c r="C181" s="121" t="s">
        <v>1013</v>
      </c>
      <c r="D181" s="121">
        <v>15</v>
      </c>
      <c r="E181" s="121">
        <v>81000</v>
      </c>
      <c r="F181" s="121" t="s">
        <v>16</v>
      </c>
    </row>
    <row r="182" spans="1:6">
      <c r="A182" s="4">
        <v>42233</v>
      </c>
      <c r="B182" s="121" t="s">
        <v>1193</v>
      </c>
      <c r="C182" s="121" t="s">
        <v>1013</v>
      </c>
      <c r="D182" s="121">
        <v>13</v>
      </c>
      <c r="E182" s="121">
        <v>67500</v>
      </c>
      <c r="F182" s="121" t="s">
        <v>691</v>
      </c>
    </row>
    <row r="183" spans="1:6">
      <c r="A183" s="4">
        <v>42234</v>
      </c>
      <c r="B183" s="121" t="s">
        <v>1194</v>
      </c>
      <c r="C183" s="121" t="s">
        <v>1011</v>
      </c>
      <c r="D183" s="121">
        <v>27</v>
      </c>
      <c r="E183" s="121">
        <v>108000</v>
      </c>
      <c r="F183" s="121" t="s">
        <v>39</v>
      </c>
    </row>
    <row r="184" spans="1:6">
      <c r="A184" s="4">
        <v>42235</v>
      </c>
      <c r="B184" s="121" t="s">
        <v>1195</v>
      </c>
      <c r="C184" s="121" t="s">
        <v>1015</v>
      </c>
      <c r="D184" s="121">
        <v>25</v>
      </c>
      <c r="E184" s="121">
        <v>181500</v>
      </c>
      <c r="F184" s="121" t="s">
        <v>16</v>
      </c>
    </row>
    <row r="185" spans="1:6">
      <c r="A185" s="4">
        <v>42236</v>
      </c>
      <c r="B185" s="121" t="s">
        <v>1196</v>
      </c>
      <c r="C185" s="121" t="s">
        <v>1015</v>
      </c>
      <c r="D185" s="121">
        <v>18</v>
      </c>
      <c r="E185" s="121">
        <v>123750</v>
      </c>
      <c r="F185" s="121" t="s">
        <v>691</v>
      </c>
    </row>
    <row r="186" spans="1:6">
      <c r="A186" s="4">
        <v>42237</v>
      </c>
      <c r="B186" s="121" t="s">
        <v>1197</v>
      </c>
      <c r="C186" s="121" t="s">
        <v>1013</v>
      </c>
      <c r="D186" s="121">
        <v>5</v>
      </c>
      <c r="E186" s="121">
        <v>13500</v>
      </c>
      <c r="F186" s="121" t="s">
        <v>39</v>
      </c>
    </row>
    <row r="187" spans="1:6">
      <c r="A187" s="4">
        <v>42238</v>
      </c>
      <c r="B187" s="121" t="s">
        <v>1198</v>
      </c>
      <c r="C187" s="121" t="s">
        <v>1013</v>
      </c>
      <c r="D187" s="121">
        <v>7</v>
      </c>
      <c r="E187" s="121">
        <v>27000</v>
      </c>
      <c r="F187" s="121" t="s">
        <v>16</v>
      </c>
    </row>
    <row r="188" spans="1:6">
      <c r="A188" s="4">
        <v>42239</v>
      </c>
      <c r="B188" s="121" t="s">
        <v>1199</v>
      </c>
      <c r="C188" s="121" t="s">
        <v>1011</v>
      </c>
      <c r="D188" s="121">
        <v>22</v>
      </c>
      <c r="E188" s="121">
        <v>85500</v>
      </c>
      <c r="F188" s="121" t="s">
        <v>691</v>
      </c>
    </row>
    <row r="189" spans="1:6">
      <c r="A189" s="4">
        <v>42240</v>
      </c>
      <c r="B189" s="121" t="s">
        <v>1200</v>
      </c>
      <c r="C189" s="121" t="s">
        <v>1015</v>
      </c>
      <c r="D189" s="121">
        <v>10</v>
      </c>
      <c r="E189" s="121">
        <v>57750</v>
      </c>
      <c r="F189" s="121" t="s">
        <v>39</v>
      </c>
    </row>
    <row r="190" spans="1:6">
      <c r="A190" s="4">
        <v>42241</v>
      </c>
      <c r="B190" s="121" t="s">
        <v>1201</v>
      </c>
      <c r="C190" s="121" t="s">
        <v>1015</v>
      </c>
      <c r="D190" s="121">
        <v>22</v>
      </c>
      <c r="E190" s="121">
        <v>156750</v>
      </c>
      <c r="F190" s="121" t="s">
        <v>16</v>
      </c>
    </row>
    <row r="191" spans="1:6">
      <c r="A191" s="4">
        <v>42242</v>
      </c>
      <c r="B191" s="121" t="s">
        <v>1202</v>
      </c>
      <c r="C191" s="121" t="s">
        <v>1013</v>
      </c>
      <c r="D191" s="121">
        <v>12</v>
      </c>
      <c r="E191" s="121">
        <v>60750</v>
      </c>
      <c r="F191" s="121" t="s">
        <v>691</v>
      </c>
    </row>
    <row r="192" spans="1:6">
      <c r="A192" s="4">
        <v>42243</v>
      </c>
      <c r="B192" s="121" t="s">
        <v>1203</v>
      </c>
      <c r="C192" s="121" t="s">
        <v>1013</v>
      </c>
      <c r="D192" s="121">
        <v>8</v>
      </c>
      <c r="E192" s="121">
        <v>33750</v>
      </c>
      <c r="F192" s="121" t="s">
        <v>39</v>
      </c>
    </row>
    <row r="193" spans="1:6">
      <c r="A193" s="4">
        <v>42244</v>
      </c>
      <c r="B193" s="121" t="s">
        <v>1204</v>
      </c>
      <c r="C193" s="121" t="s">
        <v>1011</v>
      </c>
      <c r="D193" s="121">
        <v>15</v>
      </c>
      <c r="E193" s="121">
        <v>54000</v>
      </c>
      <c r="F193" s="121" t="s">
        <v>16</v>
      </c>
    </row>
    <row r="194" spans="1:6">
      <c r="A194" s="4">
        <v>42245</v>
      </c>
      <c r="B194" s="121" t="s">
        <v>1205</v>
      </c>
      <c r="C194" s="121" t="s">
        <v>1015</v>
      </c>
      <c r="D194" s="121">
        <v>6</v>
      </c>
      <c r="E194" s="121">
        <v>24750</v>
      </c>
      <c r="F194" s="121" t="s">
        <v>691</v>
      </c>
    </row>
    <row r="195" spans="1:6">
      <c r="A195" s="4">
        <v>42246</v>
      </c>
      <c r="B195" s="121" t="s">
        <v>1206</v>
      </c>
      <c r="C195" s="121" t="s">
        <v>1015</v>
      </c>
      <c r="D195" s="121">
        <v>15</v>
      </c>
      <c r="E195" s="121">
        <v>99000</v>
      </c>
      <c r="F195" s="121" t="s">
        <v>39</v>
      </c>
    </row>
    <row r="196" spans="1:6">
      <c r="A196" s="4">
        <v>42247</v>
      </c>
      <c r="B196" s="121" t="s">
        <v>1207</v>
      </c>
      <c r="C196" s="121" t="s">
        <v>1013</v>
      </c>
      <c r="D196" s="121">
        <v>26</v>
      </c>
      <c r="E196" s="121">
        <v>155250</v>
      </c>
      <c r="F196" s="121" t="s">
        <v>16</v>
      </c>
    </row>
    <row r="197" spans="1:6">
      <c r="A197" s="4">
        <v>42248</v>
      </c>
      <c r="B197" s="121" t="s">
        <v>1208</v>
      </c>
      <c r="C197" s="121" t="s">
        <v>1013</v>
      </c>
      <c r="D197" s="121">
        <v>20</v>
      </c>
      <c r="E197" s="121">
        <v>114750</v>
      </c>
      <c r="F197" s="121" t="s">
        <v>691</v>
      </c>
    </row>
    <row r="198" spans="1:6">
      <c r="A198" s="4">
        <v>42249</v>
      </c>
      <c r="B198" s="121" t="s">
        <v>1209</v>
      </c>
      <c r="C198" s="121" t="s">
        <v>1011</v>
      </c>
      <c r="D198" s="121">
        <v>28</v>
      </c>
      <c r="E198" s="121">
        <v>112500</v>
      </c>
      <c r="F198" s="121" t="s">
        <v>39</v>
      </c>
    </row>
    <row r="199" spans="1:6">
      <c r="A199" s="4">
        <v>42250</v>
      </c>
      <c r="B199" s="121" t="s">
        <v>1210</v>
      </c>
      <c r="C199" s="121" t="s">
        <v>1015</v>
      </c>
      <c r="D199" s="121">
        <v>8</v>
      </c>
      <c r="E199" s="121">
        <v>41250</v>
      </c>
      <c r="F199" s="121" t="s">
        <v>16</v>
      </c>
    </row>
    <row r="200" spans="1:6">
      <c r="A200" s="4">
        <v>42251</v>
      </c>
      <c r="B200" s="121" t="s">
        <v>1211</v>
      </c>
      <c r="C200" s="121" t="s">
        <v>1015</v>
      </c>
      <c r="D200" s="121">
        <v>25</v>
      </c>
      <c r="E200" s="121">
        <v>181500</v>
      </c>
      <c r="F200" s="121" t="s">
        <v>16</v>
      </c>
    </row>
    <row r="201" spans="1:6">
      <c r="A201" s="4">
        <v>42252</v>
      </c>
      <c r="B201" s="121" t="s">
        <v>1212</v>
      </c>
      <c r="C201" s="121" t="s">
        <v>1013</v>
      </c>
      <c r="D201" s="121">
        <v>17</v>
      </c>
      <c r="E201" s="121">
        <v>94500</v>
      </c>
      <c r="F201" s="121" t="s">
        <v>39</v>
      </c>
    </row>
    <row r="202" spans="1:6">
      <c r="A202" s="4">
        <v>42253</v>
      </c>
      <c r="B202" s="121" t="s">
        <v>1213</v>
      </c>
      <c r="C202" s="121" t="s">
        <v>1013</v>
      </c>
      <c r="D202" s="121">
        <v>27</v>
      </c>
      <c r="E202" s="121">
        <v>162000</v>
      </c>
      <c r="F202" s="121" t="s">
        <v>16</v>
      </c>
    </row>
    <row r="203" spans="1:6">
      <c r="A203" s="4">
        <v>42254</v>
      </c>
      <c r="B203" s="121" t="s">
        <v>1214</v>
      </c>
      <c r="C203" s="121" t="s">
        <v>1011</v>
      </c>
      <c r="D203" s="121">
        <v>16</v>
      </c>
      <c r="E203" s="121">
        <v>58500</v>
      </c>
      <c r="F203" s="121" t="s">
        <v>691</v>
      </c>
    </row>
    <row r="204" spans="1:6">
      <c r="A204" s="4">
        <v>42255</v>
      </c>
      <c r="B204" s="121" t="s">
        <v>1215</v>
      </c>
      <c r="C204" s="121" t="s">
        <v>1015</v>
      </c>
      <c r="D204" s="121">
        <v>17</v>
      </c>
      <c r="E204" s="121">
        <v>115500</v>
      </c>
      <c r="F204" s="121" t="s">
        <v>39</v>
      </c>
    </row>
    <row r="205" spans="1:6">
      <c r="A205" s="4">
        <v>42255</v>
      </c>
      <c r="B205" s="121" t="s">
        <v>1216</v>
      </c>
      <c r="C205" s="121" t="s">
        <v>1015</v>
      </c>
      <c r="D205" s="121">
        <v>14</v>
      </c>
      <c r="E205" s="121">
        <v>90750</v>
      </c>
      <c r="F205" s="121" t="s">
        <v>39</v>
      </c>
    </row>
    <row r="206" spans="1:6">
      <c r="A206" s="4">
        <v>42256</v>
      </c>
      <c r="B206" s="121" t="s">
        <v>1217</v>
      </c>
      <c r="C206" s="121" t="s">
        <v>1013</v>
      </c>
      <c r="D206" s="121">
        <v>22</v>
      </c>
      <c r="E206" s="121">
        <v>128250</v>
      </c>
      <c r="F206" s="121" t="s">
        <v>39</v>
      </c>
    </row>
    <row r="207" spans="1:6">
      <c r="A207" s="4">
        <v>42257</v>
      </c>
      <c r="B207" s="121" t="s">
        <v>1218</v>
      </c>
      <c r="C207" s="121" t="s">
        <v>1013</v>
      </c>
      <c r="D207" s="121">
        <v>27</v>
      </c>
      <c r="E207" s="121">
        <v>162000</v>
      </c>
      <c r="F207" s="121" t="s">
        <v>39</v>
      </c>
    </row>
    <row r="208" spans="1:6">
      <c r="A208" s="4">
        <v>42258</v>
      </c>
      <c r="B208" s="121" t="s">
        <v>1219</v>
      </c>
      <c r="C208" s="121" t="s">
        <v>1011</v>
      </c>
      <c r="D208" s="121">
        <v>26</v>
      </c>
      <c r="E208" s="121">
        <v>103500</v>
      </c>
      <c r="F208" s="121" t="s">
        <v>39</v>
      </c>
    </row>
    <row r="209" spans="1:6">
      <c r="A209" s="4">
        <v>42259</v>
      </c>
      <c r="B209" s="121" t="s">
        <v>1220</v>
      </c>
      <c r="C209" s="121" t="s">
        <v>1015</v>
      </c>
      <c r="D209" s="121">
        <v>11</v>
      </c>
      <c r="E209" s="121">
        <v>66000</v>
      </c>
      <c r="F209" s="121" t="s">
        <v>39</v>
      </c>
    </row>
    <row r="210" spans="1:6">
      <c r="A210" s="4">
        <v>42260</v>
      </c>
      <c r="B210" s="121" t="s">
        <v>1221</v>
      </c>
      <c r="C210" s="121" t="s">
        <v>1015</v>
      </c>
      <c r="D210" s="121">
        <v>5</v>
      </c>
      <c r="E210" s="121">
        <v>16500</v>
      </c>
      <c r="F210" s="121" t="s">
        <v>16</v>
      </c>
    </row>
    <row r="211" spans="1:6">
      <c r="A211" s="4">
        <v>42261</v>
      </c>
      <c r="B211" s="121" t="s">
        <v>1222</v>
      </c>
      <c r="C211" s="121" t="s">
        <v>1013</v>
      </c>
      <c r="D211" s="121">
        <v>24</v>
      </c>
      <c r="E211" s="121">
        <v>141750</v>
      </c>
      <c r="F211" s="121" t="s">
        <v>16</v>
      </c>
    </row>
    <row r="212" spans="1:6">
      <c r="A212" s="4">
        <v>42262</v>
      </c>
      <c r="B212" s="121" t="s">
        <v>1223</v>
      </c>
      <c r="C212" s="121" t="s">
        <v>1013</v>
      </c>
      <c r="D212" s="121">
        <v>19</v>
      </c>
      <c r="E212" s="121">
        <v>108000</v>
      </c>
      <c r="F212" s="121" t="s">
        <v>16</v>
      </c>
    </row>
    <row r="213" spans="1:6">
      <c r="A213" s="4">
        <v>42263</v>
      </c>
      <c r="B213" s="121" t="s">
        <v>1224</v>
      </c>
      <c r="C213" s="121" t="s">
        <v>1011</v>
      </c>
      <c r="D213" s="121">
        <v>5</v>
      </c>
      <c r="E213" s="121">
        <v>9000</v>
      </c>
      <c r="F213" s="121" t="s">
        <v>16</v>
      </c>
    </row>
    <row r="214" spans="1:6">
      <c r="A214" s="4">
        <v>42264</v>
      </c>
      <c r="B214" s="121" t="s">
        <v>1225</v>
      </c>
      <c r="C214" s="121" t="s">
        <v>1015</v>
      </c>
      <c r="D214" s="121">
        <v>24</v>
      </c>
      <c r="E214" s="121">
        <v>173250</v>
      </c>
      <c r="F214" s="121" t="s">
        <v>16</v>
      </c>
    </row>
    <row r="215" spans="1:6">
      <c r="A215" s="4">
        <v>42265</v>
      </c>
      <c r="B215" s="121" t="s">
        <v>1226</v>
      </c>
      <c r="C215" s="121" t="s">
        <v>1015</v>
      </c>
      <c r="D215" s="121">
        <v>16</v>
      </c>
      <c r="E215" s="121">
        <v>107250</v>
      </c>
      <c r="F215" s="121" t="s">
        <v>16</v>
      </c>
    </row>
    <row r="216" spans="1:6">
      <c r="A216" s="4">
        <v>42266</v>
      </c>
      <c r="B216" s="121" t="s">
        <v>1227</v>
      </c>
      <c r="C216" s="121" t="s">
        <v>1013</v>
      </c>
      <c r="D216" s="121">
        <v>21</v>
      </c>
      <c r="E216" s="121">
        <v>121500</v>
      </c>
      <c r="F216" s="121" t="s">
        <v>16</v>
      </c>
    </row>
    <row r="217" spans="1:6">
      <c r="A217" s="4">
        <v>42267</v>
      </c>
      <c r="B217" s="121" t="s">
        <v>1228</v>
      </c>
      <c r="C217" s="121" t="s">
        <v>1013</v>
      </c>
      <c r="D217" s="121">
        <v>25</v>
      </c>
      <c r="E217" s="121">
        <v>148500</v>
      </c>
      <c r="F217" s="121" t="s">
        <v>691</v>
      </c>
    </row>
    <row r="218" spans="1:6">
      <c r="A218" s="4">
        <v>42268</v>
      </c>
      <c r="B218" s="121" t="s">
        <v>1229</v>
      </c>
      <c r="C218" s="121" t="s">
        <v>1011</v>
      </c>
      <c r="D218" s="121">
        <v>17</v>
      </c>
      <c r="E218" s="121">
        <v>63000</v>
      </c>
      <c r="F218" s="121" t="s">
        <v>691</v>
      </c>
    </row>
    <row r="219" spans="1:6">
      <c r="A219" s="4">
        <v>42269</v>
      </c>
      <c r="B219" s="121" t="s">
        <v>1230</v>
      </c>
      <c r="C219" s="121" t="s">
        <v>1015</v>
      </c>
      <c r="D219" s="121">
        <v>25</v>
      </c>
      <c r="E219" s="121">
        <v>181500</v>
      </c>
      <c r="F219" s="121" t="s">
        <v>691</v>
      </c>
    </row>
    <row r="220" spans="1:6">
      <c r="A220" s="4">
        <v>42270</v>
      </c>
      <c r="B220" s="121" t="s">
        <v>1231</v>
      </c>
      <c r="C220" s="121" t="s">
        <v>1015</v>
      </c>
      <c r="D220" s="121">
        <v>21</v>
      </c>
      <c r="E220" s="121">
        <v>148500</v>
      </c>
      <c r="F220" s="121" t="s">
        <v>691</v>
      </c>
    </row>
    <row r="221" spans="1:6">
      <c r="A221" s="4">
        <v>42271</v>
      </c>
      <c r="B221" s="121" t="s">
        <v>1232</v>
      </c>
      <c r="C221" s="121" t="s">
        <v>1013</v>
      </c>
      <c r="D221" s="121">
        <v>21</v>
      </c>
      <c r="E221" s="121">
        <v>121500</v>
      </c>
      <c r="F221" s="121" t="s">
        <v>691</v>
      </c>
    </row>
    <row r="222" spans="1:6">
      <c r="A222" s="4">
        <v>42272</v>
      </c>
      <c r="B222" s="121" t="s">
        <v>1233</v>
      </c>
      <c r="C222" s="121" t="s">
        <v>1013</v>
      </c>
      <c r="D222" s="121">
        <v>11</v>
      </c>
      <c r="E222" s="121">
        <v>54000</v>
      </c>
      <c r="F222" s="121" t="s">
        <v>691</v>
      </c>
    </row>
    <row r="223" spans="1:6">
      <c r="A223" s="4">
        <v>42273</v>
      </c>
      <c r="B223" s="121" t="s">
        <v>1234</v>
      </c>
      <c r="C223" s="121" t="s">
        <v>1011</v>
      </c>
      <c r="D223" s="121">
        <v>26</v>
      </c>
      <c r="E223" s="121">
        <v>103500</v>
      </c>
      <c r="F223" s="121" t="s">
        <v>691</v>
      </c>
    </row>
    <row r="224" spans="1:6">
      <c r="A224" s="4">
        <v>42274</v>
      </c>
      <c r="B224" s="121" t="s">
        <v>1235</v>
      </c>
      <c r="C224" s="121" t="s">
        <v>1015</v>
      </c>
      <c r="D224" s="121">
        <v>11</v>
      </c>
      <c r="E224" s="121">
        <v>66000</v>
      </c>
      <c r="F224" s="121" t="s">
        <v>691</v>
      </c>
    </row>
    <row r="225" spans="1:6">
      <c r="A225" s="4">
        <v>42275</v>
      </c>
      <c r="B225" s="121" t="s">
        <v>1236</v>
      </c>
      <c r="C225" s="121" t="s">
        <v>1015</v>
      </c>
      <c r="D225" s="121">
        <v>23</v>
      </c>
      <c r="E225" s="121">
        <v>165000</v>
      </c>
      <c r="F225" s="121" t="s">
        <v>39</v>
      </c>
    </row>
    <row r="226" spans="1:6">
      <c r="A226" s="4">
        <v>42276</v>
      </c>
      <c r="B226" s="121" t="s">
        <v>1237</v>
      </c>
      <c r="C226" s="121" t="s">
        <v>1013</v>
      </c>
      <c r="D226" s="121">
        <v>7</v>
      </c>
      <c r="E226" s="121">
        <v>27000</v>
      </c>
      <c r="F226" s="121" t="s">
        <v>691</v>
      </c>
    </row>
    <row r="227" spans="1:6">
      <c r="A227" s="4">
        <v>42277</v>
      </c>
      <c r="B227" s="121" t="s">
        <v>1238</v>
      </c>
      <c r="C227" s="121" t="s">
        <v>1013</v>
      </c>
      <c r="D227" s="121">
        <v>12</v>
      </c>
      <c r="E227" s="121">
        <v>60750</v>
      </c>
      <c r="F227" s="121" t="s">
        <v>39</v>
      </c>
    </row>
    <row r="228" spans="1:6">
      <c r="A228" s="4">
        <v>42278</v>
      </c>
      <c r="B228" s="121" t="s">
        <v>1239</v>
      </c>
      <c r="C228" s="121" t="s">
        <v>1011</v>
      </c>
      <c r="D228" s="121">
        <v>5</v>
      </c>
      <c r="E228" s="121">
        <v>9000</v>
      </c>
      <c r="F228" s="121" t="s">
        <v>691</v>
      </c>
    </row>
    <row r="229" spans="1:6">
      <c r="A229" s="4">
        <v>42279</v>
      </c>
      <c r="B229" s="121" t="s">
        <v>1240</v>
      </c>
      <c r="C229" s="121" t="s">
        <v>1015</v>
      </c>
      <c r="D229" s="121">
        <v>23</v>
      </c>
      <c r="E229" s="121">
        <v>165000</v>
      </c>
      <c r="F229" s="121" t="s">
        <v>39</v>
      </c>
    </row>
    <row r="230" spans="1:6">
      <c r="A230" s="4">
        <v>42280</v>
      </c>
      <c r="B230" s="121" t="s">
        <v>1241</v>
      </c>
      <c r="C230" s="121" t="s">
        <v>1015</v>
      </c>
      <c r="D230" s="121">
        <v>20</v>
      </c>
      <c r="E230" s="121">
        <v>140250</v>
      </c>
      <c r="F230" s="121" t="s">
        <v>691</v>
      </c>
    </row>
    <row r="231" spans="1:6">
      <c r="A231" s="4">
        <v>42281</v>
      </c>
      <c r="B231" s="121" t="s">
        <v>1242</v>
      </c>
      <c r="C231" s="121" t="s">
        <v>1013</v>
      </c>
      <c r="D231" s="121">
        <v>17</v>
      </c>
      <c r="E231" s="121">
        <v>94500</v>
      </c>
      <c r="F231" s="121" t="s">
        <v>39</v>
      </c>
    </row>
    <row r="232" spans="1:6">
      <c r="A232" s="4">
        <v>42282</v>
      </c>
      <c r="B232" s="121" t="s">
        <v>1243</v>
      </c>
      <c r="C232" s="121" t="s">
        <v>1013</v>
      </c>
      <c r="D232" s="121">
        <v>17</v>
      </c>
      <c r="E232" s="121">
        <v>94500</v>
      </c>
      <c r="F232" s="121" t="s">
        <v>691</v>
      </c>
    </row>
    <row r="233" spans="1:6">
      <c r="A233" s="4">
        <v>42283</v>
      </c>
      <c r="B233" s="121" t="s">
        <v>1244</v>
      </c>
      <c r="C233" s="121" t="s">
        <v>1011</v>
      </c>
      <c r="D233" s="121">
        <v>4</v>
      </c>
      <c r="E233" s="121">
        <v>4500</v>
      </c>
      <c r="F233" s="121" t="s">
        <v>39</v>
      </c>
    </row>
    <row r="234" spans="1:6">
      <c r="A234" s="4">
        <v>42284</v>
      </c>
      <c r="B234" s="121" t="s">
        <v>1245</v>
      </c>
      <c r="C234" s="121" t="s">
        <v>1015</v>
      </c>
      <c r="D234" s="121">
        <v>18</v>
      </c>
      <c r="E234" s="121">
        <v>123750</v>
      </c>
      <c r="F234" s="121" t="s">
        <v>16</v>
      </c>
    </row>
    <row r="235" spans="1:6">
      <c r="A235" s="4">
        <v>42285</v>
      </c>
      <c r="B235" s="121" t="s">
        <v>1246</v>
      </c>
      <c r="C235" s="121" t="s">
        <v>1015</v>
      </c>
      <c r="D235" s="121">
        <v>9</v>
      </c>
      <c r="E235" s="121">
        <v>49500</v>
      </c>
      <c r="F235" s="121" t="s">
        <v>691</v>
      </c>
    </row>
    <row r="236" spans="1:6">
      <c r="A236" s="4">
        <v>42286</v>
      </c>
      <c r="B236" s="121" t="s">
        <v>1247</v>
      </c>
      <c r="C236" s="121" t="s">
        <v>1013</v>
      </c>
      <c r="D236" s="121">
        <v>25</v>
      </c>
      <c r="E236" s="121">
        <v>148500</v>
      </c>
      <c r="F236" s="121" t="s">
        <v>39</v>
      </c>
    </row>
    <row r="237" spans="1:6">
      <c r="A237" s="4">
        <v>42287</v>
      </c>
      <c r="B237" s="121" t="s">
        <v>1248</v>
      </c>
      <c r="C237" s="121" t="s">
        <v>1013</v>
      </c>
      <c r="D237" s="121">
        <v>15</v>
      </c>
      <c r="E237" s="121">
        <v>81000</v>
      </c>
      <c r="F237" s="121" t="s">
        <v>16</v>
      </c>
    </row>
    <row r="238" spans="1:6">
      <c r="A238" s="4">
        <v>42288</v>
      </c>
      <c r="B238" s="121" t="s">
        <v>1249</v>
      </c>
      <c r="C238" s="121" t="s">
        <v>1011</v>
      </c>
      <c r="D238" s="121">
        <v>20</v>
      </c>
      <c r="E238" s="121">
        <v>76500</v>
      </c>
      <c r="F238" s="121" t="s">
        <v>691</v>
      </c>
    </row>
    <row r="239" spans="1:6">
      <c r="A239" s="4">
        <v>42289</v>
      </c>
      <c r="B239" s="121" t="s">
        <v>1250</v>
      </c>
      <c r="C239" s="121" t="s">
        <v>1015</v>
      </c>
      <c r="D239" s="121">
        <v>27</v>
      </c>
      <c r="E239" s="121">
        <v>198000</v>
      </c>
      <c r="F239" s="121" t="s">
        <v>39</v>
      </c>
    </row>
    <row r="240" spans="1:6">
      <c r="A240" s="4">
        <v>42290</v>
      </c>
      <c r="B240" s="121" t="s">
        <v>1251</v>
      </c>
      <c r="C240" s="121" t="s">
        <v>1015</v>
      </c>
      <c r="D240" s="121">
        <v>27</v>
      </c>
      <c r="E240" s="121">
        <v>198000</v>
      </c>
      <c r="F240" s="121" t="s">
        <v>16</v>
      </c>
    </row>
    <row r="241" spans="1:6">
      <c r="A241" s="4">
        <v>42291</v>
      </c>
      <c r="B241" s="121" t="s">
        <v>1252</v>
      </c>
      <c r="C241" s="121" t="s">
        <v>1013</v>
      </c>
      <c r="D241" s="121">
        <v>16</v>
      </c>
      <c r="E241" s="121">
        <v>87750</v>
      </c>
      <c r="F241" s="121" t="s">
        <v>691</v>
      </c>
    </row>
    <row r="242" spans="1:6">
      <c r="A242" s="4">
        <v>42292</v>
      </c>
      <c r="B242" s="121" t="s">
        <v>1253</v>
      </c>
      <c r="C242" s="121" t="s">
        <v>1013</v>
      </c>
      <c r="D242" s="121">
        <v>22</v>
      </c>
      <c r="E242" s="121">
        <v>128250</v>
      </c>
      <c r="F242" s="121" t="s">
        <v>39</v>
      </c>
    </row>
    <row r="243" spans="1:6">
      <c r="A243" s="4">
        <v>42293</v>
      </c>
      <c r="B243" s="121" t="s">
        <v>1254</v>
      </c>
      <c r="C243" s="121" t="s">
        <v>1011</v>
      </c>
      <c r="D243" s="121">
        <v>11</v>
      </c>
      <c r="E243" s="121">
        <v>36000</v>
      </c>
      <c r="F243" s="121" t="s">
        <v>16</v>
      </c>
    </row>
    <row r="244" spans="1:6">
      <c r="A244" s="4">
        <v>42294</v>
      </c>
      <c r="B244" s="121" t="s">
        <v>1255</v>
      </c>
      <c r="C244" s="121" t="s">
        <v>1015</v>
      </c>
      <c r="D244" s="121">
        <v>23</v>
      </c>
      <c r="E244" s="121">
        <v>165000</v>
      </c>
      <c r="F244" s="121" t="s">
        <v>691</v>
      </c>
    </row>
    <row r="245" spans="1:6">
      <c r="A245" s="4">
        <v>42295</v>
      </c>
      <c r="B245" s="121" t="s">
        <v>1256</v>
      </c>
      <c r="C245" s="121" t="s">
        <v>1015</v>
      </c>
      <c r="D245" s="121">
        <v>17</v>
      </c>
      <c r="E245" s="121">
        <v>115500</v>
      </c>
      <c r="F245" s="121" t="s">
        <v>16</v>
      </c>
    </row>
    <row r="246" spans="1:6">
      <c r="A246" s="4">
        <v>42296</v>
      </c>
      <c r="B246" s="121" t="s">
        <v>1257</v>
      </c>
      <c r="C246" s="121" t="s">
        <v>1013</v>
      </c>
      <c r="D246" s="121">
        <v>16</v>
      </c>
      <c r="E246" s="121">
        <v>87750</v>
      </c>
      <c r="F246" s="121" t="s">
        <v>691</v>
      </c>
    </row>
    <row r="247" spans="1:6">
      <c r="A247" s="4">
        <v>42297</v>
      </c>
      <c r="B247" s="121" t="s">
        <v>1258</v>
      </c>
      <c r="C247" s="121" t="s">
        <v>1013</v>
      </c>
      <c r="D247" s="121">
        <v>8</v>
      </c>
      <c r="E247" s="121">
        <v>33750</v>
      </c>
      <c r="F247" s="121" t="s">
        <v>16</v>
      </c>
    </row>
    <row r="248" spans="1:6">
      <c r="A248" s="4">
        <v>42298</v>
      </c>
      <c r="B248" s="121" t="s">
        <v>1259</v>
      </c>
      <c r="C248" s="121" t="s">
        <v>1011</v>
      </c>
      <c r="D248" s="121">
        <v>25</v>
      </c>
      <c r="E248" s="121">
        <v>99000</v>
      </c>
      <c r="F248" s="121" t="s">
        <v>691</v>
      </c>
    </row>
    <row r="249" spans="1:6">
      <c r="A249" s="4">
        <v>42299</v>
      </c>
      <c r="B249" s="121" t="s">
        <v>1260</v>
      </c>
      <c r="C249" s="121" t="s">
        <v>1015</v>
      </c>
      <c r="D249" s="121">
        <v>21</v>
      </c>
      <c r="E249" s="121">
        <v>148500</v>
      </c>
      <c r="F249" s="121" t="s">
        <v>16</v>
      </c>
    </row>
    <row r="250" spans="1:6">
      <c r="A250" s="4">
        <v>42300</v>
      </c>
      <c r="B250" s="121" t="s">
        <v>1261</v>
      </c>
      <c r="C250" s="121" t="s">
        <v>1015</v>
      </c>
      <c r="D250" s="121">
        <v>10</v>
      </c>
      <c r="E250" s="121">
        <v>57750</v>
      </c>
      <c r="F250" s="121" t="s">
        <v>691</v>
      </c>
    </row>
    <row r="251" spans="1:6">
      <c r="A251" s="4">
        <v>42300</v>
      </c>
      <c r="B251" s="121" t="s">
        <v>1262</v>
      </c>
      <c r="C251" s="121" t="s">
        <v>1013</v>
      </c>
      <c r="D251" s="121">
        <v>28</v>
      </c>
      <c r="E251" s="121">
        <v>168750</v>
      </c>
      <c r="F251" s="121" t="s">
        <v>691</v>
      </c>
    </row>
    <row r="252" spans="1:6">
      <c r="A252" s="4">
        <v>42301</v>
      </c>
      <c r="B252" s="121" t="s">
        <v>1263</v>
      </c>
      <c r="C252" s="121" t="s">
        <v>1013</v>
      </c>
      <c r="D252" s="121">
        <v>14</v>
      </c>
      <c r="E252" s="121">
        <v>74250</v>
      </c>
      <c r="F252" s="121" t="s">
        <v>16</v>
      </c>
    </row>
    <row r="253" spans="1:6">
      <c r="A253" s="4">
        <v>42302</v>
      </c>
      <c r="B253" s="121" t="s">
        <v>1264</v>
      </c>
      <c r="C253" s="121" t="s">
        <v>1011</v>
      </c>
      <c r="D253" s="121">
        <v>4</v>
      </c>
      <c r="E253" s="121">
        <v>4500</v>
      </c>
      <c r="F253" s="121" t="s">
        <v>691</v>
      </c>
    </row>
    <row r="254" spans="1:6">
      <c r="A254" s="4">
        <v>42303</v>
      </c>
      <c r="B254" s="121" t="s">
        <v>1265</v>
      </c>
      <c r="C254" s="121" t="s">
        <v>1015</v>
      </c>
      <c r="D254" s="121">
        <v>4</v>
      </c>
      <c r="E254" s="121">
        <v>8250</v>
      </c>
      <c r="F254" s="121" t="s">
        <v>691</v>
      </c>
    </row>
    <row r="255" spans="1:6">
      <c r="A255" s="4">
        <v>42304</v>
      </c>
      <c r="B255" s="121" t="s">
        <v>1266</v>
      </c>
      <c r="C255" s="121" t="s">
        <v>1015</v>
      </c>
      <c r="D255" s="121">
        <v>22</v>
      </c>
      <c r="E255" s="121">
        <v>156750</v>
      </c>
      <c r="F255" s="121" t="s">
        <v>39</v>
      </c>
    </row>
    <row r="256" spans="1:6">
      <c r="A256" s="4">
        <v>42305</v>
      </c>
      <c r="B256" s="121" t="s">
        <v>1267</v>
      </c>
      <c r="C256" s="121" t="s">
        <v>1013</v>
      </c>
      <c r="D256" s="121">
        <v>15</v>
      </c>
      <c r="E256" s="121">
        <v>81000</v>
      </c>
      <c r="F256" s="121" t="s">
        <v>691</v>
      </c>
    </row>
    <row r="257" spans="1:6">
      <c r="A257" s="4">
        <v>42306</v>
      </c>
      <c r="B257" s="121" t="s">
        <v>1268</v>
      </c>
      <c r="C257" s="121" t="s">
        <v>1013</v>
      </c>
      <c r="D257" s="121">
        <v>4</v>
      </c>
      <c r="E257" s="121">
        <v>6750</v>
      </c>
      <c r="F257" s="121" t="s">
        <v>39</v>
      </c>
    </row>
    <row r="258" spans="1:6">
      <c r="A258" s="4">
        <v>42307</v>
      </c>
      <c r="B258" s="121" t="s">
        <v>1269</v>
      </c>
      <c r="C258" s="121" t="s">
        <v>1011</v>
      </c>
      <c r="D258" s="121">
        <v>12</v>
      </c>
      <c r="E258" s="121">
        <v>40500</v>
      </c>
      <c r="F258" s="121" t="s">
        <v>691</v>
      </c>
    </row>
    <row r="259" spans="1:6">
      <c r="A259" s="4">
        <v>42308</v>
      </c>
      <c r="B259" s="121" t="s">
        <v>1270</v>
      </c>
      <c r="C259" s="121" t="s">
        <v>1015</v>
      </c>
      <c r="D259" s="121">
        <v>25</v>
      </c>
      <c r="E259" s="121">
        <v>181500</v>
      </c>
      <c r="F259" s="121" t="s">
        <v>39</v>
      </c>
    </row>
    <row r="260" spans="1:6">
      <c r="A260" s="4">
        <v>42309</v>
      </c>
      <c r="B260" s="121" t="s">
        <v>1271</v>
      </c>
      <c r="C260" s="121" t="s">
        <v>1015</v>
      </c>
      <c r="D260" s="121">
        <v>8</v>
      </c>
      <c r="E260" s="121">
        <v>41250</v>
      </c>
      <c r="F260" s="121" t="s">
        <v>691</v>
      </c>
    </row>
    <row r="261" spans="1:6">
      <c r="A261" s="4">
        <v>42310</v>
      </c>
      <c r="B261" s="121" t="s">
        <v>1272</v>
      </c>
      <c r="C261" s="121" t="s">
        <v>1013</v>
      </c>
      <c r="D261" s="121">
        <v>11</v>
      </c>
      <c r="E261" s="121">
        <v>54000</v>
      </c>
      <c r="F261" s="121" t="s">
        <v>39</v>
      </c>
    </row>
    <row r="262" spans="1:6">
      <c r="A262" s="4">
        <v>42311</v>
      </c>
      <c r="B262" s="121" t="s">
        <v>1273</v>
      </c>
      <c r="C262" s="121" t="s">
        <v>1011</v>
      </c>
      <c r="D262" s="121">
        <v>26</v>
      </c>
      <c r="E262" s="121">
        <v>103500</v>
      </c>
      <c r="F262" s="121" t="s">
        <v>691</v>
      </c>
    </row>
    <row r="263" spans="1:6">
      <c r="A263" s="4">
        <v>42312</v>
      </c>
      <c r="B263" s="121" t="s">
        <v>1274</v>
      </c>
      <c r="C263" s="121" t="s">
        <v>1011</v>
      </c>
      <c r="D263" s="121">
        <v>6</v>
      </c>
      <c r="E263" s="121">
        <v>13500</v>
      </c>
      <c r="F263" s="121" t="s">
        <v>39</v>
      </c>
    </row>
    <row r="264" spans="1:6">
      <c r="A264" s="4">
        <v>42313</v>
      </c>
      <c r="B264" s="121" t="s">
        <v>1275</v>
      </c>
      <c r="C264" s="121" t="s">
        <v>1011</v>
      </c>
      <c r="D264" s="121">
        <v>24</v>
      </c>
      <c r="E264" s="121">
        <v>94500</v>
      </c>
      <c r="F264" s="121" t="s">
        <v>16</v>
      </c>
    </row>
    <row r="265" spans="1:6">
      <c r="A265" s="4">
        <v>42314</v>
      </c>
      <c r="B265" s="121" t="s">
        <v>1276</v>
      </c>
      <c r="C265" s="121" t="s">
        <v>1011</v>
      </c>
      <c r="D265" s="121">
        <v>8</v>
      </c>
      <c r="E265" s="121">
        <v>22500</v>
      </c>
      <c r="F265" s="121" t="s">
        <v>691</v>
      </c>
    </row>
    <row r="266" spans="1:6">
      <c r="A266" s="4">
        <v>42315</v>
      </c>
      <c r="B266" s="121" t="s">
        <v>1277</v>
      </c>
      <c r="C266" s="121" t="s">
        <v>1011</v>
      </c>
      <c r="D266" s="121">
        <v>6</v>
      </c>
      <c r="E266" s="121">
        <v>13500</v>
      </c>
      <c r="F266" s="121" t="s">
        <v>691</v>
      </c>
    </row>
    <row r="267" spans="1:6">
      <c r="A267" s="4">
        <v>42316</v>
      </c>
      <c r="B267" s="121" t="s">
        <v>1278</v>
      </c>
      <c r="C267" s="121" t="s">
        <v>1011</v>
      </c>
      <c r="D267" s="121">
        <v>26</v>
      </c>
      <c r="E267" s="121">
        <v>103500</v>
      </c>
      <c r="F267" s="121" t="s">
        <v>39</v>
      </c>
    </row>
    <row r="268" spans="1:6">
      <c r="A268" s="4">
        <v>42317</v>
      </c>
      <c r="B268" s="121" t="s">
        <v>1279</v>
      </c>
      <c r="C268" s="121" t="s">
        <v>1011</v>
      </c>
      <c r="D268" s="121">
        <v>14</v>
      </c>
      <c r="E268" s="121">
        <v>49500</v>
      </c>
      <c r="F268" s="121" t="s">
        <v>16</v>
      </c>
    </row>
    <row r="269" spans="1:6">
      <c r="A269" s="4">
        <v>42318</v>
      </c>
      <c r="B269" s="121" t="s">
        <v>1280</v>
      </c>
      <c r="C269" s="121" t="s">
        <v>1011</v>
      </c>
      <c r="D269" s="121">
        <v>13</v>
      </c>
      <c r="E269" s="121">
        <v>45000</v>
      </c>
      <c r="F269" s="121" t="s">
        <v>691</v>
      </c>
    </row>
    <row r="270" spans="1:6">
      <c r="A270" s="4">
        <v>42319</v>
      </c>
      <c r="B270" s="121" t="s">
        <v>1281</v>
      </c>
      <c r="C270" s="121" t="s">
        <v>1011</v>
      </c>
      <c r="D270" s="121">
        <v>9</v>
      </c>
      <c r="E270" s="121">
        <v>27000</v>
      </c>
      <c r="F270" s="121" t="s">
        <v>691</v>
      </c>
    </row>
    <row r="271" spans="1:6">
      <c r="A271" s="4">
        <v>42320</v>
      </c>
      <c r="B271" s="121" t="s">
        <v>1282</v>
      </c>
      <c r="C271" s="121" t="s">
        <v>1011</v>
      </c>
      <c r="D271" s="121">
        <v>4</v>
      </c>
      <c r="E271" s="121">
        <v>4500</v>
      </c>
      <c r="F271" s="121" t="s">
        <v>39</v>
      </c>
    </row>
    <row r="272" spans="1:6">
      <c r="A272" s="4">
        <v>42321</v>
      </c>
      <c r="B272" s="121" t="s">
        <v>1283</v>
      </c>
      <c r="C272" s="121" t="s">
        <v>1011</v>
      </c>
      <c r="D272" s="121">
        <v>24</v>
      </c>
      <c r="E272" s="121">
        <v>94500</v>
      </c>
      <c r="F272" s="121" t="s">
        <v>16</v>
      </c>
    </row>
    <row r="273" spans="1:6">
      <c r="A273" s="4">
        <v>42322</v>
      </c>
      <c r="B273" s="121" t="s">
        <v>1284</v>
      </c>
      <c r="C273" s="121" t="s">
        <v>1011</v>
      </c>
      <c r="D273" s="121">
        <v>24</v>
      </c>
      <c r="E273" s="121">
        <v>94500</v>
      </c>
      <c r="F273" s="121" t="s">
        <v>691</v>
      </c>
    </row>
    <row r="274" spans="1:6">
      <c r="A274" s="4">
        <v>42323</v>
      </c>
      <c r="B274" s="121" t="s">
        <v>1285</v>
      </c>
      <c r="C274" s="121" t="s">
        <v>1011</v>
      </c>
      <c r="D274" s="121">
        <v>8</v>
      </c>
      <c r="E274" s="121">
        <v>22500</v>
      </c>
      <c r="F274" s="121" t="s">
        <v>691</v>
      </c>
    </row>
    <row r="275" spans="1:6">
      <c r="A275" s="4">
        <v>42324</v>
      </c>
      <c r="B275" s="121" t="s">
        <v>1286</v>
      </c>
      <c r="C275" s="121" t="s">
        <v>1011</v>
      </c>
      <c r="D275" s="121">
        <v>13</v>
      </c>
      <c r="E275" s="121">
        <v>45000</v>
      </c>
      <c r="F275" s="121" t="s">
        <v>39</v>
      </c>
    </row>
    <row r="276" spans="1:6">
      <c r="A276" s="4">
        <v>42325</v>
      </c>
      <c r="B276" s="121" t="s">
        <v>1287</v>
      </c>
      <c r="C276" s="121" t="s">
        <v>1013</v>
      </c>
      <c r="D276" s="121">
        <v>28</v>
      </c>
      <c r="E276" s="121">
        <v>168750</v>
      </c>
      <c r="F276" s="121" t="s">
        <v>16</v>
      </c>
    </row>
    <row r="277" spans="1:6">
      <c r="A277" s="4">
        <v>42326</v>
      </c>
      <c r="B277" s="121" t="s">
        <v>1288</v>
      </c>
      <c r="C277" s="121" t="s">
        <v>1011</v>
      </c>
      <c r="D277" s="121">
        <v>19</v>
      </c>
      <c r="E277" s="121">
        <v>72000</v>
      </c>
      <c r="F277" s="121" t="s">
        <v>691</v>
      </c>
    </row>
    <row r="278" spans="1:6">
      <c r="A278" s="4">
        <v>42327</v>
      </c>
      <c r="B278" s="121" t="s">
        <v>1289</v>
      </c>
      <c r="C278" s="121" t="s">
        <v>1015</v>
      </c>
      <c r="D278" s="121">
        <v>25</v>
      </c>
      <c r="E278" s="121">
        <v>181500</v>
      </c>
      <c r="F278" s="121" t="s">
        <v>691</v>
      </c>
    </row>
    <row r="279" spans="1:6">
      <c r="A279" s="4">
        <v>42328</v>
      </c>
      <c r="B279" s="121" t="s">
        <v>1290</v>
      </c>
      <c r="C279" s="121" t="s">
        <v>1013</v>
      </c>
      <c r="D279" s="121">
        <v>14</v>
      </c>
      <c r="E279" s="121">
        <v>74250</v>
      </c>
      <c r="F279" s="121" t="s">
        <v>39</v>
      </c>
    </row>
    <row r="280" spans="1:6">
      <c r="A280" s="4">
        <v>42329</v>
      </c>
      <c r="B280" s="121" t="s">
        <v>1291</v>
      </c>
      <c r="C280" s="121" t="s">
        <v>1011</v>
      </c>
      <c r="D280" s="121">
        <v>14</v>
      </c>
      <c r="E280" s="121">
        <v>49500</v>
      </c>
      <c r="F280" s="121" t="s">
        <v>16</v>
      </c>
    </row>
    <row r="281" spans="1:6">
      <c r="A281" s="4">
        <v>42330</v>
      </c>
      <c r="B281" s="121" t="s">
        <v>1292</v>
      </c>
      <c r="C281" s="121" t="s">
        <v>1015</v>
      </c>
      <c r="D281" s="121">
        <v>5</v>
      </c>
      <c r="E281" s="121">
        <v>16500</v>
      </c>
      <c r="F281" s="121" t="s">
        <v>691</v>
      </c>
    </row>
    <row r="282" spans="1:6">
      <c r="A282" s="4">
        <v>42331</v>
      </c>
      <c r="B282" s="121" t="s">
        <v>1293</v>
      </c>
      <c r="C282" s="121" t="s">
        <v>1013</v>
      </c>
      <c r="D282" s="121">
        <v>19</v>
      </c>
      <c r="E282" s="121">
        <v>108000</v>
      </c>
      <c r="F282" s="121" t="s">
        <v>691</v>
      </c>
    </row>
    <row r="283" spans="1:6">
      <c r="A283" s="4">
        <v>42332</v>
      </c>
      <c r="B283" s="121" t="s">
        <v>1294</v>
      </c>
      <c r="C283" s="121" t="s">
        <v>1011</v>
      </c>
      <c r="D283" s="121">
        <v>11</v>
      </c>
      <c r="E283" s="121">
        <v>36000</v>
      </c>
      <c r="F283" s="121" t="s">
        <v>39</v>
      </c>
    </row>
    <row r="284" spans="1:6">
      <c r="A284" s="4">
        <v>42333</v>
      </c>
      <c r="B284" s="121" t="s">
        <v>1295</v>
      </c>
      <c r="C284" s="121" t="s">
        <v>1015</v>
      </c>
      <c r="D284" s="121">
        <v>16</v>
      </c>
      <c r="E284" s="121">
        <v>107250</v>
      </c>
      <c r="F284" s="121" t="s">
        <v>16</v>
      </c>
    </row>
    <row r="285" spans="1:6">
      <c r="A285" s="4">
        <v>42334</v>
      </c>
      <c r="B285" s="121" t="s">
        <v>1296</v>
      </c>
      <c r="C285" s="121" t="s">
        <v>1013</v>
      </c>
      <c r="D285" s="121">
        <v>16</v>
      </c>
      <c r="E285" s="121">
        <v>87750</v>
      </c>
      <c r="F285" s="121" t="s">
        <v>691</v>
      </c>
    </row>
    <row r="286" spans="1:6">
      <c r="A286" s="4">
        <v>42335</v>
      </c>
      <c r="B286" s="121" t="s">
        <v>1297</v>
      </c>
      <c r="C286" s="121" t="s">
        <v>1011</v>
      </c>
      <c r="D286" s="121">
        <v>11</v>
      </c>
      <c r="E286" s="121">
        <v>36000</v>
      </c>
      <c r="F286" s="121" t="s">
        <v>691</v>
      </c>
    </row>
    <row r="287" spans="1:6">
      <c r="A287" s="4">
        <v>42336</v>
      </c>
      <c r="B287" s="121" t="s">
        <v>1298</v>
      </c>
      <c r="C287" s="121" t="s">
        <v>1015</v>
      </c>
      <c r="D287" s="121">
        <v>13</v>
      </c>
      <c r="E287" s="121">
        <v>82500</v>
      </c>
      <c r="F287" s="121" t="s">
        <v>39</v>
      </c>
    </row>
    <row r="288" spans="1:6">
      <c r="A288" s="4">
        <v>42337</v>
      </c>
      <c r="B288" s="121" t="s">
        <v>1299</v>
      </c>
      <c r="C288" s="121" t="s">
        <v>1013</v>
      </c>
      <c r="D288" s="121">
        <v>12</v>
      </c>
      <c r="E288" s="121">
        <v>60750</v>
      </c>
      <c r="F288" s="121" t="s">
        <v>16</v>
      </c>
    </row>
    <row r="289" spans="1:6">
      <c r="A289" s="4">
        <v>42338</v>
      </c>
      <c r="B289" s="121" t="s">
        <v>1300</v>
      </c>
      <c r="C289" s="121" t="s">
        <v>1011</v>
      </c>
      <c r="D289" s="121">
        <v>26</v>
      </c>
      <c r="E289" s="121">
        <v>103500</v>
      </c>
      <c r="F289" s="121" t="s">
        <v>691</v>
      </c>
    </row>
    <row r="290" spans="1:6">
      <c r="A290" s="4">
        <v>42339</v>
      </c>
      <c r="B290" s="121" t="s">
        <v>1301</v>
      </c>
      <c r="C290" s="121" t="s">
        <v>1015</v>
      </c>
      <c r="D290" s="121">
        <v>9</v>
      </c>
      <c r="E290" s="121">
        <v>49500</v>
      </c>
      <c r="F290" s="121" t="s">
        <v>691</v>
      </c>
    </row>
    <row r="291" spans="1:6">
      <c r="A291" s="4">
        <v>42340</v>
      </c>
      <c r="B291" s="121" t="s">
        <v>1302</v>
      </c>
      <c r="C291" s="121" t="s">
        <v>1013</v>
      </c>
      <c r="D291" s="121">
        <v>5</v>
      </c>
      <c r="E291" s="121">
        <v>13500</v>
      </c>
      <c r="F291" s="121" t="s">
        <v>39</v>
      </c>
    </row>
    <row r="292" spans="1:6">
      <c r="A292" s="4">
        <v>42341</v>
      </c>
      <c r="B292" s="121" t="s">
        <v>1303</v>
      </c>
      <c r="C292" s="121" t="s">
        <v>1011</v>
      </c>
      <c r="D292" s="121">
        <v>5</v>
      </c>
      <c r="E292" s="121">
        <v>9000</v>
      </c>
      <c r="F292" s="121" t="s">
        <v>16</v>
      </c>
    </row>
    <row r="293" spans="1:6">
      <c r="A293" s="4">
        <v>42342</v>
      </c>
      <c r="B293" s="121" t="s">
        <v>1304</v>
      </c>
      <c r="C293" s="121" t="s">
        <v>1015</v>
      </c>
      <c r="D293" s="121">
        <v>26</v>
      </c>
      <c r="E293" s="121">
        <v>189750</v>
      </c>
      <c r="F293" s="121" t="s">
        <v>691</v>
      </c>
    </row>
    <row r="294" spans="1:6">
      <c r="A294" s="4">
        <v>42343</v>
      </c>
      <c r="B294" s="121" t="s">
        <v>1305</v>
      </c>
      <c r="C294" s="121" t="s">
        <v>1013</v>
      </c>
      <c r="D294" s="121">
        <v>13</v>
      </c>
      <c r="E294" s="121">
        <v>67500</v>
      </c>
      <c r="F294" s="121" t="s">
        <v>691</v>
      </c>
    </row>
    <row r="295" spans="1:6">
      <c r="A295" s="4">
        <v>42344</v>
      </c>
      <c r="B295" s="121" t="s">
        <v>1306</v>
      </c>
      <c r="C295" s="121" t="s">
        <v>1011</v>
      </c>
      <c r="D295" s="121">
        <v>18</v>
      </c>
      <c r="E295" s="121">
        <v>67500</v>
      </c>
      <c r="F295" s="121" t="s">
        <v>39</v>
      </c>
    </row>
    <row r="296" spans="1:6">
      <c r="A296" s="4">
        <v>42345</v>
      </c>
      <c r="B296" s="121" t="s">
        <v>1307</v>
      </c>
      <c r="C296" s="121" t="s">
        <v>1015</v>
      </c>
      <c r="D296" s="121">
        <v>15</v>
      </c>
      <c r="E296" s="121">
        <v>99000</v>
      </c>
      <c r="F296" s="121" t="s">
        <v>16</v>
      </c>
    </row>
    <row r="297" spans="1:6">
      <c r="A297" s="4">
        <v>42346</v>
      </c>
      <c r="B297" s="121" t="s">
        <v>1308</v>
      </c>
      <c r="C297" s="121" t="s">
        <v>1013</v>
      </c>
      <c r="D297" s="121">
        <v>21</v>
      </c>
      <c r="E297" s="121">
        <v>121500</v>
      </c>
      <c r="F297" s="121" t="s">
        <v>691</v>
      </c>
    </row>
    <row r="298" spans="1:6">
      <c r="A298" s="4">
        <v>42347</v>
      </c>
      <c r="B298" s="121" t="s">
        <v>1309</v>
      </c>
      <c r="C298" s="121" t="s">
        <v>1011</v>
      </c>
      <c r="D298" s="121">
        <v>7</v>
      </c>
      <c r="E298" s="121">
        <v>18000</v>
      </c>
      <c r="F298" s="121" t="s">
        <v>691</v>
      </c>
    </row>
    <row r="299" spans="1:6">
      <c r="A299" s="4">
        <v>42348</v>
      </c>
      <c r="B299" s="121" t="s">
        <v>1310</v>
      </c>
      <c r="C299" s="121" t="s">
        <v>1015</v>
      </c>
      <c r="D299" s="121">
        <v>26</v>
      </c>
      <c r="E299" s="121">
        <v>189750</v>
      </c>
      <c r="F299" s="121" t="s">
        <v>39</v>
      </c>
    </row>
    <row r="300" spans="1:6">
      <c r="A300" s="4">
        <v>42349</v>
      </c>
      <c r="B300" s="121" t="s">
        <v>1311</v>
      </c>
      <c r="C300" s="121" t="s">
        <v>1013</v>
      </c>
      <c r="D300" s="121">
        <v>8</v>
      </c>
      <c r="E300" s="121">
        <v>33750</v>
      </c>
      <c r="F300" s="121" t="s">
        <v>16</v>
      </c>
    </row>
    <row r="301" spans="1:6">
      <c r="A301" s="4">
        <v>42350</v>
      </c>
      <c r="B301" s="121" t="s">
        <v>1312</v>
      </c>
      <c r="C301" s="121" t="s">
        <v>1011</v>
      </c>
      <c r="D301" s="121">
        <v>7</v>
      </c>
      <c r="E301" s="121">
        <v>18000</v>
      </c>
      <c r="F301" s="121" t="s">
        <v>691</v>
      </c>
    </row>
    <row r="302" spans="1:6">
      <c r="A302" s="4">
        <v>42351</v>
      </c>
      <c r="B302" s="121" t="s">
        <v>1313</v>
      </c>
      <c r="C302" s="121" t="s">
        <v>1015</v>
      </c>
      <c r="D302" s="121">
        <v>7</v>
      </c>
      <c r="E302" s="121">
        <v>33000</v>
      </c>
      <c r="F302" s="121" t="s">
        <v>691</v>
      </c>
    </row>
    <row r="303" spans="1:6">
      <c r="A303" s="4">
        <v>42352</v>
      </c>
      <c r="B303" s="121" t="s">
        <v>1314</v>
      </c>
      <c r="C303" s="121" t="s">
        <v>1013</v>
      </c>
      <c r="D303" s="121">
        <v>28</v>
      </c>
      <c r="E303" s="121">
        <v>168750</v>
      </c>
      <c r="F303" s="121" t="s">
        <v>39</v>
      </c>
    </row>
    <row r="304" spans="1:6">
      <c r="A304" s="4">
        <v>42353</v>
      </c>
      <c r="B304" s="121" t="s">
        <v>1315</v>
      </c>
      <c r="C304" s="121" t="s">
        <v>1011</v>
      </c>
      <c r="D304" s="121">
        <v>8</v>
      </c>
      <c r="E304" s="121">
        <v>22500</v>
      </c>
      <c r="F304" s="121" t="s">
        <v>16</v>
      </c>
    </row>
    <row r="305" spans="1:7">
      <c r="A305" s="4">
        <v>42354</v>
      </c>
      <c r="B305" s="121" t="s">
        <v>1316</v>
      </c>
      <c r="C305" s="121" t="s">
        <v>1015</v>
      </c>
      <c r="D305" s="121">
        <v>17</v>
      </c>
      <c r="E305" s="121">
        <v>115500</v>
      </c>
      <c r="F305" s="121" t="s">
        <v>691</v>
      </c>
    </row>
    <row r="306" spans="1:7">
      <c r="A306" s="4">
        <v>42355</v>
      </c>
      <c r="B306" s="121" t="s">
        <v>1317</v>
      </c>
      <c r="C306" s="121" t="s">
        <v>1013</v>
      </c>
      <c r="D306" s="121">
        <v>26</v>
      </c>
      <c r="E306" s="121">
        <v>155250</v>
      </c>
      <c r="F306" s="121" t="s">
        <v>691</v>
      </c>
    </row>
    <row r="307" spans="1:7">
      <c r="A307" s="4">
        <v>42356</v>
      </c>
      <c r="B307" s="121" t="s">
        <v>1318</v>
      </c>
      <c r="C307" s="121" t="s">
        <v>1011</v>
      </c>
      <c r="D307" s="121">
        <v>25</v>
      </c>
      <c r="E307" s="121">
        <v>99000</v>
      </c>
      <c r="F307" s="121" t="s">
        <v>39</v>
      </c>
    </row>
    <row r="308" spans="1:7">
      <c r="A308" s="4">
        <v>42357</v>
      </c>
      <c r="B308" s="121" t="s">
        <v>1319</v>
      </c>
      <c r="C308" s="121" t="s">
        <v>1015</v>
      </c>
      <c r="D308" s="121">
        <v>22</v>
      </c>
      <c r="E308" s="121">
        <v>132000</v>
      </c>
      <c r="F308" s="121" t="s">
        <v>16</v>
      </c>
    </row>
    <row r="309" spans="1:7">
      <c r="A309" s="4">
        <v>42358</v>
      </c>
      <c r="B309" s="121" t="s">
        <v>1320</v>
      </c>
      <c r="C309" s="121" t="s">
        <v>1013</v>
      </c>
      <c r="D309" s="121">
        <v>16</v>
      </c>
      <c r="E309" s="121">
        <v>87750</v>
      </c>
      <c r="F309" s="121" t="s">
        <v>691</v>
      </c>
    </row>
    <row r="310" spans="1:7">
      <c r="A310" s="4">
        <v>42359</v>
      </c>
      <c r="B310" s="121" t="s">
        <v>1321</v>
      </c>
      <c r="C310" s="121" t="s">
        <v>1011</v>
      </c>
      <c r="D310" s="121">
        <v>19</v>
      </c>
      <c r="E310" s="121">
        <v>72000</v>
      </c>
      <c r="F310" s="121" t="s">
        <v>691</v>
      </c>
    </row>
    <row r="311" spans="1:7">
      <c r="A311" s="4">
        <v>42360</v>
      </c>
      <c r="B311" s="121" t="s">
        <v>1322</v>
      </c>
      <c r="C311" s="121" t="s">
        <v>1015</v>
      </c>
      <c r="D311" s="121">
        <v>6</v>
      </c>
      <c r="E311" s="121">
        <v>24750</v>
      </c>
      <c r="F311" s="121" t="s">
        <v>39</v>
      </c>
    </row>
    <row r="312" spans="1:7">
      <c r="A312" s="4">
        <v>42361</v>
      </c>
      <c r="B312" s="121" t="s">
        <v>1323</v>
      </c>
      <c r="C312" s="121" t="s">
        <v>1013</v>
      </c>
      <c r="D312" s="121">
        <v>28</v>
      </c>
      <c r="E312" s="121">
        <v>168750</v>
      </c>
      <c r="F312" s="121" t="s">
        <v>16</v>
      </c>
    </row>
    <row r="313" spans="1:7">
      <c r="A313" s="4">
        <v>42362</v>
      </c>
      <c r="B313" s="121" t="s">
        <v>1324</v>
      </c>
      <c r="C313" s="121" t="s">
        <v>1011</v>
      </c>
      <c r="D313" s="121">
        <v>14</v>
      </c>
      <c r="E313" s="121">
        <v>49500</v>
      </c>
      <c r="F313" s="121" t="s">
        <v>691</v>
      </c>
    </row>
    <row r="314" spans="1:7">
      <c r="A314" s="4">
        <v>42363</v>
      </c>
      <c r="B314" s="121" t="s">
        <v>1325</v>
      </c>
      <c r="C314" s="121" t="s">
        <v>1015</v>
      </c>
      <c r="D314" s="121">
        <v>23</v>
      </c>
      <c r="E314" s="121">
        <v>165000</v>
      </c>
      <c r="F314" s="121" t="s">
        <v>691</v>
      </c>
    </row>
    <row r="315" spans="1:7">
      <c r="A315" s="4">
        <v>42364</v>
      </c>
      <c r="B315" s="121" t="s">
        <v>1326</v>
      </c>
      <c r="C315" s="121" t="s">
        <v>1013</v>
      </c>
      <c r="D315" s="121">
        <v>24</v>
      </c>
      <c r="E315" s="121">
        <v>141750</v>
      </c>
      <c r="F315" s="121" t="s">
        <v>39</v>
      </c>
    </row>
    <row r="316" spans="1:7">
      <c r="A316" s="4">
        <v>42365</v>
      </c>
      <c r="B316" s="121" t="s">
        <v>1327</v>
      </c>
      <c r="C316" s="121" t="s">
        <v>1011</v>
      </c>
      <c r="D316" s="121">
        <v>12</v>
      </c>
      <c r="E316" s="121">
        <v>40500</v>
      </c>
      <c r="F316" s="121" t="s">
        <v>16</v>
      </c>
    </row>
    <row r="317" spans="1:7">
      <c r="A317" s="4">
        <v>42366</v>
      </c>
      <c r="B317" s="121" t="s">
        <v>1328</v>
      </c>
      <c r="C317" s="121" t="s">
        <v>1015</v>
      </c>
      <c r="D317" s="121">
        <v>11</v>
      </c>
      <c r="E317" s="121">
        <v>66000</v>
      </c>
      <c r="F317" s="121" t="s">
        <v>691</v>
      </c>
    </row>
    <row r="318" spans="1:7">
      <c r="A318" s="4">
        <v>42367</v>
      </c>
      <c r="B318" s="121" t="s">
        <v>1329</v>
      </c>
      <c r="C318" s="121" t="s">
        <v>1013</v>
      </c>
      <c r="D318" s="121">
        <v>20</v>
      </c>
      <c r="E318" s="121">
        <v>114750</v>
      </c>
      <c r="F318" s="121" t="s">
        <v>691</v>
      </c>
    </row>
    <row r="319" spans="1:7">
      <c r="A319" s="4">
        <v>42368</v>
      </c>
      <c r="B319" s="121" t="s">
        <v>1330</v>
      </c>
      <c r="C319" s="121" t="s">
        <v>1011</v>
      </c>
      <c r="D319" s="121">
        <v>11</v>
      </c>
      <c r="E319" s="121">
        <v>36000</v>
      </c>
      <c r="F319" s="121" t="s">
        <v>39</v>
      </c>
    </row>
    <row r="320" spans="1:7">
      <c r="G320" s="155"/>
    </row>
    <row r="321" spans="7:7">
      <c r="G321" s="155"/>
    </row>
  </sheetData>
  <conditionalFormatting sqref="M22">
    <cfRule type="cellIs" dxfId="28" priority="1" operator="equal">
      <formula>"да"</formula>
    </cfRule>
    <cfRule type="cellIs" dxfId="27" priority="2" operator="equal">
      <formula>"нет"</formula>
    </cfRule>
  </conditionalFormatting>
  <dataValidations count="1">
    <dataValidation type="list" allowBlank="1" showInputMessage="1" showErrorMessage="1" sqref="M22" xr:uid="{00000000-0002-0000-3000-000000000000}">
      <formula1>"ДА,НЕТ"</formula1>
    </dataValidation>
  </dataValidation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92D050"/>
  </sheetPr>
  <dimension ref="A4:C16"/>
  <sheetViews>
    <sheetView showGridLines="0" workbookViewId="0">
      <selection activeCell="D48" sqref="D48"/>
    </sheetView>
  </sheetViews>
  <sheetFormatPr baseColWidth="10" defaultColWidth="9.1640625" defaultRowHeight="16"/>
  <cols>
    <col min="1" max="1" width="21.83203125" style="178" bestFit="1" customWidth="1"/>
    <col min="2" max="2" width="33.1640625" style="178" bestFit="1" customWidth="1"/>
    <col min="3" max="3" width="34.5" style="178" bestFit="1" customWidth="1"/>
    <col min="4" max="16384" width="9.1640625" style="178"/>
  </cols>
  <sheetData>
    <row r="4" spans="1:3">
      <c r="A4" s="175"/>
      <c r="B4" s="176"/>
      <c r="C4" s="177"/>
    </row>
    <row r="5" spans="1:3">
      <c r="A5" s="179"/>
      <c r="B5" s="176"/>
      <c r="C5" s="177"/>
    </row>
    <row r="6" spans="1:3">
      <c r="A6" s="179"/>
      <c r="B6" s="176"/>
      <c r="C6" s="177"/>
    </row>
    <row r="7" spans="1:3">
      <c r="A7" s="179"/>
      <c r="B7" s="176"/>
      <c r="C7" s="177"/>
    </row>
    <row r="8" spans="1:3">
      <c r="A8" s="175"/>
      <c r="B8" s="176"/>
      <c r="C8" s="177"/>
    </row>
    <row r="9" spans="1:3">
      <c r="A9" s="179"/>
      <c r="B9" s="176"/>
      <c r="C9" s="177"/>
    </row>
    <row r="10" spans="1:3">
      <c r="A10" s="179"/>
      <c r="B10" s="176"/>
      <c r="C10" s="177"/>
    </row>
    <row r="11" spans="1:3">
      <c r="A11" s="179"/>
      <c r="B11" s="176"/>
      <c r="C11" s="177"/>
    </row>
    <row r="12" spans="1:3">
      <c r="A12" s="175"/>
      <c r="B12" s="176"/>
      <c r="C12" s="177"/>
    </row>
    <row r="13" spans="1:3">
      <c r="A13" s="179"/>
      <c r="B13" s="176"/>
      <c r="C13" s="177"/>
    </row>
    <row r="14" spans="1:3">
      <c r="A14" s="179"/>
      <c r="B14" s="176"/>
      <c r="C14" s="177"/>
    </row>
    <row r="15" spans="1:3">
      <c r="A15" s="179"/>
      <c r="B15" s="176"/>
      <c r="C15" s="177"/>
    </row>
    <row r="16" spans="1:3">
      <c r="A16" s="175"/>
      <c r="B16" s="176"/>
      <c r="C16" s="177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</sheetPr>
  <dimension ref="A4:D43"/>
  <sheetViews>
    <sheetView showGridLines="0" workbookViewId="0">
      <selection activeCell="C53" sqref="C53"/>
    </sheetView>
  </sheetViews>
  <sheetFormatPr baseColWidth="10" defaultColWidth="9.1640625" defaultRowHeight="16"/>
  <cols>
    <col min="1" max="1" width="19" style="178" customWidth="1"/>
    <col min="2" max="2" width="26.6640625" style="178" bestFit="1" customWidth="1"/>
    <col min="3" max="4" width="27.83203125" style="178" bestFit="1" customWidth="1"/>
    <col min="5" max="16384" width="9.1640625" style="178"/>
  </cols>
  <sheetData>
    <row r="4" spans="1:4">
      <c r="A4" s="175"/>
      <c r="B4" s="176"/>
      <c r="C4" s="176"/>
      <c r="D4" s="177"/>
    </row>
    <row r="5" spans="1:4">
      <c r="A5" s="180"/>
      <c r="B5" s="176"/>
      <c r="C5" s="176"/>
      <c r="D5" s="177"/>
    </row>
    <row r="6" spans="1:4">
      <c r="A6" s="180"/>
      <c r="B6" s="176"/>
      <c r="C6" s="176"/>
      <c r="D6" s="177"/>
    </row>
    <row r="7" spans="1:4">
      <c r="A7" s="180"/>
      <c r="B7" s="176"/>
      <c r="C7" s="176"/>
      <c r="D7" s="177"/>
    </row>
    <row r="8" spans="1:4">
      <c r="A8" s="180"/>
      <c r="B8" s="176"/>
      <c r="C8" s="176"/>
      <c r="D8" s="177"/>
    </row>
    <row r="9" spans="1:4">
      <c r="A9" s="180"/>
      <c r="B9" s="176"/>
      <c r="C9" s="176"/>
      <c r="D9" s="177"/>
    </row>
    <row r="10" spans="1:4">
      <c r="A10" s="180"/>
      <c r="B10" s="176"/>
      <c r="C10" s="176"/>
      <c r="D10" s="177"/>
    </row>
    <row r="11" spans="1:4">
      <c r="A11" s="180"/>
      <c r="B11" s="176"/>
      <c r="C11" s="176"/>
      <c r="D11" s="177"/>
    </row>
    <row r="12" spans="1:4">
      <c r="A12" s="180"/>
      <c r="B12" s="176"/>
      <c r="C12" s="176"/>
      <c r="D12" s="177"/>
    </row>
    <row r="13" spans="1:4">
      <c r="A13" s="180"/>
      <c r="B13" s="176"/>
      <c r="C13" s="176"/>
      <c r="D13" s="177"/>
    </row>
    <row r="14" spans="1:4">
      <c r="A14" s="180"/>
      <c r="B14" s="176"/>
      <c r="C14" s="176"/>
      <c r="D14" s="177"/>
    </row>
    <row r="15" spans="1:4">
      <c r="A15" s="180"/>
      <c r="B15" s="176"/>
      <c r="C15" s="176"/>
      <c r="D15" s="177"/>
    </row>
    <row r="16" spans="1:4">
      <c r="A16" s="180"/>
      <c r="B16" s="176"/>
      <c r="C16" s="176"/>
      <c r="D16" s="177"/>
    </row>
    <row r="17" spans="1:4">
      <c r="A17" s="175"/>
      <c r="B17" s="176"/>
      <c r="C17" s="176"/>
      <c r="D17" s="177"/>
    </row>
    <row r="18" spans="1:4">
      <c r="A18" s="180"/>
      <c r="B18" s="176"/>
      <c r="C18" s="176"/>
      <c r="D18" s="177"/>
    </row>
    <row r="19" spans="1:4">
      <c r="A19" s="180"/>
      <c r="B19" s="176"/>
      <c r="C19" s="176"/>
      <c r="D19" s="177"/>
    </row>
    <row r="20" spans="1:4">
      <c r="A20" s="180"/>
      <c r="B20" s="176"/>
      <c r="C20" s="176"/>
      <c r="D20" s="177"/>
    </row>
    <row r="21" spans="1:4">
      <c r="A21" s="180"/>
      <c r="B21" s="176"/>
      <c r="C21" s="176"/>
      <c r="D21" s="177"/>
    </row>
    <row r="22" spans="1:4">
      <c r="A22" s="180"/>
      <c r="B22" s="176"/>
      <c r="C22" s="176"/>
      <c r="D22" s="177"/>
    </row>
    <row r="23" spans="1:4">
      <c r="A23" s="180"/>
      <c r="B23" s="176"/>
      <c r="C23" s="176"/>
      <c r="D23" s="177"/>
    </row>
    <row r="24" spans="1:4">
      <c r="A24" s="180"/>
      <c r="B24" s="176"/>
      <c r="C24" s="176"/>
      <c r="D24" s="177"/>
    </row>
    <row r="25" spans="1:4">
      <c r="A25" s="180"/>
      <c r="B25" s="176"/>
      <c r="C25" s="176"/>
      <c r="D25" s="177"/>
    </row>
    <row r="26" spans="1:4">
      <c r="A26" s="180"/>
      <c r="B26" s="176"/>
      <c r="C26" s="176"/>
      <c r="D26" s="177"/>
    </row>
    <row r="27" spans="1:4">
      <c r="A27" s="180"/>
      <c r="B27" s="176"/>
      <c r="C27" s="176"/>
      <c r="D27" s="177"/>
    </row>
    <row r="28" spans="1:4">
      <c r="A28" s="180"/>
      <c r="B28" s="176"/>
      <c r="C28" s="176"/>
      <c r="D28" s="177"/>
    </row>
    <row r="29" spans="1:4">
      <c r="A29" s="180"/>
      <c r="B29" s="176"/>
      <c r="C29" s="176"/>
      <c r="D29" s="177"/>
    </row>
    <row r="30" spans="1:4">
      <c r="A30" s="175"/>
      <c r="B30" s="176"/>
      <c r="C30" s="176"/>
      <c r="D30" s="177"/>
    </row>
    <row r="31" spans="1:4">
      <c r="A31" s="180"/>
      <c r="B31" s="176"/>
      <c r="C31" s="176"/>
      <c r="D31" s="177"/>
    </row>
    <row r="32" spans="1:4">
      <c r="A32" s="180"/>
      <c r="B32" s="176"/>
      <c r="C32" s="176"/>
      <c r="D32" s="177"/>
    </row>
    <row r="33" spans="1:4">
      <c r="A33" s="180"/>
      <c r="B33" s="176"/>
      <c r="C33" s="176"/>
      <c r="D33" s="177"/>
    </row>
    <row r="34" spans="1:4">
      <c r="A34" s="180"/>
      <c r="B34" s="176"/>
      <c r="C34" s="176"/>
      <c r="D34" s="177"/>
    </row>
    <row r="35" spans="1:4">
      <c r="A35" s="180"/>
      <c r="B35" s="176"/>
      <c r="C35" s="176"/>
      <c r="D35" s="177"/>
    </row>
    <row r="36" spans="1:4">
      <c r="A36" s="180"/>
      <c r="B36" s="176"/>
      <c r="C36" s="176"/>
      <c r="D36" s="177"/>
    </row>
    <row r="37" spans="1:4">
      <c r="A37" s="180"/>
      <c r="B37" s="176"/>
      <c r="C37" s="176"/>
      <c r="D37" s="177"/>
    </row>
    <row r="38" spans="1:4">
      <c r="A38" s="180"/>
      <c r="B38" s="176"/>
      <c r="C38" s="176"/>
      <c r="D38" s="177"/>
    </row>
    <row r="39" spans="1:4">
      <c r="A39" s="180"/>
      <c r="B39" s="176"/>
      <c r="C39" s="176"/>
      <c r="D39" s="177"/>
    </row>
    <row r="40" spans="1:4">
      <c r="A40" s="180"/>
      <c r="B40" s="176"/>
      <c r="C40" s="176"/>
      <c r="D40" s="177"/>
    </row>
    <row r="41" spans="1:4">
      <c r="A41" s="180"/>
      <c r="B41" s="176"/>
      <c r="C41" s="176"/>
      <c r="D41" s="177"/>
    </row>
    <row r="42" spans="1:4">
      <c r="A42" s="180"/>
      <c r="B42" s="176"/>
      <c r="C42" s="176"/>
      <c r="D42" s="177"/>
    </row>
    <row r="43" spans="1:4">
      <c r="A43" s="175"/>
      <c r="B43" s="176"/>
      <c r="C43" s="176"/>
      <c r="D43" s="177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92D050"/>
  </sheetPr>
  <dimension ref="A4:AD33"/>
  <sheetViews>
    <sheetView showGridLines="0" workbookViewId="0">
      <selection activeCell="K74" sqref="K74"/>
    </sheetView>
  </sheetViews>
  <sheetFormatPr baseColWidth="10" defaultColWidth="9.1640625" defaultRowHeight="16"/>
  <cols>
    <col min="1" max="1" width="19.83203125" style="178" bestFit="1" customWidth="1"/>
    <col min="2" max="2" width="26.6640625" style="178" bestFit="1" customWidth="1"/>
    <col min="3" max="3" width="9.1640625" style="178"/>
    <col min="4" max="4" width="23.33203125" style="178" customWidth="1"/>
    <col min="5" max="5" width="14.83203125" style="178" customWidth="1"/>
    <col min="6" max="16384" width="9.1640625" style="178"/>
  </cols>
  <sheetData>
    <row r="4" spans="1:30">
      <c r="A4" s="175"/>
      <c r="B4" s="176"/>
    </row>
    <row r="5" spans="1:30">
      <c r="A5" s="175"/>
      <c r="B5" s="176"/>
      <c r="Y5" s="142"/>
      <c r="Z5" s="142"/>
      <c r="AA5" s="142"/>
      <c r="AB5" s="147"/>
      <c r="AC5" s="147"/>
      <c r="AD5" s="147"/>
    </row>
    <row r="6" spans="1:30">
      <c r="A6" s="175"/>
      <c r="B6" s="176"/>
      <c r="Y6" s="142"/>
      <c r="Z6" s="142"/>
      <c r="AA6" s="142"/>
      <c r="AB6" s="147"/>
      <c r="AC6" s="147"/>
      <c r="AD6" s="147"/>
    </row>
    <row r="7" spans="1:30">
      <c r="A7" s="175"/>
      <c r="B7" s="176"/>
      <c r="Y7" s="142"/>
      <c r="Z7" s="142"/>
      <c r="AA7" s="142"/>
      <c r="AB7" s="147"/>
      <c r="AC7" s="147"/>
      <c r="AD7" s="147"/>
    </row>
    <row r="8" spans="1:30">
      <c r="Y8" s="142"/>
      <c r="Z8" s="142"/>
      <c r="AA8" s="142"/>
      <c r="AB8" s="147"/>
      <c r="AC8" s="147"/>
      <c r="AD8" s="147"/>
    </row>
    <row r="9" spans="1:30">
      <c r="Y9" s="142"/>
      <c r="Z9" s="142"/>
      <c r="AA9" s="142"/>
      <c r="AB9" s="147"/>
      <c r="AC9" s="147"/>
      <c r="AD9" s="147"/>
    </row>
    <row r="10" spans="1:30">
      <c r="Y10" s="52"/>
      <c r="Z10" s="140"/>
      <c r="AA10" s="136"/>
      <c r="AB10" s="136"/>
      <c r="AC10" s="136"/>
      <c r="AD10" s="136"/>
    </row>
    <row r="11" spans="1:30">
      <c r="Y11" s="52"/>
      <c r="Z11" s="140"/>
      <c r="AA11" s="136"/>
      <c r="AB11" s="136"/>
      <c r="AC11" s="136"/>
      <c r="AD11" s="136"/>
    </row>
    <row r="32" spans="25:25">
      <c r="Y32" s="285" t="s">
        <v>1567</v>
      </c>
    </row>
    <row r="33" spans="25:25">
      <c r="Y33" s="285" t="s">
        <v>1568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39997558519241921"/>
  </sheetPr>
  <dimension ref="B1:M18"/>
  <sheetViews>
    <sheetView zoomScale="130" zoomScaleNormal="130" workbookViewId="0">
      <selection activeCell="E21" sqref="E21"/>
    </sheetView>
  </sheetViews>
  <sheetFormatPr baseColWidth="10" defaultColWidth="8.83203125" defaultRowHeight="15"/>
  <sheetData>
    <row r="1" spans="2:13">
      <c r="K1" s="56" t="s">
        <v>539</v>
      </c>
      <c r="L1" s="56"/>
      <c r="M1" s="56"/>
    </row>
    <row r="3" spans="2:13">
      <c r="B3" s="292"/>
      <c r="C3" s="292"/>
      <c r="D3" s="292"/>
      <c r="E3" s="292"/>
      <c r="F3" s="292"/>
      <c r="G3" s="292"/>
      <c r="H3" s="292"/>
      <c r="I3" s="292"/>
      <c r="J3" s="292"/>
    </row>
    <row r="4" spans="2:13">
      <c r="B4" s="292"/>
      <c r="C4" s="292"/>
      <c r="D4" s="292"/>
      <c r="E4" s="292"/>
      <c r="F4" s="292"/>
      <c r="G4" s="292"/>
      <c r="H4" s="292"/>
      <c r="I4" s="292"/>
      <c r="J4" s="292"/>
    </row>
    <row r="5" spans="2:13">
      <c r="B5" s="292"/>
      <c r="C5" s="292"/>
      <c r="D5" s="292"/>
      <c r="E5" s="292"/>
      <c r="F5" s="292"/>
      <c r="G5" s="292"/>
      <c r="H5" s="292"/>
      <c r="I5" s="292"/>
      <c r="J5" s="292"/>
    </row>
    <row r="6" spans="2:13">
      <c r="B6" s="292"/>
      <c r="C6" s="292"/>
      <c r="D6" s="292"/>
      <c r="E6" s="292"/>
      <c r="F6" s="292"/>
      <c r="G6" s="292"/>
      <c r="H6" s="292"/>
      <c r="I6" s="292"/>
      <c r="J6" s="292"/>
    </row>
    <row r="7" spans="2:13">
      <c r="B7" s="292"/>
      <c r="C7" s="292"/>
      <c r="D7" s="292"/>
      <c r="E7" s="292"/>
      <c r="F7" s="292"/>
      <c r="G7" s="292"/>
      <c r="H7" s="292"/>
      <c r="I7" s="292"/>
      <c r="J7" s="292"/>
    </row>
    <row r="8" spans="2:13">
      <c r="B8" s="292"/>
      <c r="C8" s="292"/>
      <c r="D8" s="292"/>
      <c r="E8" s="292"/>
      <c r="F8" s="292"/>
      <c r="G8" s="292"/>
      <c r="H8" s="292"/>
      <c r="I8" s="292"/>
      <c r="J8" s="292"/>
    </row>
    <row r="9" spans="2:13">
      <c r="B9" s="292"/>
      <c r="C9" s="292"/>
      <c r="D9" s="292"/>
      <c r="E9" s="292"/>
      <c r="F9" s="292"/>
      <c r="G9" s="292"/>
      <c r="H9" s="292"/>
      <c r="I9" s="292"/>
      <c r="J9" s="292"/>
    </row>
    <row r="10" spans="2:13">
      <c r="B10" s="292"/>
      <c r="C10" s="292"/>
      <c r="D10" s="292"/>
      <c r="E10" s="292"/>
      <c r="F10" s="292"/>
      <c r="G10" s="292"/>
      <c r="H10" s="292"/>
      <c r="I10" s="292"/>
      <c r="J10" s="292"/>
    </row>
    <row r="11" spans="2:13">
      <c r="B11" s="292"/>
      <c r="C11" s="292"/>
      <c r="D11" s="292"/>
      <c r="E11" s="292"/>
      <c r="F11" s="292"/>
      <c r="G11" s="292"/>
      <c r="H11" s="292"/>
      <c r="I11" s="292"/>
      <c r="J11" s="292"/>
    </row>
    <row r="12" spans="2:13">
      <c r="B12" s="292"/>
      <c r="C12" s="292"/>
      <c r="D12" s="292"/>
      <c r="E12" s="292"/>
      <c r="F12" s="292"/>
      <c r="G12" s="292"/>
      <c r="H12" s="292"/>
      <c r="I12" s="292"/>
      <c r="J12" s="292"/>
    </row>
    <row r="13" spans="2:13">
      <c r="B13" s="292"/>
      <c r="C13" s="292"/>
      <c r="D13" s="292"/>
      <c r="E13" s="292"/>
      <c r="F13" s="292"/>
      <c r="G13" s="292"/>
      <c r="H13" s="292"/>
      <c r="I13" s="292"/>
      <c r="J13" s="292"/>
    </row>
    <row r="14" spans="2:13">
      <c r="B14" s="292"/>
      <c r="C14" s="292"/>
      <c r="D14" s="292"/>
      <c r="E14" s="292"/>
      <c r="F14" s="292"/>
      <c r="G14" s="292"/>
      <c r="H14" s="292"/>
      <c r="I14" s="292"/>
      <c r="J14" s="292"/>
    </row>
    <row r="15" spans="2:13">
      <c r="B15" s="292"/>
      <c r="C15" s="292"/>
      <c r="D15" s="292"/>
      <c r="E15" s="292"/>
      <c r="F15" s="292"/>
      <c r="G15" s="292"/>
      <c r="H15" s="292"/>
      <c r="I15" s="292"/>
      <c r="J15" s="292"/>
    </row>
    <row r="16" spans="2:13">
      <c r="E16" t="s">
        <v>1502</v>
      </c>
    </row>
    <row r="18" spans="3:8" ht="16">
      <c r="C18" s="10" t="s">
        <v>1332</v>
      </c>
      <c r="D18" s="11"/>
      <c r="E18" s="11"/>
      <c r="F18" s="11"/>
      <c r="G18" s="12" t="s">
        <v>42</v>
      </c>
      <c r="H18" s="13" t="str">
        <f>IF(COUNTA('6.1.Ячейки'!H30,'6.2.Диапазоны'!H30,'6.3.Листов_книги'!N6,'6.4.Самой_книги'!K17,'6.5.Общий доступ'!N10)=COUNTIF('6.1.Ячейки'!H30,"ДА")+COUNTIF('6.2.Диапазоны'!H30,"ДА")+COUNTIF('6.3.Листов_книги'!N6,"ДА")+COUNTIF('6.4.Самой_книги'!K17,"ДА")+COUNTIF('6.5.Общий доступ'!N10,"ДА"),"ДА","НЕТ")</f>
        <v>НЕТ</v>
      </c>
    </row>
  </sheetData>
  <mergeCells count="1">
    <mergeCell ref="B3:J15"/>
  </mergeCells>
  <conditionalFormatting sqref="H18">
    <cfRule type="cellIs" dxfId="26" priority="1" operator="equal">
      <formula>"нет"</formula>
    </cfRule>
    <cfRule type="cellIs" dxfId="25" priority="2" operator="equal">
      <formula>"да"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5" tint="0.39997558519241921"/>
  </sheetPr>
  <dimension ref="A1:P40"/>
  <sheetViews>
    <sheetView showGridLines="0" topLeftCell="C4" workbookViewId="0">
      <selection activeCell="H35" sqref="H35"/>
    </sheetView>
  </sheetViews>
  <sheetFormatPr baseColWidth="10" defaultColWidth="9.1640625" defaultRowHeight="15"/>
  <cols>
    <col min="1" max="1" width="3.33203125" style="181" bestFit="1" customWidth="1"/>
    <col min="2" max="2" width="31.6640625" style="181" bestFit="1" customWidth="1"/>
    <col min="3" max="3" width="11.5" style="181" bestFit="1" customWidth="1"/>
    <col min="4" max="4" width="12.5" style="181" bestFit="1" customWidth="1"/>
    <col min="5" max="5" width="10.83203125" style="181" bestFit="1" customWidth="1"/>
    <col min="6" max="6" width="13.33203125" style="181" bestFit="1" customWidth="1"/>
    <col min="7" max="7" width="12.6640625" style="181" bestFit="1" customWidth="1"/>
    <col min="8" max="8" width="10.5" style="181" bestFit="1" customWidth="1"/>
    <col min="9" max="9" width="10.1640625" style="181" bestFit="1" customWidth="1"/>
    <col min="10" max="10" width="7.83203125" style="181" bestFit="1" customWidth="1"/>
    <col min="11" max="11" width="8.33203125" style="181" bestFit="1" customWidth="1"/>
    <col min="12" max="12" width="10.1640625" style="181" bestFit="1" customWidth="1"/>
    <col min="13" max="13" width="3.83203125" style="181" customWidth="1"/>
    <col min="14" max="14" width="19" style="181" bestFit="1" customWidth="1"/>
    <col min="15" max="15" width="4.5" style="181" bestFit="1" customWidth="1"/>
    <col min="16" max="16" width="14" style="181" bestFit="1" customWidth="1"/>
    <col min="17" max="16384" width="9.1640625" style="181"/>
  </cols>
  <sheetData>
    <row r="1" spans="1:16" ht="32">
      <c r="A1" s="120" t="s">
        <v>2</v>
      </c>
      <c r="B1" s="120" t="s">
        <v>669</v>
      </c>
      <c r="C1" s="120" t="s">
        <v>1350</v>
      </c>
      <c r="D1" s="120" t="s">
        <v>1349</v>
      </c>
      <c r="E1" s="120" t="s">
        <v>670</v>
      </c>
      <c r="F1" s="120" t="s">
        <v>1345</v>
      </c>
      <c r="G1" s="120" t="s">
        <v>1343</v>
      </c>
      <c r="H1" s="120" t="s">
        <v>594</v>
      </c>
      <c r="I1" s="120" t="s">
        <v>1348</v>
      </c>
      <c r="J1" s="120" t="s">
        <v>671</v>
      </c>
      <c r="K1" s="120" t="s">
        <v>1347</v>
      </c>
      <c r="L1" s="120" t="s">
        <v>1346</v>
      </c>
      <c r="M1" s="182"/>
      <c r="N1" s="182"/>
      <c r="O1" s="182"/>
      <c r="P1" s="182"/>
    </row>
    <row r="2" spans="1:16" ht="16">
      <c r="A2" s="121">
        <v>1</v>
      </c>
      <c r="B2" s="80" t="s">
        <v>208</v>
      </c>
      <c r="C2" s="187">
        <v>141</v>
      </c>
      <c r="D2" s="187">
        <v>97</v>
      </c>
      <c r="E2" s="121">
        <f t="shared" ref="E2:E25" si="0">C2*D2</f>
        <v>13677</v>
      </c>
      <c r="F2" s="186">
        <f t="shared" ref="F2:F25" si="1">E2*$O$2</f>
        <v>1778.01</v>
      </c>
      <c r="G2" s="186">
        <f t="shared" ref="G2:G25" si="2">E2*$O$3</f>
        <v>820.62</v>
      </c>
      <c r="H2" s="4">
        <v>28011</v>
      </c>
      <c r="I2" s="4">
        <v>38575</v>
      </c>
      <c r="J2" s="121">
        <f t="shared" ref="J2:J25" ca="1" si="3">ROUND(YEARFRAC(I2,TODAY()),1)</f>
        <v>16.2</v>
      </c>
      <c r="K2" s="121">
        <f t="shared" ref="K2:K25" ca="1" si="4">IF(J2&lt;=10,$O$5,$O$4)*E2</f>
        <v>3419.25</v>
      </c>
      <c r="L2" s="185">
        <f t="shared" ref="L2:L25" ca="1" si="5">E2+K2-F2-G2</f>
        <v>14497.619999999999</v>
      </c>
      <c r="M2" s="182"/>
      <c r="N2" s="120" t="s">
        <v>1345</v>
      </c>
      <c r="O2" s="188">
        <v>0.13</v>
      </c>
      <c r="P2" s="182"/>
    </row>
    <row r="3" spans="1:16" ht="16">
      <c r="A3" s="121">
        <v>2</v>
      </c>
      <c r="B3" s="80" t="s">
        <v>1344</v>
      </c>
      <c r="C3" s="187">
        <v>206</v>
      </c>
      <c r="D3" s="187">
        <v>92</v>
      </c>
      <c r="E3" s="121">
        <f t="shared" si="0"/>
        <v>18952</v>
      </c>
      <c r="F3" s="186">
        <f t="shared" si="1"/>
        <v>2463.7600000000002</v>
      </c>
      <c r="G3" s="186">
        <f t="shared" si="2"/>
        <v>1137.1199999999999</v>
      </c>
      <c r="H3" s="4">
        <v>26453</v>
      </c>
      <c r="I3" s="4">
        <v>38441</v>
      </c>
      <c r="J3" s="121">
        <f t="shared" ca="1" si="3"/>
        <v>16.5</v>
      </c>
      <c r="K3" s="121">
        <f t="shared" ca="1" si="4"/>
        <v>4738</v>
      </c>
      <c r="L3" s="185">
        <f t="shared" ca="1" si="5"/>
        <v>20089.12</v>
      </c>
      <c r="M3" s="182"/>
      <c r="N3" s="120" t="s">
        <v>1343</v>
      </c>
      <c r="O3" s="188">
        <v>0.06</v>
      </c>
      <c r="P3" s="182"/>
    </row>
    <row r="4" spans="1:16" ht="16">
      <c r="A4" s="121">
        <v>3</v>
      </c>
      <c r="B4" s="80" t="s">
        <v>203</v>
      </c>
      <c r="C4" s="187">
        <v>410</v>
      </c>
      <c r="D4" s="187">
        <v>109</v>
      </c>
      <c r="E4" s="121">
        <f t="shared" si="0"/>
        <v>44690</v>
      </c>
      <c r="F4" s="186">
        <f t="shared" si="1"/>
        <v>5809.7</v>
      </c>
      <c r="G4" s="186">
        <f t="shared" si="2"/>
        <v>2681.4</v>
      </c>
      <c r="H4" s="4">
        <v>32512</v>
      </c>
      <c r="I4" s="4">
        <v>41423</v>
      </c>
      <c r="J4" s="121">
        <f t="shared" ca="1" si="3"/>
        <v>8.4</v>
      </c>
      <c r="K4" s="121">
        <f t="shared" ca="1" si="4"/>
        <v>6703.5</v>
      </c>
      <c r="L4" s="185">
        <f t="shared" ca="1" si="5"/>
        <v>42902.400000000001</v>
      </c>
      <c r="M4" s="182"/>
      <c r="N4" s="120" t="s">
        <v>1342</v>
      </c>
      <c r="O4" s="188">
        <v>0.25</v>
      </c>
      <c r="P4" s="182"/>
    </row>
    <row r="5" spans="1:16" ht="16">
      <c r="A5" s="121">
        <v>4</v>
      </c>
      <c r="B5" s="80" t="s">
        <v>1341</v>
      </c>
      <c r="C5" s="187">
        <v>338</v>
      </c>
      <c r="D5" s="187">
        <v>107</v>
      </c>
      <c r="E5" s="121">
        <f t="shared" si="0"/>
        <v>36166</v>
      </c>
      <c r="F5" s="186">
        <f t="shared" si="1"/>
        <v>4701.58</v>
      </c>
      <c r="G5" s="186">
        <f t="shared" si="2"/>
        <v>2169.96</v>
      </c>
      <c r="H5" s="4">
        <v>25379</v>
      </c>
      <c r="I5" s="4">
        <v>38828</v>
      </c>
      <c r="J5" s="121">
        <f t="shared" ca="1" si="3"/>
        <v>15.5</v>
      </c>
      <c r="K5" s="121">
        <f t="shared" ca="1" si="4"/>
        <v>9041.5</v>
      </c>
      <c r="L5" s="185">
        <f t="shared" ca="1" si="5"/>
        <v>38335.96</v>
      </c>
      <c r="M5" s="182"/>
      <c r="N5" s="120" t="s">
        <v>1340</v>
      </c>
      <c r="O5" s="188">
        <v>0.15</v>
      </c>
      <c r="P5" s="182"/>
    </row>
    <row r="6" spans="1:16">
      <c r="A6" s="121">
        <v>5</v>
      </c>
      <c r="B6" s="80" t="s">
        <v>1339</v>
      </c>
      <c r="C6" s="187">
        <v>214</v>
      </c>
      <c r="D6" s="187">
        <v>92</v>
      </c>
      <c r="E6" s="121">
        <f t="shared" si="0"/>
        <v>19688</v>
      </c>
      <c r="F6" s="186">
        <f t="shared" si="1"/>
        <v>2559.44</v>
      </c>
      <c r="G6" s="186">
        <f t="shared" si="2"/>
        <v>1181.28</v>
      </c>
      <c r="H6" s="4">
        <v>31226</v>
      </c>
      <c r="I6" s="4">
        <v>41001</v>
      </c>
      <c r="J6" s="121">
        <f t="shared" ca="1" si="3"/>
        <v>9.5</v>
      </c>
      <c r="K6" s="121">
        <f t="shared" ca="1" si="4"/>
        <v>2953.2</v>
      </c>
      <c r="L6" s="185">
        <f t="shared" ca="1" si="5"/>
        <v>18900.480000000003</v>
      </c>
      <c r="M6" s="182"/>
      <c r="N6" s="182"/>
      <c r="O6" s="182"/>
      <c r="P6" s="182"/>
    </row>
    <row r="7" spans="1:16">
      <c r="A7" s="121">
        <v>6</v>
      </c>
      <c r="B7" s="80" t="s">
        <v>672</v>
      </c>
      <c r="C7" s="187">
        <v>489</v>
      </c>
      <c r="D7" s="187">
        <v>86</v>
      </c>
      <c r="E7" s="121">
        <f t="shared" si="0"/>
        <v>42054</v>
      </c>
      <c r="F7" s="186">
        <f t="shared" si="1"/>
        <v>5467.02</v>
      </c>
      <c r="G7" s="186">
        <f t="shared" si="2"/>
        <v>2523.2399999999998</v>
      </c>
      <c r="H7" s="4">
        <v>27824</v>
      </c>
      <c r="I7" s="4">
        <v>34989</v>
      </c>
      <c r="J7" s="121">
        <f t="shared" ca="1" si="3"/>
        <v>26</v>
      </c>
      <c r="K7" s="121">
        <f t="shared" ca="1" si="4"/>
        <v>10513.5</v>
      </c>
      <c r="L7" s="185">
        <f t="shared" ca="1" si="5"/>
        <v>44577.24</v>
      </c>
      <c r="M7" s="182"/>
      <c r="O7" s="182"/>
      <c r="P7" s="182"/>
    </row>
    <row r="8" spans="1:16">
      <c r="A8" s="121">
        <v>7</v>
      </c>
      <c r="B8" s="80" t="s">
        <v>206</v>
      </c>
      <c r="C8" s="187">
        <v>191</v>
      </c>
      <c r="D8" s="187">
        <v>98</v>
      </c>
      <c r="E8" s="121">
        <f t="shared" si="0"/>
        <v>18718</v>
      </c>
      <c r="F8" s="186">
        <f t="shared" si="1"/>
        <v>2433.34</v>
      </c>
      <c r="G8" s="186">
        <f t="shared" si="2"/>
        <v>1123.08</v>
      </c>
      <c r="H8" s="4">
        <v>25539</v>
      </c>
      <c r="I8" s="4">
        <v>38049</v>
      </c>
      <c r="J8" s="121">
        <f t="shared" ca="1" si="3"/>
        <v>17.600000000000001</v>
      </c>
      <c r="K8" s="121">
        <f t="shared" ca="1" si="4"/>
        <v>4679.5</v>
      </c>
      <c r="L8" s="185">
        <f t="shared" ca="1" si="5"/>
        <v>19841.080000000002</v>
      </c>
      <c r="M8" s="182"/>
      <c r="O8" s="182"/>
      <c r="P8" s="182"/>
    </row>
    <row r="9" spans="1:16">
      <c r="A9" s="121">
        <v>8</v>
      </c>
      <c r="B9" s="80" t="s">
        <v>673</v>
      </c>
      <c r="C9" s="187">
        <v>202</v>
      </c>
      <c r="D9" s="187">
        <v>137</v>
      </c>
      <c r="E9" s="121">
        <f t="shared" si="0"/>
        <v>27674</v>
      </c>
      <c r="F9" s="186">
        <f t="shared" si="1"/>
        <v>3597.6200000000003</v>
      </c>
      <c r="G9" s="186">
        <f t="shared" si="2"/>
        <v>1660.4399999999998</v>
      </c>
      <c r="H9" s="4">
        <v>28230</v>
      </c>
      <c r="I9" s="4">
        <v>38699</v>
      </c>
      <c r="J9" s="121">
        <f t="shared" ca="1" si="3"/>
        <v>15.8</v>
      </c>
      <c r="K9" s="121">
        <f t="shared" ca="1" si="4"/>
        <v>6918.5</v>
      </c>
      <c r="L9" s="185">
        <f t="shared" ca="1" si="5"/>
        <v>29334.440000000002</v>
      </c>
      <c r="M9" s="182"/>
      <c r="O9" s="182"/>
      <c r="P9" s="182"/>
    </row>
    <row r="10" spans="1:16">
      <c r="A10" s="121">
        <v>9</v>
      </c>
      <c r="B10" s="80" t="s">
        <v>197</v>
      </c>
      <c r="C10" s="187">
        <v>144</v>
      </c>
      <c r="D10" s="187">
        <v>139</v>
      </c>
      <c r="E10" s="121">
        <f t="shared" si="0"/>
        <v>20016</v>
      </c>
      <c r="F10" s="186">
        <f t="shared" si="1"/>
        <v>2602.08</v>
      </c>
      <c r="G10" s="186">
        <f t="shared" si="2"/>
        <v>1200.96</v>
      </c>
      <c r="H10" s="4">
        <v>30802</v>
      </c>
      <c r="I10" s="4">
        <v>37775</v>
      </c>
      <c r="J10" s="121">
        <f t="shared" ca="1" si="3"/>
        <v>18.399999999999999</v>
      </c>
      <c r="K10" s="121">
        <f t="shared" ca="1" si="4"/>
        <v>5004</v>
      </c>
      <c r="L10" s="185">
        <f t="shared" ca="1" si="5"/>
        <v>21216.959999999999</v>
      </c>
      <c r="M10" s="182"/>
      <c r="N10" s="182"/>
      <c r="O10" s="182"/>
      <c r="P10" s="182"/>
    </row>
    <row r="11" spans="1:16">
      <c r="A11" s="121">
        <v>10</v>
      </c>
      <c r="B11" s="80" t="s">
        <v>674</v>
      </c>
      <c r="C11" s="187">
        <v>221</v>
      </c>
      <c r="D11" s="187">
        <v>117</v>
      </c>
      <c r="E11" s="121">
        <f t="shared" si="0"/>
        <v>25857</v>
      </c>
      <c r="F11" s="186">
        <f t="shared" si="1"/>
        <v>3361.4100000000003</v>
      </c>
      <c r="G11" s="186">
        <f t="shared" si="2"/>
        <v>1551.4199999999998</v>
      </c>
      <c r="H11" s="4">
        <v>27295</v>
      </c>
      <c r="I11" s="4">
        <v>35300</v>
      </c>
      <c r="J11" s="121">
        <f t="shared" ca="1" si="3"/>
        <v>25.1</v>
      </c>
      <c r="K11" s="121">
        <f t="shared" ca="1" si="4"/>
        <v>6464.25</v>
      </c>
      <c r="L11" s="185">
        <f t="shared" ca="1" si="5"/>
        <v>27408.420000000002</v>
      </c>
      <c r="M11" s="182"/>
      <c r="N11" s="182"/>
      <c r="O11" s="182"/>
      <c r="P11" s="182"/>
    </row>
    <row r="12" spans="1:16">
      <c r="A12" s="121">
        <v>11</v>
      </c>
      <c r="B12" s="80" t="s">
        <v>1338</v>
      </c>
      <c r="C12" s="187">
        <v>256</v>
      </c>
      <c r="D12" s="187">
        <v>121</v>
      </c>
      <c r="E12" s="121">
        <f t="shared" si="0"/>
        <v>30976</v>
      </c>
      <c r="F12" s="186">
        <f t="shared" si="1"/>
        <v>4026.88</v>
      </c>
      <c r="G12" s="186">
        <f t="shared" si="2"/>
        <v>1858.56</v>
      </c>
      <c r="H12" s="4">
        <v>25495</v>
      </c>
      <c r="I12" s="4">
        <v>36252</v>
      </c>
      <c r="J12" s="121">
        <f t="shared" ca="1" si="3"/>
        <v>22.5</v>
      </c>
      <c r="K12" s="121">
        <f t="shared" ca="1" si="4"/>
        <v>7744</v>
      </c>
      <c r="L12" s="185">
        <f t="shared" ca="1" si="5"/>
        <v>32834.560000000005</v>
      </c>
      <c r="M12" s="182"/>
      <c r="N12" s="182"/>
      <c r="O12" s="182"/>
      <c r="P12" s="182"/>
    </row>
    <row r="13" spans="1:16">
      <c r="A13" s="121">
        <v>12</v>
      </c>
      <c r="B13" s="80" t="s">
        <v>675</v>
      </c>
      <c r="C13" s="187">
        <v>284</v>
      </c>
      <c r="D13" s="187">
        <v>53</v>
      </c>
      <c r="E13" s="121">
        <f t="shared" si="0"/>
        <v>15052</v>
      </c>
      <c r="F13" s="186">
        <f t="shared" si="1"/>
        <v>1956.76</v>
      </c>
      <c r="G13" s="186">
        <f t="shared" si="2"/>
        <v>903.12</v>
      </c>
      <c r="H13" s="4">
        <v>34955</v>
      </c>
      <c r="I13" s="4">
        <v>42322</v>
      </c>
      <c r="J13" s="121">
        <f t="shared" ca="1" si="3"/>
        <v>5.9</v>
      </c>
      <c r="K13" s="121">
        <f t="shared" ca="1" si="4"/>
        <v>2257.7999999999997</v>
      </c>
      <c r="L13" s="185">
        <f t="shared" ca="1" si="5"/>
        <v>14449.919999999998</v>
      </c>
      <c r="M13" s="182"/>
      <c r="N13" s="182"/>
      <c r="O13" s="182"/>
      <c r="P13" s="182"/>
    </row>
    <row r="14" spans="1:16">
      <c r="A14" s="121">
        <v>13</v>
      </c>
      <c r="B14" s="80" t="s">
        <v>676</v>
      </c>
      <c r="C14" s="187">
        <v>161</v>
      </c>
      <c r="D14" s="187">
        <v>62</v>
      </c>
      <c r="E14" s="121">
        <f t="shared" si="0"/>
        <v>9982</v>
      </c>
      <c r="F14" s="186">
        <f t="shared" si="1"/>
        <v>1297.6600000000001</v>
      </c>
      <c r="G14" s="186">
        <f t="shared" si="2"/>
        <v>598.91999999999996</v>
      </c>
      <c r="H14" s="4">
        <v>28245</v>
      </c>
      <c r="I14" s="4">
        <v>36072</v>
      </c>
      <c r="J14" s="121">
        <f t="shared" ca="1" si="3"/>
        <v>23</v>
      </c>
      <c r="K14" s="121">
        <f t="shared" ca="1" si="4"/>
        <v>2495.5</v>
      </c>
      <c r="L14" s="185">
        <f t="shared" ca="1" si="5"/>
        <v>10580.92</v>
      </c>
      <c r="M14" s="182"/>
      <c r="N14" s="182"/>
      <c r="O14" s="182"/>
      <c r="P14" s="182"/>
    </row>
    <row r="15" spans="1:16">
      <c r="A15" s="121">
        <v>14</v>
      </c>
      <c r="B15" s="80" t="s">
        <v>1337</v>
      </c>
      <c r="C15" s="187">
        <v>398</v>
      </c>
      <c r="D15" s="187">
        <v>121</v>
      </c>
      <c r="E15" s="121">
        <f t="shared" si="0"/>
        <v>48158</v>
      </c>
      <c r="F15" s="186">
        <f t="shared" si="1"/>
        <v>6260.54</v>
      </c>
      <c r="G15" s="186">
        <f t="shared" si="2"/>
        <v>2889.48</v>
      </c>
      <c r="H15" s="4">
        <v>31968</v>
      </c>
      <c r="I15" s="4">
        <v>36430</v>
      </c>
      <c r="J15" s="121">
        <f t="shared" ca="1" si="3"/>
        <v>22.1</v>
      </c>
      <c r="K15" s="121">
        <f t="shared" ca="1" si="4"/>
        <v>12039.5</v>
      </c>
      <c r="L15" s="185">
        <f t="shared" ca="1" si="5"/>
        <v>51047.479999999996</v>
      </c>
      <c r="M15" s="182"/>
      <c r="N15" s="182"/>
      <c r="O15" s="182"/>
      <c r="P15" s="182"/>
    </row>
    <row r="16" spans="1:16">
      <c r="A16" s="121">
        <v>15</v>
      </c>
      <c r="B16" s="80" t="s">
        <v>677</v>
      </c>
      <c r="C16" s="187">
        <v>172</v>
      </c>
      <c r="D16" s="187">
        <v>93</v>
      </c>
      <c r="E16" s="121">
        <f t="shared" si="0"/>
        <v>15996</v>
      </c>
      <c r="F16" s="186">
        <f t="shared" si="1"/>
        <v>2079.48</v>
      </c>
      <c r="G16" s="186">
        <f t="shared" si="2"/>
        <v>959.76</v>
      </c>
      <c r="H16" s="4">
        <v>30736</v>
      </c>
      <c r="I16" s="4">
        <v>35223</v>
      </c>
      <c r="J16" s="121">
        <f t="shared" ca="1" si="3"/>
        <v>25.4</v>
      </c>
      <c r="K16" s="121">
        <f t="shared" ca="1" si="4"/>
        <v>3999</v>
      </c>
      <c r="L16" s="185">
        <f t="shared" ca="1" si="5"/>
        <v>16955.760000000002</v>
      </c>
      <c r="M16" s="182"/>
      <c r="N16" s="182"/>
      <c r="O16" s="182"/>
      <c r="P16" s="182"/>
    </row>
    <row r="17" spans="1:16">
      <c r="A17" s="121">
        <v>16</v>
      </c>
      <c r="B17" s="80" t="s">
        <v>1336</v>
      </c>
      <c r="C17" s="187">
        <v>258</v>
      </c>
      <c r="D17" s="187">
        <v>84</v>
      </c>
      <c r="E17" s="121">
        <f t="shared" si="0"/>
        <v>21672</v>
      </c>
      <c r="F17" s="186">
        <f t="shared" si="1"/>
        <v>2817.36</v>
      </c>
      <c r="G17" s="186">
        <f t="shared" si="2"/>
        <v>1300.32</v>
      </c>
      <c r="H17" s="4">
        <v>27438</v>
      </c>
      <c r="I17" s="4">
        <v>36241</v>
      </c>
      <c r="J17" s="121">
        <f t="shared" ca="1" si="3"/>
        <v>22.6</v>
      </c>
      <c r="K17" s="121">
        <f t="shared" ca="1" si="4"/>
        <v>5418</v>
      </c>
      <c r="L17" s="185">
        <f t="shared" ca="1" si="5"/>
        <v>22972.32</v>
      </c>
      <c r="M17" s="182"/>
      <c r="N17" s="182"/>
      <c r="O17" s="182"/>
      <c r="P17" s="182"/>
    </row>
    <row r="18" spans="1:16">
      <c r="A18" s="121">
        <v>17</v>
      </c>
      <c r="B18" s="80" t="s">
        <v>1335</v>
      </c>
      <c r="C18" s="187">
        <v>179</v>
      </c>
      <c r="D18" s="187">
        <v>61</v>
      </c>
      <c r="E18" s="121">
        <f t="shared" si="0"/>
        <v>10919</v>
      </c>
      <c r="F18" s="186">
        <f t="shared" si="1"/>
        <v>1419.47</v>
      </c>
      <c r="G18" s="186">
        <f t="shared" si="2"/>
        <v>655.14</v>
      </c>
      <c r="H18" s="4">
        <v>25531</v>
      </c>
      <c r="I18" s="4">
        <v>38936</v>
      </c>
      <c r="J18" s="121">
        <f t="shared" ca="1" si="3"/>
        <v>15.2</v>
      </c>
      <c r="K18" s="121">
        <f t="shared" ca="1" si="4"/>
        <v>2729.75</v>
      </c>
      <c r="L18" s="185">
        <f t="shared" ca="1" si="5"/>
        <v>11574.140000000001</v>
      </c>
      <c r="M18" s="182"/>
      <c r="N18" s="182"/>
      <c r="O18" s="182"/>
      <c r="P18" s="182"/>
    </row>
    <row r="19" spans="1:16">
      <c r="A19" s="121">
        <v>18</v>
      </c>
      <c r="B19" s="80" t="s">
        <v>194</v>
      </c>
      <c r="C19" s="187">
        <v>256</v>
      </c>
      <c r="D19" s="187">
        <v>121</v>
      </c>
      <c r="E19" s="121">
        <f t="shared" si="0"/>
        <v>30976</v>
      </c>
      <c r="F19" s="186">
        <f t="shared" si="1"/>
        <v>4026.88</v>
      </c>
      <c r="G19" s="186">
        <f t="shared" si="2"/>
        <v>1858.56</v>
      </c>
      <c r="H19" s="4">
        <v>25024</v>
      </c>
      <c r="I19" s="4">
        <v>39951</v>
      </c>
      <c r="J19" s="121">
        <f t="shared" ca="1" si="3"/>
        <v>12.4</v>
      </c>
      <c r="K19" s="121">
        <f t="shared" ca="1" si="4"/>
        <v>7744</v>
      </c>
      <c r="L19" s="185">
        <f t="shared" ca="1" si="5"/>
        <v>32834.560000000005</v>
      </c>
      <c r="M19" s="182"/>
      <c r="N19" s="182"/>
      <c r="O19" s="182"/>
      <c r="P19" s="182"/>
    </row>
    <row r="20" spans="1:16">
      <c r="A20" s="121">
        <v>19</v>
      </c>
      <c r="B20" s="80" t="s">
        <v>1334</v>
      </c>
      <c r="C20" s="187">
        <v>401</v>
      </c>
      <c r="D20" s="187">
        <v>143</v>
      </c>
      <c r="E20" s="121">
        <f t="shared" si="0"/>
        <v>57343</v>
      </c>
      <c r="F20" s="186">
        <f t="shared" si="1"/>
        <v>7454.59</v>
      </c>
      <c r="G20" s="186">
        <f t="shared" si="2"/>
        <v>3440.58</v>
      </c>
      <c r="H20" s="4">
        <v>27821</v>
      </c>
      <c r="I20" s="4">
        <v>39756</v>
      </c>
      <c r="J20" s="121">
        <f t="shared" ca="1" si="3"/>
        <v>13</v>
      </c>
      <c r="K20" s="121">
        <f t="shared" ca="1" si="4"/>
        <v>14335.75</v>
      </c>
      <c r="L20" s="185">
        <f t="shared" ca="1" si="5"/>
        <v>60783.58</v>
      </c>
      <c r="M20" s="182"/>
      <c r="N20" s="182"/>
      <c r="O20" s="182"/>
      <c r="P20" s="182"/>
    </row>
    <row r="21" spans="1:16">
      <c r="A21" s="121">
        <v>20</v>
      </c>
      <c r="B21" s="80" t="s">
        <v>678</v>
      </c>
      <c r="C21" s="187">
        <v>322</v>
      </c>
      <c r="D21" s="187">
        <v>149</v>
      </c>
      <c r="E21" s="121">
        <f t="shared" si="0"/>
        <v>47978</v>
      </c>
      <c r="F21" s="186">
        <f t="shared" si="1"/>
        <v>6237.14</v>
      </c>
      <c r="G21" s="186">
        <f t="shared" si="2"/>
        <v>2878.68</v>
      </c>
      <c r="H21" s="4">
        <v>31275</v>
      </c>
      <c r="I21" s="4">
        <v>35312</v>
      </c>
      <c r="J21" s="121">
        <f t="shared" ca="1" si="3"/>
        <v>25.1</v>
      </c>
      <c r="K21" s="121">
        <f t="shared" ca="1" si="4"/>
        <v>11994.5</v>
      </c>
      <c r="L21" s="185">
        <f t="shared" ca="1" si="5"/>
        <v>50856.68</v>
      </c>
      <c r="M21" s="182"/>
      <c r="N21" s="182"/>
      <c r="O21" s="182"/>
      <c r="P21" s="182"/>
    </row>
    <row r="22" spans="1:16">
      <c r="A22" s="121">
        <v>21</v>
      </c>
      <c r="B22" s="80" t="s">
        <v>679</v>
      </c>
      <c r="C22" s="187">
        <v>223</v>
      </c>
      <c r="D22" s="187">
        <v>120</v>
      </c>
      <c r="E22" s="121">
        <f t="shared" si="0"/>
        <v>26760</v>
      </c>
      <c r="F22" s="186">
        <f t="shared" si="1"/>
        <v>3478.8</v>
      </c>
      <c r="G22" s="186">
        <f t="shared" si="2"/>
        <v>1605.6</v>
      </c>
      <c r="H22" s="4">
        <v>29305</v>
      </c>
      <c r="I22" s="4">
        <v>34584</v>
      </c>
      <c r="J22" s="121">
        <f t="shared" ca="1" si="3"/>
        <v>27.1</v>
      </c>
      <c r="K22" s="121">
        <f t="shared" ca="1" si="4"/>
        <v>6690</v>
      </c>
      <c r="L22" s="185">
        <f t="shared" ca="1" si="5"/>
        <v>28365.600000000002</v>
      </c>
      <c r="M22" s="182"/>
      <c r="N22" s="182"/>
      <c r="O22" s="182"/>
      <c r="P22" s="182"/>
    </row>
    <row r="23" spans="1:16">
      <c r="A23" s="121">
        <v>22</v>
      </c>
      <c r="B23" s="80" t="s">
        <v>200</v>
      </c>
      <c r="C23" s="187">
        <v>172</v>
      </c>
      <c r="D23" s="187">
        <v>117</v>
      </c>
      <c r="E23" s="121">
        <f t="shared" si="0"/>
        <v>20124</v>
      </c>
      <c r="F23" s="186">
        <f t="shared" si="1"/>
        <v>2616.12</v>
      </c>
      <c r="G23" s="186">
        <f t="shared" si="2"/>
        <v>1207.44</v>
      </c>
      <c r="H23" s="4">
        <v>23628</v>
      </c>
      <c r="I23" s="4">
        <v>39311</v>
      </c>
      <c r="J23" s="121">
        <f t="shared" ca="1" si="3"/>
        <v>14.2</v>
      </c>
      <c r="K23" s="121">
        <f t="shared" ca="1" si="4"/>
        <v>5031</v>
      </c>
      <c r="L23" s="185">
        <f t="shared" ca="1" si="5"/>
        <v>21331.440000000002</v>
      </c>
      <c r="M23" s="182"/>
      <c r="N23" s="182"/>
      <c r="O23" s="182"/>
      <c r="P23" s="182"/>
    </row>
    <row r="24" spans="1:16">
      <c r="A24" s="121">
        <v>23</v>
      </c>
      <c r="B24" s="80" t="s">
        <v>1333</v>
      </c>
      <c r="C24" s="187">
        <v>144</v>
      </c>
      <c r="D24" s="187">
        <v>97</v>
      </c>
      <c r="E24" s="121">
        <f t="shared" si="0"/>
        <v>13968</v>
      </c>
      <c r="F24" s="186">
        <f t="shared" si="1"/>
        <v>1815.8400000000001</v>
      </c>
      <c r="G24" s="186">
        <f t="shared" si="2"/>
        <v>838.07999999999993</v>
      </c>
      <c r="H24" s="4">
        <v>30828</v>
      </c>
      <c r="I24" s="4">
        <v>39525</v>
      </c>
      <c r="J24" s="121">
        <f t="shared" ca="1" si="3"/>
        <v>13.6</v>
      </c>
      <c r="K24" s="121">
        <f t="shared" ca="1" si="4"/>
        <v>3492</v>
      </c>
      <c r="L24" s="185">
        <f t="shared" ca="1" si="5"/>
        <v>14806.08</v>
      </c>
      <c r="M24" s="182"/>
      <c r="N24" s="182"/>
      <c r="O24" s="182"/>
      <c r="P24" s="182"/>
    </row>
    <row r="25" spans="1:16">
      <c r="A25" s="121">
        <v>24</v>
      </c>
      <c r="B25" s="80" t="s">
        <v>680</v>
      </c>
      <c r="C25" s="187">
        <v>368</v>
      </c>
      <c r="D25" s="187">
        <v>140</v>
      </c>
      <c r="E25" s="121">
        <f t="shared" si="0"/>
        <v>51520</v>
      </c>
      <c r="F25" s="186">
        <f t="shared" si="1"/>
        <v>6697.6</v>
      </c>
      <c r="G25" s="186">
        <f t="shared" si="2"/>
        <v>3091.2</v>
      </c>
      <c r="H25" s="4">
        <v>25452</v>
      </c>
      <c r="I25" s="4">
        <v>36091</v>
      </c>
      <c r="J25" s="121">
        <f t="shared" ca="1" si="3"/>
        <v>23</v>
      </c>
      <c r="K25" s="121">
        <f t="shared" ca="1" si="4"/>
        <v>12880</v>
      </c>
      <c r="L25" s="185">
        <f t="shared" ca="1" si="5"/>
        <v>54611.200000000004</v>
      </c>
      <c r="M25" s="182"/>
      <c r="N25" s="182"/>
      <c r="O25" s="182"/>
      <c r="P25" s="182"/>
    </row>
    <row r="26" spans="1:16">
      <c r="A26" s="182"/>
      <c r="B26" s="182"/>
      <c r="C26" s="182"/>
      <c r="D26" s="182"/>
      <c r="E26" s="182"/>
      <c r="F26" s="182"/>
      <c r="G26" s="182"/>
      <c r="H26" s="182"/>
      <c r="I26" s="182"/>
      <c r="J26" s="182"/>
      <c r="K26" s="184" t="s">
        <v>358</v>
      </c>
      <c r="L26" s="183">
        <f ca="1">SUM(L2:L25)</f>
        <v>701107.95999999985</v>
      </c>
      <c r="M26" s="182"/>
      <c r="N26" s="182"/>
      <c r="O26" s="182"/>
      <c r="P26" s="182"/>
    </row>
    <row r="29" spans="1:16" ht="16">
      <c r="C29" s="41" t="s">
        <v>34</v>
      </c>
      <c r="D29" s="8"/>
      <c r="E29" s="9" t="s">
        <v>35</v>
      </c>
      <c r="F29" s="8">
        <v>3</v>
      </c>
      <c r="G29"/>
    </row>
    <row r="30" spans="1:16" ht="16">
      <c r="C30" s="10" t="s">
        <v>1351</v>
      </c>
      <c r="D30" s="11"/>
      <c r="E30" s="11"/>
      <c r="F30" s="11"/>
      <c r="G30" s="12" t="s">
        <v>42</v>
      </c>
      <c r="H30" s="13" t="s">
        <v>43</v>
      </c>
    </row>
    <row r="31" spans="1:16" ht="19">
      <c r="C31" s="85" t="s">
        <v>1351</v>
      </c>
      <c r="D31" s="28"/>
      <c r="E31" s="28"/>
      <c r="F31"/>
      <c r="G31"/>
    </row>
    <row r="32" spans="1:16" ht="19">
      <c r="C32" s="85" t="s">
        <v>1352</v>
      </c>
      <c r="D32" s="28"/>
      <c r="E32" s="28"/>
      <c r="F32"/>
      <c r="G32"/>
    </row>
    <row r="33" spans="3:13" ht="19">
      <c r="C33" s="85" t="s">
        <v>1353</v>
      </c>
      <c r="D33" s="28"/>
      <c r="E33" s="28"/>
      <c r="F33"/>
      <c r="G33"/>
    </row>
    <row r="34" spans="3:13" ht="19">
      <c r="C34" s="85"/>
      <c r="D34" s="104"/>
      <c r="E34" s="104"/>
      <c r="F34" s="104"/>
      <c r="G34" s="104"/>
    </row>
    <row r="35" spans="3:13" ht="19">
      <c r="C35" s="85"/>
      <c r="D35"/>
      <c r="E35"/>
      <c r="F35"/>
      <c r="G35"/>
      <c r="J35" s="128"/>
      <c r="K35" s="128"/>
      <c r="L35" s="128"/>
      <c r="M35" s="128"/>
    </row>
    <row r="36" spans="3:13" ht="19">
      <c r="C36" s="85"/>
      <c r="D36" s="142"/>
      <c r="E36" s="142"/>
      <c r="F36" s="147"/>
      <c r="G36" s="147"/>
      <c r="J36" s="128"/>
      <c r="K36" s="128"/>
      <c r="L36" s="128"/>
      <c r="M36" s="128"/>
    </row>
    <row r="37" spans="3:13" ht="16">
      <c r="J37" s="128"/>
      <c r="K37" s="128"/>
      <c r="L37" s="128"/>
      <c r="M37" s="128"/>
    </row>
    <row r="38" spans="3:13" ht="16">
      <c r="J38" s="128"/>
      <c r="K38" s="128"/>
      <c r="L38" s="128"/>
      <c r="M38" s="128"/>
    </row>
    <row r="39" spans="3:13" ht="16">
      <c r="J39" s="128"/>
      <c r="K39" s="128"/>
      <c r="L39" s="128"/>
      <c r="M39" s="128"/>
    </row>
    <row r="40" spans="3:13" ht="16">
      <c r="J40" s="128"/>
      <c r="K40" s="128"/>
      <c r="L40" s="128"/>
      <c r="M40" s="128"/>
    </row>
  </sheetData>
  <conditionalFormatting sqref="H30">
    <cfRule type="cellIs" dxfId="24" priority="1" operator="equal">
      <formula>"да"</formula>
    </cfRule>
    <cfRule type="cellIs" dxfId="23" priority="2" operator="equal">
      <formula>"нет"</formula>
    </cfRule>
  </conditionalFormatting>
  <dataValidations count="1">
    <dataValidation type="list" allowBlank="1" showInputMessage="1" showErrorMessage="1" sqref="H30" xr:uid="{00000000-0002-0000-3500-000000000000}">
      <formula1>"ДА,НЕТ"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 tint="0.39997558519241921"/>
  </sheetPr>
  <dimension ref="A1:P45"/>
  <sheetViews>
    <sheetView showGridLines="0" topLeftCell="C7" workbookViewId="0">
      <selection activeCell="F33" sqref="F33"/>
    </sheetView>
  </sheetViews>
  <sheetFormatPr baseColWidth="10" defaultColWidth="9.1640625" defaultRowHeight="15"/>
  <cols>
    <col min="1" max="1" width="3.33203125" style="181" bestFit="1" customWidth="1"/>
    <col min="2" max="2" width="31.6640625" style="181" bestFit="1" customWidth="1"/>
    <col min="3" max="3" width="11.5" style="181" bestFit="1" customWidth="1"/>
    <col min="4" max="4" width="12.5" style="181" bestFit="1" customWidth="1"/>
    <col min="5" max="5" width="10.83203125" style="181" bestFit="1" customWidth="1"/>
    <col min="6" max="6" width="13.33203125" style="181" bestFit="1" customWidth="1"/>
    <col min="7" max="7" width="12.6640625" style="181" bestFit="1" customWidth="1"/>
    <col min="8" max="8" width="10.5" style="181" bestFit="1" customWidth="1"/>
    <col min="9" max="9" width="10.1640625" style="181" bestFit="1" customWidth="1"/>
    <col min="10" max="10" width="7.83203125" style="181" bestFit="1" customWidth="1"/>
    <col min="11" max="11" width="8.33203125" style="181" bestFit="1" customWidth="1"/>
    <col min="12" max="12" width="10.1640625" style="181" bestFit="1" customWidth="1"/>
    <col min="13" max="13" width="9.1640625" style="181"/>
    <col min="14" max="14" width="19" style="181" bestFit="1" customWidth="1"/>
    <col min="15" max="15" width="4.5" style="181" bestFit="1" customWidth="1"/>
    <col min="16" max="16" width="14" style="181" bestFit="1" customWidth="1"/>
    <col min="17" max="16384" width="9.1640625" style="181"/>
  </cols>
  <sheetData>
    <row r="1" spans="1:16" ht="32">
      <c r="A1" s="120" t="s">
        <v>2</v>
      </c>
      <c r="B1" s="120" t="s">
        <v>669</v>
      </c>
      <c r="C1" s="120" t="s">
        <v>1350</v>
      </c>
      <c r="D1" s="120" t="s">
        <v>1349</v>
      </c>
      <c r="E1" s="120" t="s">
        <v>670</v>
      </c>
      <c r="F1" s="120" t="s">
        <v>1345</v>
      </c>
      <c r="G1" s="120" t="s">
        <v>1343</v>
      </c>
      <c r="H1" s="120" t="s">
        <v>594</v>
      </c>
      <c r="I1" s="120" t="s">
        <v>1348</v>
      </c>
      <c r="J1" s="120" t="s">
        <v>671</v>
      </c>
      <c r="K1" s="120" t="s">
        <v>1347</v>
      </c>
      <c r="L1" s="120" t="s">
        <v>1346</v>
      </c>
      <c r="M1" s="182"/>
      <c r="N1" s="182"/>
      <c r="O1" s="182"/>
      <c r="P1" s="182"/>
    </row>
    <row r="2" spans="1:16" ht="16">
      <c r="A2" s="121">
        <v>1</v>
      </c>
      <c r="B2" s="80" t="s">
        <v>208</v>
      </c>
      <c r="C2" s="189">
        <v>141</v>
      </c>
      <c r="D2" s="187">
        <v>97</v>
      </c>
      <c r="E2" s="121">
        <f t="shared" ref="E2:E25" si="0">C2*D2</f>
        <v>13677</v>
      </c>
      <c r="F2" s="186">
        <f t="shared" ref="F2:F25" si="1">E2*$O$2</f>
        <v>1778.01</v>
      </c>
      <c r="G2" s="186">
        <f t="shared" ref="G2:G25" si="2">E2*$O$3</f>
        <v>820.62</v>
      </c>
      <c r="H2" s="4">
        <v>28011</v>
      </c>
      <c r="I2" s="4">
        <v>38575</v>
      </c>
      <c r="J2" s="121">
        <f t="shared" ref="J2:J25" ca="1" si="3">ROUND(YEARFRAC(I2,TODAY()),1)</f>
        <v>16.2</v>
      </c>
      <c r="K2" s="121">
        <f t="shared" ref="K2:K25" ca="1" si="4">IF(J2&lt;=10,$O$5,$O$4)*E2</f>
        <v>3419.25</v>
      </c>
      <c r="L2" s="185">
        <f t="shared" ref="L2:L25" ca="1" si="5">E2+K2-F2-G2</f>
        <v>14497.619999999999</v>
      </c>
      <c r="M2" s="182"/>
      <c r="N2" s="120" t="s">
        <v>1345</v>
      </c>
      <c r="O2" s="188">
        <v>0.13</v>
      </c>
      <c r="P2" s="182"/>
    </row>
    <row r="3" spans="1:16" ht="16">
      <c r="A3" s="121">
        <v>2</v>
      </c>
      <c r="B3" s="80" t="s">
        <v>1344</v>
      </c>
      <c r="C3" s="189">
        <v>206</v>
      </c>
      <c r="D3" s="187">
        <v>92</v>
      </c>
      <c r="E3" s="121">
        <f t="shared" si="0"/>
        <v>18952</v>
      </c>
      <c r="F3" s="186">
        <f t="shared" si="1"/>
        <v>2463.7600000000002</v>
      </c>
      <c r="G3" s="186">
        <f t="shared" si="2"/>
        <v>1137.1199999999999</v>
      </c>
      <c r="H3" s="4">
        <v>26453</v>
      </c>
      <c r="I3" s="4">
        <v>38441</v>
      </c>
      <c r="J3" s="121">
        <f t="shared" ca="1" si="3"/>
        <v>16.5</v>
      </c>
      <c r="K3" s="121">
        <f t="shared" ca="1" si="4"/>
        <v>4738</v>
      </c>
      <c r="L3" s="185">
        <f t="shared" ca="1" si="5"/>
        <v>20089.12</v>
      </c>
      <c r="M3" s="182"/>
      <c r="N3" s="120" t="s">
        <v>1343</v>
      </c>
      <c r="O3" s="188">
        <v>0.06</v>
      </c>
      <c r="P3" s="182"/>
    </row>
    <row r="4" spans="1:16" ht="16">
      <c r="A4" s="121">
        <v>3</v>
      </c>
      <c r="B4" s="80" t="s">
        <v>203</v>
      </c>
      <c r="C4" s="189">
        <v>410</v>
      </c>
      <c r="D4" s="187">
        <v>109</v>
      </c>
      <c r="E4" s="121">
        <f t="shared" si="0"/>
        <v>44690</v>
      </c>
      <c r="F4" s="186">
        <f t="shared" si="1"/>
        <v>5809.7</v>
      </c>
      <c r="G4" s="186">
        <f t="shared" si="2"/>
        <v>2681.4</v>
      </c>
      <c r="H4" s="4">
        <v>32512</v>
      </c>
      <c r="I4" s="4">
        <v>41423</v>
      </c>
      <c r="J4" s="121">
        <f t="shared" ca="1" si="3"/>
        <v>8.4</v>
      </c>
      <c r="K4" s="121">
        <f t="shared" ca="1" si="4"/>
        <v>6703.5</v>
      </c>
      <c r="L4" s="185">
        <f t="shared" ca="1" si="5"/>
        <v>42902.400000000001</v>
      </c>
      <c r="M4" s="182"/>
      <c r="N4" s="120" t="s">
        <v>1342</v>
      </c>
      <c r="O4" s="188">
        <v>0.25</v>
      </c>
      <c r="P4" s="182"/>
    </row>
    <row r="5" spans="1:16" ht="16">
      <c r="A5" s="121">
        <v>4</v>
      </c>
      <c r="B5" s="80" t="s">
        <v>1341</v>
      </c>
      <c r="C5" s="189">
        <v>338</v>
      </c>
      <c r="D5" s="187">
        <v>107</v>
      </c>
      <c r="E5" s="121">
        <f t="shared" si="0"/>
        <v>36166</v>
      </c>
      <c r="F5" s="186">
        <f t="shared" si="1"/>
        <v>4701.58</v>
      </c>
      <c r="G5" s="186">
        <f t="shared" si="2"/>
        <v>2169.96</v>
      </c>
      <c r="H5" s="4">
        <v>25379</v>
      </c>
      <c r="I5" s="4">
        <v>38828</v>
      </c>
      <c r="J5" s="121">
        <f t="shared" ca="1" si="3"/>
        <v>15.5</v>
      </c>
      <c r="K5" s="121">
        <f t="shared" ca="1" si="4"/>
        <v>9041.5</v>
      </c>
      <c r="L5" s="185">
        <f t="shared" ca="1" si="5"/>
        <v>38335.96</v>
      </c>
      <c r="M5" s="182"/>
      <c r="N5" s="120" t="s">
        <v>1340</v>
      </c>
      <c r="O5" s="188">
        <v>0.15</v>
      </c>
      <c r="P5" s="182"/>
    </row>
    <row r="6" spans="1:16">
      <c r="A6" s="121">
        <v>5</v>
      </c>
      <c r="B6" s="80" t="s">
        <v>1339</v>
      </c>
      <c r="C6" s="189">
        <v>214</v>
      </c>
      <c r="D6" s="187">
        <v>92</v>
      </c>
      <c r="E6" s="121">
        <f t="shared" si="0"/>
        <v>19688</v>
      </c>
      <c r="F6" s="186">
        <f t="shared" si="1"/>
        <v>2559.44</v>
      </c>
      <c r="G6" s="186">
        <f t="shared" si="2"/>
        <v>1181.28</v>
      </c>
      <c r="H6" s="4">
        <v>31226</v>
      </c>
      <c r="I6" s="4">
        <v>41001</v>
      </c>
      <c r="J6" s="121">
        <f t="shared" ca="1" si="3"/>
        <v>9.5</v>
      </c>
      <c r="K6" s="121">
        <f t="shared" ca="1" si="4"/>
        <v>2953.2</v>
      </c>
      <c r="L6" s="185">
        <f t="shared" ca="1" si="5"/>
        <v>18900.480000000003</v>
      </c>
      <c r="M6" s="182"/>
      <c r="N6" s="182"/>
      <c r="O6" s="182"/>
      <c r="P6" s="182"/>
    </row>
    <row r="7" spans="1:16">
      <c r="A7" s="121">
        <v>6</v>
      </c>
      <c r="B7" s="80" t="s">
        <v>672</v>
      </c>
      <c r="C7" s="189">
        <v>489</v>
      </c>
      <c r="D7" s="187">
        <v>86</v>
      </c>
      <c r="E7" s="121">
        <f t="shared" si="0"/>
        <v>42054</v>
      </c>
      <c r="F7" s="186">
        <f t="shared" si="1"/>
        <v>5467.02</v>
      </c>
      <c r="G7" s="186">
        <f t="shared" si="2"/>
        <v>2523.2399999999998</v>
      </c>
      <c r="H7" s="4">
        <v>27824</v>
      </c>
      <c r="I7" s="4">
        <v>34989</v>
      </c>
      <c r="J7" s="121">
        <f t="shared" ca="1" si="3"/>
        <v>26</v>
      </c>
      <c r="K7" s="121">
        <f t="shared" ca="1" si="4"/>
        <v>10513.5</v>
      </c>
      <c r="L7" s="185">
        <f t="shared" ca="1" si="5"/>
        <v>44577.24</v>
      </c>
      <c r="M7" s="182"/>
      <c r="N7" s="182"/>
      <c r="O7" s="182"/>
      <c r="P7" s="182"/>
    </row>
    <row r="8" spans="1:16">
      <c r="A8" s="121">
        <v>7</v>
      </c>
      <c r="B8" s="80" t="s">
        <v>206</v>
      </c>
      <c r="C8" s="189">
        <v>191</v>
      </c>
      <c r="D8" s="187">
        <v>98</v>
      </c>
      <c r="E8" s="121">
        <f t="shared" si="0"/>
        <v>18718</v>
      </c>
      <c r="F8" s="186">
        <f t="shared" si="1"/>
        <v>2433.34</v>
      </c>
      <c r="G8" s="186">
        <f t="shared" si="2"/>
        <v>1123.08</v>
      </c>
      <c r="H8" s="4">
        <v>25539</v>
      </c>
      <c r="I8" s="4">
        <v>38049</v>
      </c>
      <c r="J8" s="121">
        <f t="shared" ca="1" si="3"/>
        <v>17.600000000000001</v>
      </c>
      <c r="K8" s="121">
        <f t="shared" ca="1" si="4"/>
        <v>4679.5</v>
      </c>
      <c r="L8" s="185">
        <f t="shared" ca="1" si="5"/>
        <v>19841.080000000002</v>
      </c>
      <c r="M8" s="182"/>
      <c r="N8" s="182"/>
      <c r="O8" s="182"/>
      <c r="P8" s="182"/>
    </row>
    <row r="9" spans="1:16">
      <c r="A9" s="121">
        <v>8</v>
      </c>
      <c r="B9" s="80" t="s">
        <v>673</v>
      </c>
      <c r="C9" s="189">
        <v>202</v>
      </c>
      <c r="D9" s="187">
        <v>137</v>
      </c>
      <c r="E9" s="121">
        <f t="shared" si="0"/>
        <v>27674</v>
      </c>
      <c r="F9" s="186">
        <f t="shared" si="1"/>
        <v>3597.6200000000003</v>
      </c>
      <c r="G9" s="186">
        <f t="shared" si="2"/>
        <v>1660.4399999999998</v>
      </c>
      <c r="H9" s="4">
        <v>28230</v>
      </c>
      <c r="I9" s="4">
        <v>38699</v>
      </c>
      <c r="J9" s="121">
        <f t="shared" ca="1" si="3"/>
        <v>15.8</v>
      </c>
      <c r="K9" s="121">
        <f t="shared" ca="1" si="4"/>
        <v>6918.5</v>
      </c>
      <c r="L9" s="185">
        <f t="shared" ca="1" si="5"/>
        <v>29334.440000000002</v>
      </c>
      <c r="M9" s="182"/>
      <c r="N9" s="182"/>
      <c r="O9" s="182"/>
      <c r="P9" s="182"/>
    </row>
    <row r="10" spans="1:16">
      <c r="A10" s="121">
        <v>9</v>
      </c>
      <c r="B10" s="80" t="s">
        <v>197</v>
      </c>
      <c r="C10" s="189">
        <v>144</v>
      </c>
      <c r="D10" s="187">
        <v>139</v>
      </c>
      <c r="E10" s="121">
        <f t="shared" si="0"/>
        <v>20016</v>
      </c>
      <c r="F10" s="186">
        <f t="shared" si="1"/>
        <v>2602.08</v>
      </c>
      <c r="G10" s="186">
        <f t="shared" si="2"/>
        <v>1200.96</v>
      </c>
      <c r="H10" s="4">
        <v>30802</v>
      </c>
      <c r="I10" s="4">
        <v>37775</v>
      </c>
      <c r="J10" s="121">
        <f t="shared" ca="1" si="3"/>
        <v>18.399999999999999</v>
      </c>
      <c r="K10" s="121">
        <f t="shared" ca="1" si="4"/>
        <v>5004</v>
      </c>
      <c r="L10" s="185">
        <f t="shared" ca="1" si="5"/>
        <v>21216.959999999999</v>
      </c>
      <c r="M10" s="182"/>
      <c r="N10" s="182"/>
      <c r="O10" s="182"/>
      <c r="P10" s="182"/>
    </row>
    <row r="11" spans="1:16">
      <c r="A11" s="121">
        <v>10</v>
      </c>
      <c r="B11" s="80" t="s">
        <v>674</v>
      </c>
      <c r="C11" s="189">
        <v>221</v>
      </c>
      <c r="D11" s="187">
        <v>117</v>
      </c>
      <c r="E11" s="121">
        <f t="shared" si="0"/>
        <v>25857</v>
      </c>
      <c r="F11" s="186">
        <f t="shared" si="1"/>
        <v>3361.4100000000003</v>
      </c>
      <c r="G11" s="186">
        <f t="shared" si="2"/>
        <v>1551.4199999999998</v>
      </c>
      <c r="H11" s="4">
        <v>27295</v>
      </c>
      <c r="I11" s="4">
        <v>35300</v>
      </c>
      <c r="J11" s="121">
        <f t="shared" ca="1" si="3"/>
        <v>25.1</v>
      </c>
      <c r="K11" s="121">
        <f t="shared" ca="1" si="4"/>
        <v>6464.25</v>
      </c>
      <c r="L11" s="185">
        <f t="shared" ca="1" si="5"/>
        <v>27408.420000000002</v>
      </c>
      <c r="M11" s="182"/>
      <c r="N11" s="182"/>
      <c r="O11" s="182"/>
      <c r="P11" s="182"/>
    </row>
    <row r="12" spans="1:16">
      <c r="A12" s="121">
        <v>11</v>
      </c>
      <c r="B12" s="80" t="s">
        <v>1338</v>
      </c>
      <c r="C12" s="189">
        <v>256</v>
      </c>
      <c r="D12" s="187">
        <v>121</v>
      </c>
      <c r="E12" s="121">
        <f t="shared" si="0"/>
        <v>30976</v>
      </c>
      <c r="F12" s="186">
        <f t="shared" si="1"/>
        <v>4026.88</v>
      </c>
      <c r="G12" s="186">
        <f t="shared" si="2"/>
        <v>1858.56</v>
      </c>
      <c r="H12" s="4">
        <v>25495</v>
      </c>
      <c r="I12" s="4">
        <v>36252</v>
      </c>
      <c r="J12" s="121">
        <f t="shared" ca="1" si="3"/>
        <v>22.5</v>
      </c>
      <c r="K12" s="121">
        <f t="shared" ca="1" si="4"/>
        <v>7744</v>
      </c>
      <c r="L12" s="185">
        <f t="shared" ca="1" si="5"/>
        <v>32834.560000000005</v>
      </c>
      <c r="M12" s="182"/>
      <c r="N12" s="182"/>
      <c r="O12" s="182"/>
      <c r="P12" s="182"/>
    </row>
    <row r="13" spans="1:16">
      <c r="A13" s="121">
        <v>12</v>
      </c>
      <c r="B13" s="80" t="s">
        <v>675</v>
      </c>
      <c r="C13" s="189">
        <v>284</v>
      </c>
      <c r="D13" s="187">
        <v>53</v>
      </c>
      <c r="E13" s="121">
        <f t="shared" si="0"/>
        <v>15052</v>
      </c>
      <c r="F13" s="186">
        <f t="shared" si="1"/>
        <v>1956.76</v>
      </c>
      <c r="G13" s="186">
        <f t="shared" si="2"/>
        <v>903.12</v>
      </c>
      <c r="H13" s="4">
        <v>34955</v>
      </c>
      <c r="I13" s="4">
        <v>42322</v>
      </c>
      <c r="J13" s="121">
        <f t="shared" ca="1" si="3"/>
        <v>5.9</v>
      </c>
      <c r="K13" s="121">
        <f t="shared" ca="1" si="4"/>
        <v>2257.7999999999997</v>
      </c>
      <c r="L13" s="185">
        <f t="shared" ca="1" si="5"/>
        <v>14449.919999999998</v>
      </c>
      <c r="M13" s="182"/>
      <c r="N13" s="182"/>
      <c r="O13" s="182"/>
      <c r="P13" s="182"/>
    </row>
    <row r="14" spans="1:16">
      <c r="A14" s="121">
        <v>13</v>
      </c>
      <c r="B14" s="80" t="s">
        <v>676</v>
      </c>
      <c r="C14" s="189">
        <v>161</v>
      </c>
      <c r="D14" s="187">
        <v>62</v>
      </c>
      <c r="E14" s="121">
        <f t="shared" si="0"/>
        <v>9982</v>
      </c>
      <c r="F14" s="186">
        <f t="shared" si="1"/>
        <v>1297.6600000000001</v>
      </c>
      <c r="G14" s="186">
        <f t="shared" si="2"/>
        <v>598.91999999999996</v>
      </c>
      <c r="H14" s="4">
        <v>28245</v>
      </c>
      <c r="I14" s="4">
        <v>36072</v>
      </c>
      <c r="J14" s="121">
        <f t="shared" ca="1" si="3"/>
        <v>23</v>
      </c>
      <c r="K14" s="121">
        <f t="shared" ca="1" si="4"/>
        <v>2495.5</v>
      </c>
      <c r="L14" s="185">
        <f t="shared" ca="1" si="5"/>
        <v>10580.92</v>
      </c>
      <c r="M14" s="182"/>
      <c r="N14" s="182"/>
      <c r="O14" s="182"/>
      <c r="P14" s="182"/>
    </row>
    <row r="15" spans="1:16">
      <c r="A15" s="121">
        <v>14</v>
      </c>
      <c r="B15" s="80" t="s">
        <v>1337</v>
      </c>
      <c r="C15" s="189">
        <v>398</v>
      </c>
      <c r="D15" s="187">
        <v>121</v>
      </c>
      <c r="E15" s="121">
        <f t="shared" si="0"/>
        <v>48158</v>
      </c>
      <c r="F15" s="186">
        <f t="shared" si="1"/>
        <v>6260.54</v>
      </c>
      <c r="G15" s="186">
        <f t="shared" si="2"/>
        <v>2889.48</v>
      </c>
      <c r="H15" s="4">
        <v>31968</v>
      </c>
      <c r="I15" s="4">
        <v>36430</v>
      </c>
      <c r="J15" s="121">
        <f t="shared" ca="1" si="3"/>
        <v>22.1</v>
      </c>
      <c r="K15" s="121">
        <f t="shared" ca="1" si="4"/>
        <v>12039.5</v>
      </c>
      <c r="L15" s="185">
        <f t="shared" ca="1" si="5"/>
        <v>51047.479999999996</v>
      </c>
      <c r="M15" s="182"/>
      <c r="N15" s="182"/>
      <c r="O15" s="182"/>
      <c r="P15" s="182"/>
    </row>
    <row r="16" spans="1:16">
      <c r="A16" s="121">
        <v>15</v>
      </c>
      <c r="B16" s="80" t="s">
        <v>677</v>
      </c>
      <c r="C16" s="189">
        <v>172</v>
      </c>
      <c r="D16" s="187">
        <v>93</v>
      </c>
      <c r="E16" s="121">
        <f t="shared" si="0"/>
        <v>15996</v>
      </c>
      <c r="F16" s="186">
        <f t="shared" si="1"/>
        <v>2079.48</v>
      </c>
      <c r="G16" s="186">
        <f t="shared" si="2"/>
        <v>959.76</v>
      </c>
      <c r="H16" s="4">
        <v>30736</v>
      </c>
      <c r="I16" s="4">
        <v>35223</v>
      </c>
      <c r="J16" s="121">
        <f t="shared" ca="1" si="3"/>
        <v>25.4</v>
      </c>
      <c r="K16" s="121">
        <f t="shared" ca="1" si="4"/>
        <v>3999</v>
      </c>
      <c r="L16" s="185">
        <f t="shared" ca="1" si="5"/>
        <v>16955.760000000002</v>
      </c>
      <c r="M16" s="182"/>
      <c r="N16" s="182"/>
      <c r="O16" s="182"/>
      <c r="P16" s="182"/>
    </row>
    <row r="17" spans="1:16">
      <c r="A17" s="121">
        <v>16</v>
      </c>
      <c r="B17" s="80" t="s">
        <v>1336</v>
      </c>
      <c r="C17" s="189">
        <v>258</v>
      </c>
      <c r="D17" s="187">
        <v>84</v>
      </c>
      <c r="E17" s="121">
        <f t="shared" si="0"/>
        <v>21672</v>
      </c>
      <c r="F17" s="186">
        <f t="shared" si="1"/>
        <v>2817.36</v>
      </c>
      <c r="G17" s="186">
        <f t="shared" si="2"/>
        <v>1300.32</v>
      </c>
      <c r="H17" s="4">
        <v>27438</v>
      </c>
      <c r="I17" s="4">
        <v>36241</v>
      </c>
      <c r="J17" s="121">
        <f t="shared" ca="1" si="3"/>
        <v>22.6</v>
      </c>
      <c r="K17" s="121">
        <f t="shared" ca="1" si="4"/>
        <v>5418</v>
      </c>
      <c r="L17" s="185">
        <f t="shared" ca="1" si="5"/>
        <v>22972.32</v>
      </c>
      <c r="M17" s="182"/>
      <c r="N17" s="182"/>
      <c r="O17" s="182"/>
      <c r="P17" s="182"/>
    </row>
    <row r="18" spans="1:16">
      <c r="A18" s="121">
        <v>17</v>
      </c>
      <c r="B18" s="80" t="s">
        <v>1335</v>
      </c>
      <c r="C18" s="189">
        <v>179</v>
      </c>
      <c r="D18" s="187">
        <v>61</v>
      </c>
      <c r="E18" s="121">
        <f t="shared" si="0"/>
        <v>10919</v>
      </c>
      <c r="F18" s="186">
        <f t="shared" si="1"/>
        <v>1419.47</v>
      </c>
      <c r="G18" s="186">
        <f t="shared" si="2"/>
        <v>655.14</v>
      </c>
      <c r="H18" s="4">
        <v>25531</v>
      </c>
      <c r="I18" s="4">
        <v>38936</v>
      </c>
      <c r="J18" s="121">
        <f t="shared" ca="1" si="3"/>
        <v>15.2</v>
      </c>
      <c r="K18" s="121">
        <f t="shared" ca="1" si="4"/>
        <v>2729.75</v>
      </c>
      <c r="L18" s="185">
        <f t="shared" ca="1" si="5"/>
        <v>11574.140000000001</v>
      </c>
      <c r="M18" s="182"/>
      <c r="N18" s="182"/>
      <c r="O18" s="182"/>
      <c r="P18" s="182"/>
    </row>
    <row r="19" spans="1:16">
      <c r="A19" s="121">
        <v>18</v>
      </c>
      <c r="B19" s="80" t="s">
        <v>194</v>
      </c>
      <c r="C19" s="189">
        <v>256</v>
      </c>
      <c r="D19" s="187">
        <v>121</v>
      </c>
      <c r="E19" s="121">
        <f t="shared" si="0"/>
        <v>30976</v>
      </c>
      <c r="F19" s="186">
        <f t="shared" si="1"/>
        <v>4026.88</v>
      </c>
      <c r="G19" s="186">
        <f t="shared" si="2"/>
        <v>1858.56</v>
      </c>
      <c r="H19" s="4">
        <v>25024</v>
      </c>
      <c r="I19" s="4">
        <v>39951</v>
      </c>
      <c r="J19" s="121">
        <f t="shared" ca="1" si="3"/>
        <v>12.4</v>
      </c>
      <c r="K19" s="121">
        <f t="shared" ca="1" si="4"/>
        <v>7744</v>
      </c>
      <c r="L19" s="185">
        <f t="shared" ca="1" si="5"/>
        <v>32834.560000000005</v>
      </c>
      <c r="M19" s="182"/>
      <c r="N19" s="182"/>
      <c r="O19" s="182"/>
      <c r="P19" s="182"/>
    </row>
    <row r="20" spans="1:16">
      <c r="A20" s="121">
        <v>19</v>
      </c>
      <c r="B20" s="80" t="s">
        <v>1334</v>
      </c>
      <c r="C20" s="189">
        <v>401</v>
      </c>
      <c r="D20" s="187">
        <v>143</v>
      </c>
      <c r="E20" s="121">
        <f t="shared" si="0"/>
        <v>57343</v>
      </c>
      <c r="F20" s="186">
        <f t="shared" si="1"/>
        <v>7454.59</v>
      </c>
      <c r="G20" s="186">
        <f t="shared" si="2"/>
        <v>3440.58</v>
      </c>
      <c r="H20" s="4">
        <v>27821</v>
      </c>
      <c r="I20" s="4">
        <v>39756</v>
      </c>
      <c r="J20" s="121">
        <f t="shared" ca="1" si="3"/>
        <v>13</v>
      </c>
      <c r="K20" s="121">
        <f t="shared" ca="1" si="4"/>
        <v>14335.75</v>
      </c>
      <c r="L20" s="185">
        <f t="shared" ca="1" si="5"/>
        <v>60783.58</v>
      </c>
      <c r="M20" s="182"/>
      <c r="N20" s="182"/>
      <c r="O20" s="182"/>
      <c r="P20" s="182"/>
    </row>
    <row r="21" spans="1:16">
      <c r="A21" s="121">
        <v>20</v>
      </c>
      <c r="B21" s="80" t="s">
        <v>678</v>
      </c>
      <c r="C21" s="189">
        <v>322</v>
      </c>
      <c r="D21" s="187">
        <v>149</v>
      </c>
      <c r="E21" s="121">
        <f t="shared" si="0"/>
        <v>47978</v>
      </c>
      <c r="F21" s="186">
        <f t="shared" si="1"/>
        <v>6237.14</v>
      </c>
      <c r="G21" s="186">
        <f t="shared" si="2"/>
        <v>2878.68</v>
      </c>
      <c r="H21" s="4">
        <v>31275</v>
      </c>
      <c r="I21" s="4">
        <v>35312</v>
      </c>
      <c r="J21" s="121">
        <f t="shared" ca="1" si="3"/>
        <v>25.1</v>
      </c>
      <c r="K21" s="121">
        <f t="shared" ca="1" si="4"/>
        <v>11994.5</v>
      </c>
      <c r="L21" s="185">
        <f t="shared" ca="1" si="5"/>
        <v>50856.68</v>
      </c>
      <c r="M21" s="182"/>
      <c r="N21" s="182"/>
      <c r="O21" s="182"/>
      <c r="P21" s="182"/>
    </row>
    <row r="22" spans="1:16">
      <c r="A22" s="121">
        <v>21</v>
      </c>
      <c r="B22" s="80" t="s">
        <v>679</v>
      </c>
      <c r="C22" s="189">
        <v>223</v>
      </c>
      <c r="D22" s="187">
        <v>120</v>
      </c>
      <c r="E22" s="121">
        <f t="shared" si="0"/>
        <v>26760</v>
      </c>
      <c r="F22" s="186">
        <f t="shared" si="1"/>
        <v>3478.8</v>
      </c>
      <c r="G22" s="186">
        <f t="shared" si="2"/>
        <v>1605.6</v>
      </c>
      <c r="H22" s="4">
        <v>29305</v>
      </c>
      <c r="I22" s="4">
        <v>34584</v>
      </c>
      <c r="J22" s="121">
        <f t="shared" ca="1" si="3"/>
        <v>27.1</v>
      </c>
      <c r="K22" s="121">
        <f t="shared" ca="1" si="4"/>
        <v>6690</v>
      </c>
      <c r="L22" s="185">
        <f t="shared" ca="1" si="5"/>
        <v>28365.600000000002</v>
      </c>
      <c r="M22" s="182"/>
      <c r="N22" s="182"/>
      <c r="O22" s="182"/>
      <c r="P22" s="182"/>
    </row>
    <row r="23" spans="1:16">
      <c r="A23" s="121">
        <v>22</v>
      </c>
      <c r="B23" s="80" t="s">
        <v>200</v>
      </c>
      <c r="C23" s="189">
        <v>172</v>
      </c>
      <c r="D23" s="187">
        <v>117</v>
      </c>
      <c r="E23" s="121">
        <f t="shared" si="0"/>
        <v>20124</v>
      </c>
      <c r="F23" s="186">
        <f t="shared" si="1"/>
        <v>2616.12</v>
      </c>
      <c r="G23" s="186">
        <f t="shared" si="2"/>
        <v>1207.44</v>
      </c>
      <c r="H23" s="4">
        <v>23628</v>
      </c>
      <c r="I23" s="4">
        <v>39311</v>
      </c>
      <c r="J23" s="121">
        <f t="shared" ca="1" si="3"/>
        <v>14.2</v>
      </c>
      <c r="K23" s="121">
        <f t="shared" ca="1" si="4"/>
        <v>5031</v>
      </c>
      <c r="L23" s="185">
        <f t="shared" ca="1" si="5"/>
        <v>21331.440000000002</v>
      </c>
      <c r="M23" s="182"/>
      <c r="N23" s="182"/>
      <c r="O23" s="182"/>
      <c r="P23" s="182"/>
    </row>
    <row r="24" spans="1:16">
      <c r="A24" s="121">
        <v>23</v>
      </c>
      <c r="B24" s="80" t="s">
        <v>1333</v>
      </c>
      <c r="C24" s="189">
        <v>144</v>
      </c>
      <c r="D24" s="187">
        <v>97</v>
      </c>
      <c r="E24" s="121">
        <f t="shared" si="0"/>
        <v>13968</v>
      </c>
      <c r="F24" s="186">
        <f t="shared" si="1"/>
        <v>1815.8400000000001</v>
      </c>
      <c r="G24" s="186">
        <f t="shared" si="2"/>
        <v>838.07999999999993</v>
      </c>
      <c r="H24" s="4">
        <v>30828</v>
      </c>
      <c r="I24" s="4">
        <v>39525</v>
      </c>
      <c r="J24" s="121">
        <f t="shared" ca="1" si="3"/>
        <v>13.6</v>
      </c>
      <c r="K24" s="121">
        <f t="shared" ca="1" si="4"/>
        <v>3492</v>
      </c>
      <c r="L24" s="185">
        <f t="shared" ca="1" si="5"/>
        <v>14806.08</v>
      </c>
      <c r="M24" s="182"/>
      <c r="N24" s="182"/>
      <c r="O24" s="182"/>
      <c r="P24" s="182"/>
    </row>
    <row r="25" spans="1:16">
      <c r="A25" s="121">
        <v>24</v>
      </c>
      <c r="B25" s="80" t="s">
        <v>680</v>
      </c>
      <c r="C25" s="189">
        <v>368</v>
      </c>
      <c r="D25" s="187">
        <v>140</v>
      </c>
      <c r="E25" s="121">
        <f t="shared" si="0"/>
        <v>51520</v>
      </c>
      <c r="F25" s="186">
        <f t="shared" si="1"/>
        <v>6697.6</v>
      </c>
      <c r="G25" s="186">
        <f t="shared" si="2"/>
        <v>3091.2</v>
      </c>
      <c r="H25" s="4">
        <v>25452</v>
      </c>
      <c r="I25" s="4">
        <v>36091</v>
      </c>
      <c r="J25" s="121">
        <f t="shared" ca="1" si="3"/>
        <v>23</v>
      </c>
      <c r="K25" s="121">
        <f t="shared" ca="1" si="4"/>
        <v>12880</v>
      </c>
      <c r="L25" s="185">
        <f t="shared" ca="1" si="5"/>
        <v>54611.200000000004</v>
      </c>
      <c r="M25" s="182"/>
      <c r="N25" s="182"/>
      <c r="O25" s="182"/>
      <c r="P25" s="182"/>
    </row>
    <row r="26" spans="1:16">
      <c r="A26" s="182"/>
      <c r="B26" s="182"/>
      <c r="C26" s="182"/>
      <c r="D26" s="182"/>
      <c r="E26" s="182"/>
      <c r="F26" s="182"/>
      <c r="G26" s="182"/>
      <c r="H26" s="182"/>
      <c r="I26" s="182"/>
      <c r="J26" s="182"/>
      <c r="K26" s="184" t="s">
        <v>358</v>
      </c>
      <c r="L26" s="183">
        <f ca="1">SUM(L2:L25)</f>
        <v>701107.95999999985</v>
      </c>
      <c r="M26" s="182"/>
      <c r="N26" s="182"/>
      <c r="O26" s="182"/>
      <c r="P26" s="182"/>
    </row>
    <row r="29" spans="1:16" ht="16">
      <c r="C29" s="41" t="s">
        <v>34</v>
      </c>
      <c r="D29" s="8"/>
      <c r="E29" s="9" t="s">
        <v>35</v>
      </c>
      <c r="F29" s="8">
        <v>1</v>
      </c>
      <c r="G29"/>
    </row>
    <row r="30" spans="1:16" ht="16">
      <c r="C30" s="10" t="s">
        <v>1354</v>
      </c>
      <c r="D30" s="11"/>
      <c r="E30" s="11"/>
      <c r="F30" s="11"/>
      <c r="G30" s="12" t="s">
        <v>42</v>
      </c>
      <c r="H30" s="13" t="s">
        <v>43</v>
      </c>
    </row>
    <row r="31" spans="1:16" ht="19">
      <c r="C31" s="85" t="s">
        <v>1354</v>
      </c>
      <c r="D31" s="28"/>
      <c r="E31" s="28"/>
      <c r="F31"/>
      <c r="G31"/>
    </row>
    <row r="32" spans="1:16" ht="19">
      <c r="C32" s="85"/>
      <c r="D32" s="28"/>
      <c r="E32" s="28"/>
      <c r="F32"/>
      <c r="G32"/>
    </row>
    <row r="33" spans="2:12" ht="19">
      <c r="C33" s="85"/>
      <c r="D33" s="28"/>
      <c r="E33" s="28"/>
      <c r="F33"/>
      <c r="G33"/>
    </row>
    <row r="34" spans="2:12" ht="16">
      <c r="B34" s="128"/>
      <c r="C34" s="52"/>
      <c r="D34" s="140"/>
      <c r="E34" s="136"/>
      <c r="F34" s="136"/>
      <c r="G34" s="136"/>
      <c r="H34" s="136"/>
      <c r="I34" s="128"/>
      <c r="J34" s="128"/>
      <c r="K34" s="128"/>
      <c r="L34" s="128"/>
    </row>
    <row r="35" spans="2:12" ht="16">
      <c r="B35" s="128"/>
      <c r="C35" s="52"/>
      <c r="D35" s="140"/>
      <c r="E35" s="136"/>
      <c r="F35" s="136"/>
      <c r="G35" s="136"/>
      <c r="H35" s="136"/>
      <c r="I35" s="128"/>
      <c r="J35" s="128"/>
      <c r="K35" s="128"/>
      <c r="L35" s="128"/>
    </row>
    <row r="36" spans="2:12" ht="16">
      <c r="B36" s="128"/>
      <c r="C36" s="52"/>
      <c r="D36" s="140"/>
      <c r="E36" s="136"/>
      <c r="F36" s="136"/>
      <c r="G36" s="136"/>
      <c r="H36" s="136"/>
      <c r="I36" s="128"/>
      <c r="J36" s="128"/>
      <c r="K36" s="128"/>
      <c r="L36" s="128"/>
    </row>
    <row r="37" spans="2:12" ht="16">
      <c r="B37" s="128"/>
      <c r="C37" s="52"/>
      <c r="D37" s="141"/>
      <c r="E37" s="52"/>
      <c r="F37" s="52"/>
      <c r="G37" s="136"/>
      <c r="H37" s="136"/>
      <c r="I37" s="128"/>
      <c r="J37" s="128"/>
      <c r="K37" s="128"/>
      <c r="L37" s="128"/>
    </row>
    <row r="38" spans="2:12" ht="16">
      <c r="B38" s="128"/>
      <c r="C38" s="52"/>
      <c r="D38" s="141"/>
      <c r="E38" s="52"/>
      <c r="F38" s="52"/>
      <c r="G38" s="52"/>
      <c r="H38" s="52"/>
      <c r="I38" s="128"/>
      <c r="J38" s="128"/>
      <c r="K38" s="128"/>
      <c r="L38" s="128"/>
    </row>
    <row r="39" spans="2:12" ht="16">
      <c r="B39" s="128"/>
      <c r="C39" s="52"/>
      <c r="D39" s="141"/>
      <c r="E39" s="52"/>
      <c r="F39" s="52"/>
      <c r="G39" s="52"/>
      <c r="H39" s="52"/>
      <c r="I39" s="128"/>
      <c r="J39" s="128"/>
      <c r="K39" s="128"/>
      <c r="L39" s="128"/>
    </row>
    <row r="40" spans="2:12" ht="16">
      <c r="B40" s="128"/>
      <c r="C40" s="52"/>
      <c r="D40" s="141"/>
      <c r="E40" s="52"/>
      <c r="F40" s="52"/>
      <c r="G40" s="52"/>
      <c r="H40" s="52"/>
      <c r="I40" s="128"/>
      <c r="J40" s="128"/>
      <c r="K40" s="128"/>
      <c r="L40" s="128"/>
    </row>
    <row r="41" spans="2:12" ht="16">
      <c r="B41" s="128"/>
      <c r="C41" s="52"/>
      <c r="D41" s="141"/>
      <c r="E41" s="52"/>
      <c r="F41" s="52"/>
      <c r="G41" s="52"/>
      <c r="H41" s="52"/>
      <c r="I41" s="128"/>
      <c r="J41" s="128"/>
      <c r="K41" s="128"/>
      <c r="L41" s="128"/>
    </row>
    <row r="42" spans="2:12" ht="16">
      <c r="B42" s="128"/>
      <c r="C42" s="128"/>
      <c r="D42" s="128"/>
      <c r="E42" s="128"/>
      <c r="F42" s="128"/>
      <c r="G42" s="128"/>
      <c r="H42" s="128"/>
      <c r="I42" s="128"/>
      <c r="J42" s="128"/>
      <c r="K42" s="128"/>
      <c r="L42" s="128"/>
    </row>
    <row r="43" spans="2:12" ht="16">
      <c r="B43" s="128"/>
      <c r="C43" s="128"/>
      <c r="D43" s="128"/>
      <c r="E43" s="128"/>
      <c r="F43" s="128"/>
      <c r="G43" s="128"/>
      <c r="H43" s="128"/>
      <c r="I43" s="128"/>
      <c r="J43" s="128"/>
      <c r="K43" s="128"/>
      <c r="L43" s="128"/>
    </row>
    <row r="44" spans="2:12" ht="16"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</row>
    <row r="45" spans="2:12" ht="16"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</row>
  </sheetData>
  <conditionalFormatting sqref="H30">
    <cfRule type="cellIs" dxfId="22" priority="1" operator="equal">
      <formula>"да"</formula>
    </cfRule>
    <cfRule type="cellIs" dxfId="21" priority="2" operator="equal">
      <formula>"нет"</formula>
    </cfRule>
  </conditionalFormatting>
  <dataValidations count="1">
    <dataValidation type="list" allowBlank="1" showInputMessage="1" showErrorMessage="1" sqref="H30" xr:uid="{00000000-0002-0000-3600-000000000000}">
      <formula1>"ДА,НЕТ"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 tint="0.39997558519241921"/>
  </sheetPr>
  <dimension ref="C5:N24"/>
  <sheetViews>
    <sheetView showGridLines="0" workbookViewId="0">
      <selection activeCell="M14" sqref="M14"/>
    </sheetView>
  </sheetViews>
  <sheetFormatPr baseColWidth="10" defaultColWidth="9.1640625" defaultRowHeight="16"/>
  <cols>
    <col min="1" max="16384" width="9.1640625" style="128"/>
  </cols>
  <sheetData>
    <row r="5" spans="9:14">
      <c r="I5" s="41" t="s">
        <v>34</v>
      </c>
      <c r="J5" s="8"/>
      <c r="K5" s="9" t="s">
        <v>35</v>
      </c>
      <c r="L5" s="8">
        <v>1</v>
      </c>
      <c r="M5"/>
      <c r="N5" s="181"/>
    </row>
    <row r="6" spans="9:14">
      <c r="I6" s="10" t="s">
        <v>1355</v>
      </c>
      <c r="J6" s="11"/>
      <c r="K6" s="11"/>
      <c r="L6" s="11"/>
      <c r="M6" s="12" t="s">
        <v>42</v>
      </c>
      <c r="N6" s="13" t="s">
        <v>43</v>
      </c>
    </row>
    <row r="7" spans="9:14" ht="19">
      <c r="I7" s="85" t="s">
        <v>1355</v>
      </c>
      <c r="J7" s="28"/>
      <c r="K7" s="28"/>
      <c r="L7"/>
      <c r="M7"/>
      <c r="N7" s="181"/>
    </row>
    <row r="17" spans="3:8">
      <c r="C17" s="52"/>
      <c r="D17" s="140"/>
      <c r="E17" s="136"/>
      <c r="F17" s="136"/>
      <c r="G17" s="136"/>
      <c r="H17" s="136"/>
    </row>
    <row r="18" spans="3:8">
      <c r="C18" s="52"/>
      <c r="D18" s="140"/>
      <c r="E18" s="136"/>
      <c r="F18" s="136"/>
      <c r="G18" s="136"/>
      <c r="H18" s="136"/>
    </row>
    <row r="19" spans="3:8">
      <c r="C19" s="52"/>
      <c r="D19" s="140"/>
      <c r="E19" s="136"/>
      <c r="F19" s="136"/>
      <c r="G19" s="136"/>
      <c r="H19" s="136"/>
    </row>
    <row r="20" spans="3:8">
      <c r="C20" s="52"/>
      <c r="D20" s="141"/>
      <c r="E20" s="52"/>
      <c r="F20" s="52"/>
      <c r="G20" s="136"/>
      <c r="H20" s="136"/>
    </row>
    <row r="21" spans="3:8">
      <c r="C21" s="52"/>
      <c r="D21" s="141"/>
      <c r="E21" s="52"/>
      <c r="F21" s="52"/>
      <c r="G21" s="52"/>
      <c r="H21" s="52"/>
    </row>
    <row r="22" spans="3:8">
      <c r="C22" s="52"/>
      <c r="D22" s="141"/>
      <c r="E22" s="52"/>
      <c r="F22" s="52"/>
      <c r="G22" s="52"/>
      <c r="H22" s="52"/>
    </row>
    <row r="23" spans="3:8">
      <c r="C23" s="52"/>
      <c r="D23" s="141"/>
      <c r="E23" s="52"/>
      <c r="F23" s="52"/>
      <c r="G23" s="52"/>
      <c r="H23" s="52"/>
    </row>
    <row r="24" spans="3:8">
      <c r="C24" s="52"/>
      <c r="D24" s="141"/>
      <c r="E24" s="52"/>
      <c r="F24" s="52"/>
      <c r="G24" s="52"/>
      <c r="H24" s="52"/>
    </row>
  </sheetData>
  <conditionalFormatting sqref="N6">
    <cfRule type="cellIs" dxfId="20" priority="1" operator="equal">
      <formula>"да"</formula>
    </cfRule>
    <cfRule type="cellIs" dxfId="19" priority="2" operator="equal">
      <formula>"нет"</formula>
    </cfRule>
  </conditionalFormatting>
  <dataValidations count="1">
    <dataValidation type="list" allowBlank="1" showInputMessage="1" showErrorMessage="1" sqref="N6" xr:uid="{00000000-0002-0000-3700-000000000000}">
      <formula1>"ДА,НЕТ"</formula1>
    </dataValidation>
  </dataValidation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5" tint="0.39997558519241921"/>
  </sheetPr>
  <dimension ref="E4:P18"/>
  <sheetViews>
    <sheetView showGridLines="0" workbookViewId="0">
      <selection activeCell="C21" sqref="C21"/>
    </sheetView>
  </sheetViews>
  <sheetFormatPr baseColWidth="10" defaultColWidth="9.1640625" defaultRowHeight="16"/>
  <cols>
    <col min="1" max="16384" width="9.1640625" style="128"/>
  </cols>
  <sheetData>
    <row r="4" spans="5:16">
      <c r="E4" s="52"/>
      <c r="F4" s="140"/>
      <c r="G4" s="136"/>
      <c r="H4" s="136"/>
      <c r="I4" s="136"/>
      <c r="J4" s="136"/>
    </row>
    <row r="5" spans="5:16">
      <c r="E5" s="52"/>
      <c r="F5" s="140"/>
      <c r="G5" s="136"/>
      <c r="H5" s="136"/>
      <c r="I5" s="136"/>
      <c r="J5" s="136"/>
    </row>
    <row r="6" spans="5:16">
      <c r="E6" s="52"/>
      <c r="F6" s="140"/>
      <c r="G6" s="136"/>
      <c r="H6" s="136"/>
      <c r="I6" s="136"/>
      <c r="J6" s="136"/>
      <c r="K6" s="52"/>
      <c r="L6" s="140"/>
      <c r="M6" s="136"/>
      <c r="N6" s="136"/>
      <c r="O6" s="136"/>
      <c r="P6" s="136"/>
    </row>
    <row r="7" spans="5:16">
      <c r="E7" s="52"/>
      <c r="F7" s="141"/>
      <c r="G7" s="52"/>
      <c r="H7" s="52"/>
      <c r="I7" s="136"/>
      <c r="J7" s="136"/>
      <c r="K7" s="52"/>
      <c r="L7" s="140"/>
      <c r="M7" s="136"/>
      <c r="N7" s="136"/>
      <c r="O7" s="136"/>
      <c r="P7" s="136"/>
    </row>
    <row r="8" spans="5:16">
      <c r="E8" s="52"/>
      <c r="F8" s="141"/>
      <c r="G8" s="52"/>
      <c r="H8" s="52"/>
      <c r="I8" s="52"/>
      <c r="J8" s="52"/>
      <c r="K8" s="52"/>
      <c r="L8" s="140"/>
      <c r="M8" s="136"/>
      <c r="N8" s="136"/>
      <c r="O8" s="136"/>
      <c r="P8" s="136"/>
    </row>
    <row r="9" spans="5:16">
      <c r="E9" s="52"/>
      <c r="F9" s="141"/>
      <c r="G9" s="52"/>
      <c r="H9" s="52"/>
      <c r="I9" s="52"/>
      <c r="J9" s="52"/>
      <c r="K9" s="52"/>
      <c r="L9" s="141"/>
      <c r="M9" s="52"/>
      <c r="N9" s="52"/>
      <c r="O9" s="136"/>
      <c r="P9" s="136"/>
    </row>
    <row r="10" spans="5:16">
      <c r="E10" s="52"/>
      <c r="F10" s="141"/>
      <c r="G10" s="52"/>
      <c r="H10" s="52"/>
      <c r="I10" s="52"/>
      <c r="J10" s="52"/>
      <c r="K10" s="52"/>
      <c r="L10" s="141"/>
      <c r="M10" s="52"/>
      <c r="N10" s="52"/>
      <c r="O10" s="52"/>
      <c r="P10" s="52"/>
    </row>
    <row r="11" spans="5:16">
      <c r="E11" s="52"/>
      <c r="F11" s="141"/>
      <c r="G11" s="52"/>
      <c r="H11" s="52"/>
      <c r="I11" s="52"/>
      <c r="J11" s="52"/>
      <c r="K11" s="52"/>
      <c r="L11" s="141"/>
      <c r="M11" s="52"/>
      <c r="N11" s="52"/>
      <c r="O11" s="52"/>
      <c r="P11" s="52"/>
    </row>
    <row r="12" spans="5:16">
      <c r="K12" s="52"/>
      <c r="L12" s="141"/>
      <c r="M12" s="52"/>
      <c r="N12" s="52"/>
      <c r="O12" s="52"/>
      <c r="P12" s="52"/>
    </row>
    <row r="13" spans="5:16">
      <c r="K13" s="52"/>
      <c r="L13" s="141"/>
      <c r="M13" s="52"/>
      <c r="N13" s="52"/>
      <c r="O13" s="52"/>
      <c r="P13" s="52"/>
    </row>
    <row r="16" spans="5:16">
      <c r="F16" s="41" t="s">
        <v>34</v>
      </c>
      <c r="G16" s="8"/>
      <c r="H16" s="9" t="s">
        <v>35</v>
      </c>
      <c r="I16" s="8">
        <v>1</v>
      </c>
      <c r="J16"/>
      <c r="K16" s="181"/>
    </row>
    <row r="17" spans="6:11">
      <c r="F17" s="10" t="s">
        <v>1356</v>
      </c>
      <c r="G17" s="11"/>
      <c r="H17" s="11"/>
      <c r="I17" s="11"/>
      <c r="J17" s="12" t="s">
        <v>42</v>
      </c>
      <c r="K17" s="13" t="s">
        <v>43</v>
      </c>
    </row>
    <row r="18" spans="6:11" ht="19">
      <c r="F18" s="85" t="s">
        <v>1389</v>
      </c>
      <c r="G18" s="28"/>
      <c r="H18" s="28"/>
      <c r="I18"/>
      <c r="J18"/>
      <c r="K18" s="181"/>
    </row>
  </sheetData>
  <conditionalFormatting sqref="K17">
    <cfRule type="cellIs" dxfId="18" priority="1" operator="equal">
      <formula>"да"</formula>
    </cfRule>
    <cfRule type="cellIs" dxfId="17" priority="2" operator="equal">
      <formula>"нет"</formula>
    </cfRule>
  </conditionalFormatting>
  <dataValidations count="1">
    <dataValidation type="list" allowBlank="1" showInputMessage="1" showErrorMessage="1" sqref="K17" xr:uid="{00000000-0002-0000-3800-000000000000}">
      <formula1>"ДА,НЕТ"</formula1>
    </dataValidation>
  </dataValidation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5" tint="0.39997558519241921"/>
  </sheetPr>
  <dimension ref="A1:O27"/>
  <sheetViews>
    <sheetView showGridLines="0" workbookViewId="0">
      <selection activeCell="F18" sqref="F18"/>
    </sheetView>
  </sheetViews>
  <sheetFormatPr baseColWidth="10" defaultColWidth="8.83203125" defaultRowHeight="15"/>
  <cols>
    <col min="1" max="1" width="19" bestFit="1" customWidth="1"/>
    <col min="2" max="2" width="16.5" customWidth="1"/>
  </cols>
  <sheetData>
    <row r="1" spans="1:15" ht="16">
      <c r="A1" s="52"/>
      <c r="B1" s="140"/>
      <c r="C1" s="136"/>
      <c r="D1" s="136"/>
      <c r="E1" s="136"/>
      <c r="F1" s="136"/>
      <c r="G1" s="128"/>
    </row>
    <row r="2" spans="1:15" ht="16">
      <c r="A2" s="52"/>
      <c r="B2" s="140"/>
      <c r="C2" s="136"/>
      <c r="D2" s="136"/>
      <c r="E2" s="136"/>
      <c r="F2" s="136"/>
      <c r="G2" s="128"/>
    </row>
    <row r="3" spans="1:15" ht="16">
      <c r="A3" s="52"/>
      <c r="B3" s="140"/>
      <c r="C3" s="136"/>
      <c r="D3" s="136"/>
      <c r="E3" s="136"/>
      <c r="F3" s="136"/>
      <c r="G3" s="128"/>
    </row>
    <row r="4" spans="1:15" ht="16">
      <c r="A4" s="52"/>
      <c r="B4" s="141"/>
      <c r="C4" s="52"/>
      <c r="D4" s="52"/>
      <c r="E4" s="136"/>
      <c r="F4" s="136"/>
      <c r="G4" s="128"/>
    </row>
    <row r="5" spans="1:15" ht="16">
      <c r="A5" s="52"/>
      <c r="B5" s="141"/>
      <c r="C5" s="52"/>
      <c r="D5" s="52"/>
      <c r="E5" s="52"/>
      <c r="F5" s="52"/>
      <c r="G5" s="128"/>
    </row>
    <row r="6" spans="1:15" ht="16">
      <c r="A6" s="52"/>
      <c r="B6" s="141"/>
      <c r="C6" s="52"/>
      <c r="D6" s="52"/>
      <c r="E6" s="52"/>
      <c r="F6" s="52"/>
      <c r="G6" s="128"/>
    </row>
    <row r="7" spans="1:15" ht="16">
      <c r="A7" s="52"/>
      <c r="B7" s="141"/>
      <c r="C7" s="52"/>
      <c r="D7" s="52"/>
      <c r="E7" s="52"/>
      <c r="F7" s="52"/>
      <c r="G7" s="128"/>
    </row>
    <row r="8" spans="1:15" ht="16">
      <c r="I8" s="128"/>
      <c r="J8" s="128"/>
      <c r="K8" s="128"/>
      <c r="L8" s="128"/>
      <c r="M8" s="128"/>
      <c r="N8" s="128"/>
      <c r="O8" s="128"/>
    </row>
    <row r="9" spans="1:15" ht="16">
      <c r="I9" s="41" t="s">
        <v>34</v>
      </c>
      <c r="J9" s="8"/>
      <c r="K9" s="9" t="s">
        <v>35</v>
      </c>
      <c r="L9" s="8">
        <v>3</v>
      </c>
      <c r="N9" s="181"/>
      <c r="O9" s="128"/>
    </row>
    <row r="10" spans="1:15" ht="16">
      <c r="I10" s="10" t="s">
        <v>1357</v>
      </c>
      <c r="J10" s="11"/>
      <c r="K10" s="11"/>
      <c r="L10" s="11"/>
      <c r="M10" s="12" t="s">
        <v>42</v>
      </c>
      <c r="N10" s="13" t="s">
        <v>43</v>
      </c>
      <c r="O10" s="128"/>
    </row>
    <row r="11" spans="1:15" ht="19">
      <c r="I11" s="85" t="s">
        <v>1392</v>
      </c>
      <c r="J11" s="28"/>
      <c r="K11" s="28"/>
      <c r="N11" s="181"/>
      <c r="O11" s="128"/>
    </row>
    <row r="12" spans="1:15" ht="19">
      <c r="I12" s="85" t="s">
        <v>1390</v>
      </c>
    </row>
    <row r="13" spans="1:15" ht="19">
      <c r="I13" s="85" t="s">
        <v>1391</v>
      </c>
    </row>
    <row r="18" spans="1:9" ht="16">
      <c r="A18" s="128"/>
      <c r="B18" s="128"/>
      <c r="C18" s="128"/>
      <c r="D18" s="128"/>
      <c r="E18" s="128"/>
      <c r="F18" s="128"/>
      <c r="G18" s="128"/>
      <c r="H18" s="128"/>
      <c r="I18" s="128"/>
    </row>
    <row r="19" spans="1:9" ht="16">
      <c r="A19" s="128"/>
      <c r="B19" s="128"/>
      <c r="C19" s="128"/>
      <c r="D19" s="128"/>
      <c r="E19" s="128"/>
      <c r="F19" s="128"/>
      <c r="G19" s="128"/>
      <c r="H19" s="128"/>
      <c r="I19" s="128"/>
    </row>
    <row r="20" spans="1:9" ht="16">
      <c r="A20" s="128"/>
      <c r="B20" s="128"/>
      <c r="C20" s="128"/>
      <c r="D20" s="128"/>
      <c r="E20" s="128"/>
      <c r="F20" s="128"/>
      <c r="G20" s="128"/>
      <c r="H20" s="128"/>
      <c r="I20" s="128"/>
    </row>
    <row r="21" spans="1:9" ht="16">
      <c r="H21" s="128"/>
      <c r="I21" s="128"/>
    </row>
    <row r="22" spans="1:9" ht="16">
      <c r="H22" s="128"/>
      <c r="I22" s="128"/>
    </row>
    <row r="23" spans="1:9" ht="16">
      <c r="H23" s="128"/>
      <c r="I23" s="128"/>
    </row>
    <row r="24" spans="1:9" ht="16">
      <c r="H24" s="128"/>
      <c r="I24" s="128"/>
    </row>
    <row r="25" spans="1:9" ht="16">
      <c r="H25" s="128"/>
      <c r="I25" s="128"/>
    </row>
    <row r="26" spans="1:9" ht="16">
      <c r="H26" s="128"/>
      <c r="I26" s="128"/>
    </row>
    <row r="27" spans="1:9" ht="16">
      <c r="H27" s="128"/>
      <c r="I27" s="128"/>
    </row>
  </sheetData>
  <conditionalFormatting sqref="N10">
    <cfRule type="cellIs" dxfId="16" priority="1" operator="equal">
      <formula>"да"</formula>
    </cfRule>
    <cfRule type="cellIs" dxfId="15" priority="2" operator="equal">
      <formula>"нет"</formula>
    </cfRule>
  </conditionalFormatting>
  <dataValidations disablePrompts="1" count="1">
    <dataValidation type="list" allowBlank="1" showInputMessage="1" showErrorMessage="1" sqref="N10" xr:uid="{00000000-0002-0000-3900-000000000000}">
      <formula1>"ДА,НЕТ"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0" tint="-0.14999847407452621"/>
  </sheetPr>
  <dimension ref="A1:R71"/>
  <sheetViews>
    <sheetView showGridLines="0" workbookViewId="0"/>
  </sheetViews>
  <sheetFormatPr baseColWidth="10" defaultColWidth="8.83203125" defaultRowHeight="15"/>
  <cols>
    <col min="1" max="1" width="164.83203125" customWidth="1"/>
  </cols>
  <sheetData>
    <row r="1" spans="1:18" ht="19">
      <c r="A1" s="190" t="s">
        <v>1358</v>
      </c>
    </row>
    <row r="3" spans="1:18" ht="32">
      <c r="A3" s="191" t="s">
        <v>1393</v>
      </c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</row>
    <row r="22" spans="1:1">
      <c r="A22" t="s">
        <v>1359</v>
      </c>
    </row>
    <row r="30" spans="1:1">
      <c r="A30" t="s">
        <v>1360</v>
      </c>
    </row>
    <row r="52" spans="1:1" ht="32">
      <c r="A52" s="191" t="s">
        <v>1363</v>
      </c>
    </row>
    <row r="63" spans="1:1">
      <c r="A63" t="s">
        <v>1361</v>
      </c>
    </row>
    <row r="71" spans="1:1" ht="48">
      <c r="A71" s="192" t="s">
        <v>1362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C00000"/>
  </sheetPr>
  <dimension ref="D6:M13"/>
  <sheetViews>
    <sheetView workbookViewId="0">
      <selection activeCell="F34" sqref="F34"/>
    </sheetView>
  </sheetViews>
  <sheetFormatPr baseColWidth="10" defaultColWidth="8.83203125" defaultRowHeight="15"/>
  <sheetData>
    <row r="6" spans="4:13">
      <c r="D6" s="193">
        <v>2</v>
      </c>
      <c r="E6" s="193">
        <v>2</v>
      </c>
      <c r="F6" s="194">
        <f>D6+E6</f>
        <v>4</v>
      </c>
    </row>
    <row r="12" spans="4:13" ht="16">
      <c r="H12" s="41" t="s">
        <v>34</v>
      </c>
      <c r="I12" s="8"/>
      <c r="J12" s="9" t="s">
        <v>35</v>
      </c>
      <c r="K12" s="8">
        <v>3</v>
      </c>
      <c r="M12" s="181"/>
    </row>
    <row r="13" spans="4:13" ht="16">
      <c r="H13" s="10" t="s">
        <v>1332</v>
      </c>
      <c r="I13" s="11"/>
      <c r="J13" s="11"/>
      <c r="K13" s="11"/>
      <c r="L13" s="12" t="s">
        <v>42</v>
      </c>
      <c r="M13" s="13" t="s">
        <v>43</v>
      </c>
    </row>
  </sheetData>
  <conditionalFormatting sqref="M13">
    <cfRule type="cellIs" dxfId="14" priority="1" operator="equal">
      <formula>"да"</formula>
    </cfRule>
    <cfRule type="cellIs" dxfId="13" priority="2" operator="equal">
      <formula>"нет"</formula>
    </cfRule>
  </conditionalFormatting>
  <dataValidations count="1">
    <dataValidation type="list" allowBlank="1" showInputMessage="1" showErrorMessage="1" sqref="M13" xr:uid="{00000000-0002-0000-3B00-000000000000}">
      <formula1>"ДА,НЕТ"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60</vt:i4>
      </vt:variant>
    </vt:vector>
  </HeadingPairs>
  <TitlesOfParts>
    <vt:vector size="60" baseType="lpstr">
      <vt:lpstr>Обложка</vt:lpstr>
      <vt:lpstr>Содержание</vt:lpstr>
      <vt:lpstr>KPI_Слушателя</vt:lpstr>
      <vt:lpstr>KPI_Преподавателя</vt:lpstr>
      <vt:lpstr>1.УФ</vt:lpstr>
      <vt:lpstr>УФ_ПравВыд</vt:lpstr>
      <vt:lpstr>УФ_ПравВыд_Отбора</vt:lpstr>
      <vt:lpstr>УФ_Удаление</vt:lpstr>
      <vt:lpstr>УФ_Приоритет</vt:lpstr>
      <vt:lpstr>УФ_Графика</vt:lpstr>
      <vt:lpstr>УФ_СвоиПравила</vt:lpstr>
      <vt:lpstr>ДЗ_1</vt:lpstr>
      <vt:lpstr>2.Спец_вставка</vt:lpstr>
      <vt:lpstr>Черновик1</vt:lpstr>
      <vt:lpstr>Черновик2</vt:lpstr>
      <vt:lpstr>2.1.найтиИвыд</vt:lpstr>
      <vt:lpstr>ДЗ_2</vt:lpstr>
      <vt:lpstr>3.ОбработДанных</vt:lpstr>
      <vt:lpstr>3.1.Провер_данных</vt:lpstr>
      <vt:lpstr>3.2.Списки</vt:lpstr>
      <vt:lpstr>СПРАВОЧНИКИ</vt:lpstr>
      <vt:lpstr>ДЗ_3</vt:lpstr>
      <vt:lpstr>3.3.Дубликаты</vt:lpstr>
      <vt:lpstr>3.4.Расш_фильтр</vt:lpstr>
      <vt:lpstr>ТаблФильтр</vt:lpstr>
      <vt:lpstr>ДЗ_4</vt:lpstr>
      <vt:lpstr>ДЗ_4_ОТВ</vt:lpstr>
      <vt:lpstr>3.5.1.Консолид(на_листе)</vt:lpstr>
      <vt:lpstr>3.6.ПромежИтоги</vt:lpstr>
      <vt:lpstr>3.5.3.Консолид(книги)</vt:lpstr>
      <vt:lpstr>ДляКонсолид2</vt:lpstr>
      <vt:lpstr>ДЗ_5</vt:lpstr>
      <vt:lpstr>ДЗ_5_Рез</vt:lpstr>
      <vt:lpstr>I кв</vt:lpstr>
      <vt:lpstr>II кв</vt:lpstr>
      <vt:lpstr>III кв</vt:lpstr>
      <vt:lpstr>IV кв</vt:lpstr>
      <vt:lpstr>4.Умные_табл</vt:lpstr>
      <vt:lpstr>ДЗ_6</vt:lpstr>
      <vt:lpstr>5.Сводные_табл</vt:lpstr>
      <vt:lpstr>5.1.Сводная1</vt:lpstr>
      <vt:lpstr>ОТЧЕТ1</vt:lpstr>
      <vt:lpstr>5.2.Сводная2</vt:lpstr>
      <vt:lpstr>ОТЧЁТ2</vt:lpstr>
      <vt:lpstr>5.3.Сводная3</vt:lpstr>
      <vt:lpstr>Вычисл</vt:lpstr>
      <vt:lpstr>ДопВЫЧИСЛ</vt:lpstr>
      <vt:lpstr>ОТЧЕТ4</vt:lpstr>
      <vt:lpstr>ДЗ_7</vt:lpstr>
      <vt:lpstr>1</vt:lpstr>
      <vt:lpstr>2</vt:lpstr>
      <vt:lpstr>3</vt:lpstr>
      <vt:lpstr>6.Защита</vt:lpstr>
      <vt:lpstr>6.1.Ячейки</vt:lpstr>
      <vt:lpstr>6.2.Диапазоны</vt:lpstr>
      <vt:lpstr>6.3.Листов_книги</vt:lpstr>
      <vt:lpstr>6.4.Самой_книги</vt:lpstr>
      <vt:lpstr>6.5.Общий доступ</vt:lpstr>
      <vt:lpstr>Памятка_доступ</vt:lpstr>
      <vt:lpstr>ДЗ_8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</dc:creator>
  <cp:lastModifiedBy>Кирилл Новиков</cp:lastModifiedBy>
  <dcterms:created xsi:type="dcterms:W3CDTF">2015-06-05T18:19:34Z</dcterms:created>
  <dcterms:modified xsi:type="dcterms:W3CDTF">2021-10-16T07:42:48Z</dcterms:modified>
</cp:coreProperties>
</file>