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/>
  <xr:revisionPtr revIDLastSave="0" documentId="13_ncr:1_{B1AB7727-3A6B-4B69-897C-8584EC76D06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1 умные таблицы" sheetId="6" r:id="rId1"/>
    <sheet name="шаблон" sheetId="23" r:id="rId2"/>
    <sheet name="2 комбинированные" sheetId="7" r:id="rId3"/>
    <sheet name="3 с итогами" sheetId="13" r:id="rId4"/>
    <sheet name="4 ганта" sheetId="1" r:id="rId5"/>
    <sheet name="5 сравнение (торнадо)" sheetId="19" r:id="rId6"/>
    <sheet name="Диаграмма Парето" sheetId="2" state="hidden" r:id="rId7"/>
    <sheet name="Спидометр" sheetId="8" state="hidden" r:id="rId8"/>
    <sheet name="6 термометр" sheetId="20" r:id="rId9"/>
    <sheet name="7 диаграмма выбора" sheetId="14" r:id="rId10"/>
    <sheet name="8 условная" sheetId="22" r:id="rId11"/>
  </sheets>
  <externalReferences>
    <externalReference r:id="rId12"/>
    <externalReference r:id="rId13"/>
  </externalReferences>
  <definedNames>
    <definedName name="__IntlFixup" hidden="1">TRUE</definedName>
    <definedName name="AccessDatabase" hidden="1">"C:\My Documents\MAUI MALL1.mdb"</definedName>
    <definedName name="ACwvu.CapersView." localSheetId="8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8" hidden="1">[1]MASTER!#REF!</definedName>
    <definedName name="Cwvu.CapersView." hidden="1">[1]MASTER!#REF!</definedName>
    <definedName name="Cwvu.Japan_Capers_Ed_Pub." localSheetId="8" hidden="1">[1]MASTER!#REF!</definedName>
    <definedName name="Cwvu.Japan_Capers_Ed_Pub." hidden="1">[1]MASTER!#REF!</definedName>
    <definedName name="Cwvu.KJP_CC." localSheetId="8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8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8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8" hidden="1">{#N/A,#N/A,FALSE,"DI 2 YEAR MASTER SCHEDULE"}</definedName>
    <definedName name="wrn.CapersPlotter." hidden="1">{#N/A,#N/A,FALSE,"DI 2 YEAR MASTER SCHEDULE"}</definedName>
    <definedName name="wrn.Edutainment._.Priority._.List." localSheetId="8" hidden="1">{#N/A,#N/A,FALSE,"DI 2 YEAR MASTER SCHEDULE"}</definedName>
    <definedName name="wrn.Edutainment._.Priority._.List." hidden="1">{#N/A,#N/A,FALSE,"DI 2 YEAR MASTER SCHEDULE"}</definedName>
    <definedName name="wrn.Japan_Capers_Ed._.Pub." localSheetId="8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8" hidden="1">{#N/A,#N/A,FALSE,"DI 2 YEAR MASTER SCHEDULE"}</definedName>
    <definedName name="wrn.Priority._.list." hidden="1">{#N/A,#N/A,FALSE,"DI 2 YEAR MASTER SCHEDULE"}</definedName>
    <definedName name="wrn.Prjcted._.Mnthly._.Qtys." localSheetId="8" hidden="1">{#N/A,#N/A,FALSE,"PRJCTED MNTHLY QTY's"}</definedName>
    <definedName name="wrn.Prjcted._.Mnthly._.Qtys." hidden="1">{#N/A,#N/A,FALSE,"PRJCTED MNTHLY QTY's"}</definedName>
    <definedName name="wrn.Prjcted._.Qtrly._.Dollars." localSheetId="8" hidden="1">{#N/A,#N/A,FALSE,"PRJCTED QTRLY $'s"}</definedName>
    <definedName name="wrn.Prjcted._.Qtrly._.Dollars." hidden="1">{#N/A,#N/A,FALSE,"PRJCTED QTRLY $'s"}</definedName>
    <definedName name="wrn.Prjcted._.Qtrly._.Qtys." localSheetId="8" hidden="1">{#N/A,#N/A,FALSE,"PRJCTED QTRLY QTY's"}</definedName>
    <definedName name="wrn.Prjcted._.Qtrly._.Qtys." hidden="1">{#N/A,#N/A,FALSE,"PRJCTED QTRLY QTY's"}</definedName>
    <definedName name="wrn.QUARTERLY._.VIEW." localSheetId="8" hidden="1">{"QUARTERLY VIEW",#N/A,FALSE,"YEAR TOTAL"}</definedName>
    <definedName name="wrn.QUARTERLY._.VIEW." hidden="1">{"QUARTERLY VIEW",#N/A,FALSE,"YEAR TOTAL"}</definedName>
    <definedName name="wrn.YEAR._.VIEW." localSheetId="8" hidden="1">{#N/A,#N/A,FALSE,"YEAR TOTAL"}</definedName>
    <definedName name="wrn.YEAR._.VIEW." hidden="1">{#N/A,#N/A,FALSE,"YEAR TOTAL"}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localSheetId="8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8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8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8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8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localSheetId="8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жж" localSheetId="8" hidden="1">[1]MASTER!#REF!</definedName>
    <definedName name="жж" hidden="1">[1]MASTER!#REF!</definedName>
    <definedName name="з" localSheetId="5" hidden="1">{"программа",#N/A,TRUE,"lessons";"продажа оргтехники",#N/A,TRUE,"образец"}</definedName>
    <definedName name="з" localSheetId="8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5" hidden="1">{"программа",#N/A,TRUE,"lessons";"продажа оргтехники",#N/A,TRUE,"образец"}</definedName>
    <definedName name="ке" localSheetId="8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х" localSheetId="8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localSheetId="8" hidden="1">[1]MASTER!#REF!</definedName>
    <definedName name="ы" hidden="1">[1]MASTER!#REF!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8" i="20" l="1"/>
  <c r="E7" i="20"/>
  <c r="E6" i="20"/>
  <c r="E5" i="20"/>
  <c r="E4" i="20"/>
  <c r="D5" i="2" l="1"/>
  <c r="D6" i="2"/>
  <c r="D7" i="2"/>
  <c r="D8" i="2"/>
  <c r="D9" i="2"/>
  <c r="D10" i="2"/>
  <c r="D11" i="2"/>
  <c r="D12" i="2"/>
  <c r="D13" i="2"/>
  <c r="D14" i="2"/>
  <c r="D15" i="2"/>
  <c r="D4" i="2"/>
  <c r="E4" i="2" s="1"/>
  <c r="G4" i="8" l="1"/>
  <c r="B19" i="8"/>
  <c r="C7" i="8"/>
  <c r="G6" i="8" l="1"/>
  <c r="H5" i="13" l="1"/>
  <c r="H6" i="13"/>
  <c r="H7" i="13"/>
  <c r="H8" i="13"/>
  <c r="H4" i="13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C5" i="1" l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</calcChain>
</file>

<file path=xl/sharedStrings.xml><?xml version="1.0" encoding="utf-8"?>
<sst xmlns="http://schemas.openxmlformats.org/spreadsheetml/2006/main" count="201" uniqueCount="144">
  <si>
    <t>Начало</t>
  </si>
  <si>
    <t>Длительность</t>
  </si>
  <si>
    <t>Задержка</t>
  </si>
  <si>
    <t>Получение замечаний по отчету</t>
  </si>
  <si>
    <t>Регион</t>
  </si>
  <si>
    <t>Итого</t>
  </si>
  <si>
    <t>Месяц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</si>
  <si>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</si>
  <si>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</si>
  <si>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</si>
  <si>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</si>
  <si>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</si>
  <si>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</si>
  <si>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</si>
  <si>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</si>
  <si>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</si>
  <si>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</si>
  <si>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</si>
  <si>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</si>
  <si>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Данные для диаграммы</t>
  </si>
  <si>
    <t>Запад</t>
  </si>
  <si>
    <t>Север</t>
  </si>
  <si>
    <t>Восток</t>
  </si>
  <si>
    <t>Юг</t>
  </si>
  <si>
    <t>Красная зона</t>
  </si>
  <si>
    <t>Желтая зона</t>
  </si>
  <si>
    <t>Зеленая зона</t>
  </si>
  <si>
    <t>Остаток</t>
  </si>
  <si>
    <t>Точек</t>
  </si>
  <si>
    <t>Товар</t>
  </si>
  <si>
    <t>Кол-во на складе</t>
  </si>
  <si>
    <t>Кол-во</t>
  </si>
  <si>
    <t>достаточное количество</t>
  </si>
  <si>
    <t>избыточное количество</t>
  </si>
  <si>
    <t>Телевизор 32"</t>
  </si>
  <si>
    <t>Телевизор 37"</t>
  </si>
  <si>
    <t>Телевизор 42"</t>
  </si>
  <si>
    <t>Телевизор 45"</t>
  </si>
  <si>
    <t>недостаточное количество</t>
  </si>
  <si>
    <t>Телевизор 26"</t>
  </si>
  <si>
    <t>Телевизор 18"</t>
  </si>
  <si>
    <t>Телевизор 40"</t>
  </si>
  <si>
    <t>Телевизор 22"</t>
  </si>
  <si>
    <t>Количество товара на складе</t>
  </si>
  <si>
    <t>Год\Месяц</t>
  </si>
  <si>
    <t xml:space="preserve">Среднемесячная температура в Москве, °C </t>
  </si>
  <si>
    <t>Средняя</t>
  </si>
  <si>
    <t>Минимальная</t>
  </si>
  <si>
    <t>Максимальная</t>
  </si>
  <si>
    <t>Фактор</t>
  </si>
  <si>
    <t>Доля фактора, %</t>
  </si>
  <si>
    <t>Накопительная сумма долей, %</t>
  </si>
  <si>
    <t>Брак, ед</t>
  </si>
  <si>
    <t>Товар 6</t>
  </si>
  <si>
    <t>Товар 11</t>
  </si>
  <si>
    <t>Товар 10</t>
  </si>
  <si>
    <t>Товар 1</t>
  </si>
  <si>
    <t>Товар 3</t>
  </si>
  <si>
    <t>Товар 12</t>
  </si>
  <si>
    <t>Товар 8</t>
  </si>
  <si>
    <t>Товар 2</t>
  </si>
  <si>
    <t>Товар 7</t>
  </si>
  <si>
    <t>Товар 5</t>
  </si>
  <si>
    <t>Товар 4</t>
  </si>
  <si>
    <t>Товар 9</t>
  </si>
  <si>
    <t>Оценка распределения факторов</t>
  </si>
  <si>
    <t>70 и более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</si>
  <si>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</si>
  <si>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</si>
  <si>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</si>
  <si>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</si>
  <si>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</si>
  <si>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</si>
  <si>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</si>
  <si>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</si>
  <si>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</si>
  <si>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</si>
  <si>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</si>
  <si>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 xml:space="preserve">10-14 </t>
  </si>
  <si>
    <t>5-9</t>
  </si>
  <si>
    <t>0-4</t>
  </si>
  <si>
    <t>до 1 года</t>
  </si>
  <si>
    <t>женщины</t>
  </si>
  <si>
    <t>мужчины</t>
  </si>
  <si>
    <t>Село</t>
  </si>
  <si>
    <t>Город</t>
  </si>
  <si>
    <t>Возраст (лет)</t>
  </si>
  <si>
    <t>Возрастной состав населения</t>
  </si>
  <si>
    <t>Выполнение плана регионами</t>
  </si>
  <si>
    <t>Макс план</t>
  </si>
  <si>
    <t>Мин план</t>
  </si>
  <si>
    <t>Текущее</t>
  </si>
  <si>
    <t>1 кв</t>
  </si>
  <si>
    <t>2 кв</t>
  </si>
  <si>
    <t>3 кв</t>
  </si>
  <si>
    <t>4 кв</t>
  </si>
  <si>
    <t>Центр</t>
  </si>
  <si>
    <t>Москва</t>
  </si>
  <si>
    <t>Владивосток</t>
  </si>
  <si>
    <t>Ежемесячные Продажи по городам</t>
  </si>
  <si>
    <t>Авто</t>
  </si>
  <si>
    <t>Хонда</t>
  </si>
  <si>
    <t>Лада</t>
  </si>
  <si>
    <t>БМВ</t>
  </si>
  <si>
    <t>Киа</t>
  </si>
  <si>
    <t>Пежо</t>
  </si>
  <si>
    <t>Фиат</t>
  </si>
  <si>
    <t>Характеристики автомобилей</t>
  </si>
  <si>
    <t>Седан</t>
  </si>
  <si>
    <t>Кроссовер</t>
  </si>
  <si>
    <t>Дорожный просвет, см</t>
  </si>
  <si>
    <t>Ручка</t>
  </si>
  <si>
    <t>Бумага</t>
  </si>
  <si>
    <t>Продажа канцелярии по городам</t>
  </si>
  <si>
    <t>Карандаш</t>
  </si>
  <si>
    <t>Ластик</t>
  </si>
  <si>
    <t>Пенал</t>
  </si>
  <si>
    <t>Владимир</t>
  </si>
  <si>
    <t>Саратов</t>
  </si>
  <si>
    <t>Калуга</t>
  </si>
  <si>
    <t>Тверь</t>
  </si>
  <si>
    <t>Дмитров</t>
  </si>
  <si>
    <t>№ п/п</t>
  </si>
  <si>
    <t>Дата начала</t>
  </si>
  <si>
    <t>Дата окончания</t>
  </si>
  <si>
    <t>Предварительная встреча</t>
  </si>
  <si>
    <t>Разработка анкеты</t>
  </si>
  <si>
    <t>Печать и рассылка анкеты</t>
  </si>
  <si>
    <t>Сбор данных по анкетированию</t>
  </si>
  <si>
    <t>Обработка данных по анкетированию</t>
  </si>
  <si>
    <t>Анализ данных по анкетированию</t>
  </si>
  <si>
    <t>Формирование отчета по проекту</t>
  </si>
  <si>
    <t>Согласование проекта отчета</t>
  </si>
  <si>
    <t>Корректировака отчета</t>
  </si>
  <si>
    <t>Рассылка отчета</t>
  </si>
  <si>
    <t>Подведение итогов</t>
  </si>
  <si>
    <t>График проекта</t>
  </si>
  <si>
    <t>Название этапа проекта</t>
  </si>
  <si>
    <t>Разгон до 100 км/ч</t>
  </si>
  <si>
    <t>Средняя цена, у.е.</t>
  </si>
  <si>
    <t>Продажи</t>
  </si>
  <si>
    <t>Ежемесячные Продажи</t>
  </si>
  <si>
    <t>Лондон</t>
  </si>
  <si>
    <t>Париж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</si>
</sst>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scheme val="minor"/>
    </font>
    <font>
      <b/>
      <sz val="20"/>
      <color rgb="FF00206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4"/>
      <color rgb="FF002060"/>
      <name val="Arial"/>
      <family val="2"/>
      <charset val="204"/>
    </font>
    <font>
      <b/>
      <sz val="12"/>
      <color theme="9" tint="-0.249977111117893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2060"/>
      <name val="Arial"/>
      <family val="2"/>
      <charset val="204"/>
    </font>
    <font>
      <sz val="10"/>
      <name val="MS Sans Serif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theme="7"/>
      </patternFill>
    </fill>
  </fills>
  <borders count="13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1" fillId="0" borderId="0"/>
    <xf numFmtId="0" fontId="13" fillId="0" borderId="0"/>
  </cellStyleXfs>
  <cellXfs count="52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3" borderId="1" xfId="2" applyFont="1" applyFill="1" applyBorder="1" applyAlignment="1">
      <alignment horizontal="center"/>
    </xf>
    <xf numFmtId="0" fontId="4" fillId="0" borderId="0" xfId="0" applyFont="1"/>
    <xf numFmtId="0" fontId="0" fillId="0" borderId="6" xfId="0" applyNumberFormat="1" applyFont="1" applyBorder="1"/>
    <xf numFmtId="0" fontId="3" fillId="2" borderId="6" xfId="2" applyNumberFormat="1" applyFont="1" applyFill="1" applyBorder="1" applyAlignment="1">
      <alignment horizontal="center"/>
    </xf>
    <xf numFmtId="49" fontId="0" fillId="0" borderId="0" xfId="0" applyNumberFormat="1"/>
    <xf numFmtId="0" fontId="3" fillId="3" borderId="1" xfId="2" applyFont="1" applyFill="1" applyBorder="1" applyAlignment="1">
      <alignment horizontal="left"/>
    </xf>
    <xf numFmtId="9" fontId="0" fillId="0" borderId="1" xfId="1" applyFont="1" applyBorder="1"/>
    <xf numFmtId="0" fontId="0" fillId="0" borderId="1" xfId="0" applyFont="1" applyBorder="1"/>
    <xf numFmtId="0" fontId="5" fillId="0" borderId="0" xfId="0" applyFont="1" applyFill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6" fillId="3" borderId="1" xfId="2" applyFont="1" applyFill="1" applyBorder="1" applyAlignment="1">
      <alignment horizontal="center"/>
    </xf>
    <xf numFmtId="0" fontId="5" fillId="0" borderId="1" xfId="0" applyNumberFormat="1" applyFont="1" applyBorder="1"/>
    <xf numFmtId="0" fontId="5" fillId="4" borderId="1" xfId="0" applyNumberFormat="1" applyFont="1" applyFill="1" applyBorder="1"/>
    <xf numFmtId="0" fontId="5" fillId="0" borderId="0" xfId="0" applyFont="1" applyFill="1" applyBorder="1"/>
    <xf numFmtId="0" fontId="8" fillId="0" borderId="0" xfId="0" applyFont="1" applyFill="1"/>
    <xf numFmtId="0" fontId="6" fillId="5" borderId="7" xfId="2" applyNumberFormat="1" applyFont="1" applyFill="1" applyBorder="1" applyAlignment="1">
      <alignment horizontal="center"/>
    </xf>
    <xf numFmtId="0" fontId="5" fillId="0" borderId="7" xfId="0" applyNumberFormat="1" applyFont="1" applyBorder="1"/>
    <xf numFmtId="0" fontId="9" fillId="0" borderId="0" xfId="0" applyFont="1" applyFill="1"/>
    <xf numFmtId="0" fontId="10" fillId="0" borderId="0" xfId="0" applyFont="1" applyFill="1"/>
    <xf numFmtId="0" fontId="5" fillId="0" borderId="0" xfId="3" applyFont="1" applyFill="1"/>
    <xf numFmtId="0" fontId="12" fillId="0" borderId="0" xfId="0" applyFont="1"/>
    <xf numFmtId="3" fontId="7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center"/>
    </xf>
    <xf numFmtId="0" fontId="14" fillId="6" borderId="10" xfId="4" applyNumberFormat="1" applyFont="1" applyFill="1" applyBorder="1" applyAlignment="1">
      <alignment horizontal="center" vertical="center" wrapText="1"/>
    </xf>
    <xf numFmtId="0" fontId="15" fillId="0" borderId="10" xfId="4" applyNumberFormat="1" applyFont="1" applyBorder="1"/>
    <xf numFmtId="14" fontId="15" fillId="0" borderId="10" xfId="4" applyNumberFormat="1" applyFont="1" applyBorder="1"/>
    <xf numFmtId="14" fontId="15" fillId="7" borderId="10" xfId="4" applyNumberFormat="1" applyFont="1" applyFill="1" applyBorder="1"/>
    <xf numFmtId="0" fontId="14" fillId="6" borderId="11" xfId="4" applyNumberFormat="1" applyFont="1" applyFill="1" applyBorder="1" applyAlignment="1">
      <alignment horizontal="center" vertical="center" wrapText="1"/>
    </xf>
    <xf numFmtId="164" fontId="15" fillId="0" borderId="10" xfId="4" applyNumberFormat="1" applyFont="1" applyBorder="1"/>
    <xf numFmtId="0" fontId="7" fillId="0" borderId="0" xfId="0" applyFont="1" applyFill="1" applyBorder="1" applyAlignment="1">
      <alignment horizontal="center"/>
    </xf>
    <xf numFmtId="0" fontId="14" fillId="0" borderId="10" xfId="4" applyNumberFormat="1" applyFont="1" applyBorder="1"/>
    <xf numFmtId="0" fontId="6" fillId="8" borderId="1" xfId="2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4" fillId="6" borderId="11" xfId="4" applyNumberFormat="1" applyFont="1" applyFill="1" applyBorder="1" applyAlignment="1">
      <alignment horizontal="center" vertical="center" wrapText="1"/>
    </xf>
    <xf numFmtId="0" fontId="14" fillId="6" borderId="12" xfId="4" applyNumberFormat="1" applyFont="1" applyFill="1" applyBorder="1" applyAlignment="1">
      <alignment horizontal="center" vertical="center" wrapText="1"/>
    </xf>
    <xf numFmtId="0" fontId="14" fillId="6" borderId="8" xfId="4" applyNumberFormat="1" applyFont="1" applyFill="1" applyBorder="1" applyAlignment="1">
      <alignment horizontal="center" vertical="center" wrapText="1"/>
    </xf>
    <xf numFmtId="0" fontId="14" fillId="6" borderId="9" xfId="4" applyNumberFormat="1" applyFont="1" applyFill="1" applyBorder="1" applyAlignment="1">
      <alignment horizontal="center" vertical="center" wrapText="1"/>
    </xf>
    <xf numFmtId="0" fontId="6" fillId="8" borderId="2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/>
    </xf>
    <xf numFmtId="0" fontId="6" fillId="8" borderId="5" xfId="2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7" fillId="0" borderId="10" xfId="0" applyNumberFormat="1" applyFont="1" applyFill="1" applyBorder="1" applyAlignment="1">
      <alignment horizontal="center" vertical="center"/>
    </xf>
    <xf numFmtId="0" fontId="5" fillId="0" borderId="10" xfId="0" applyFont="1" applyFill="1" applyBorder="1"/>
    <xf numFmtId="3" fontId="7" fillId="0" borderId="10" xfId="0" applyNumberFormat="1" applyFont="1" applyFill="1" applyBorder="1"/>
    <xf numFmtId="0" fontId="5" fillId="0" borderId="10" xfId="0" applyFont="1" applyFill="1" applyBorder="1" applyAlignment="1">
      <alignment horizontal="center" vertical="center"/>
    </xf>
  </cellXfs>
  <cellStyles count="5">
    <cellStyle name="Normal 2" xfId="3" xr:uid="{00000000-0005-0000-0000-000000000000}"/>
    <cellStyle name="Normal 4" xfId="2" xr:uid="{00000000-0005-0000-0000-000001000000}"/>
    <cellStyle name="Обычный" xfId="0" builtinId="0"/>
    <cellStyle name="Обычный_DHL" xfId="4" xr:uid="{00000000-0005-0000-0000-000003000000}"/>
    <cellStyle name="Процентный" xfId="1" builtinId="5"/>
  </cellStyles>
  <dxfs count="0"/>
  <tableStyles count="0" defaultTableStyle="TableStyleMedium2" defaultPivotStyle="PivotStyleMedium9"/>
  <colors>
    <mruColors>
      <color rgb="FF00FF00"/>
      <color rgb="FFFF6743"/>
      <color rgb="FFFF6699"/>
      <color rgb="FFFFFF99"/>
      <color rgb="FF99FF99"/>
      <color rgb="FFFF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16</xdr:row>
      <xdr:rowOff>152398</xdr:rowOff>
    </xdr:from>
    <xdr:to>
      <xdr:col>5</xdr:col>
      <xdr:colOff>504825</xdr:colOff>
      <xdr:row>29</xdr:row>
      <xdr:rowOff>66674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0026" y="3095623"/>
          <a:ext cx="4381499" cy="226695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Преобразуйте диапазон данных в Умную Таблицу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Постройте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гистограмму с группировкой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на основании данных Умной </a:t>
          </a:r>
          <a:r>
            <a:rPr lang="ru-RU" sz="1100" b="0" i="0" baseline="0">
              <a:effectLst/>
              <a:latin typeface="+mn-lt"/>
              <a:ea typeface="+mn-ea"/>
              <a:cs typeface="+mn-cs"/>
            </a:rPr>
            <a:t>таблицы 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(Alt+F1)</a:t>
          </a:r>
          <a:endParaRPr lang="ru-RU" sz="1100" b="0" i="0" baseline="0" noProof="0"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Присвойте диаграмме имя, аналогичное имени таблицы с данными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Добавьте в таблицу новые произвольные данные за Ноябрь и Декабрь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Добавьте новые данные для города Сочи, которые в 1,3 больше данных Владивостока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16</xdr:row>
      <xdr:rowOff>152399</xdr:rowOff>
    </xdr:from>
    <xdr:to>
      <xdr:col>5</xdr:col>
      <xdr:colOff>504825</xdr:colOff>
      <xdr:row>24</xdr:row>
      <xdr:rowOff>19051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250C29CF-DE7C-4DE8-A292-71F4D45B0E2C}"/>
            </a:ext>
          </a:extLst>
        </xdr:cNvPr>
        <xdr:cNvSpPr/>
      </xdr:nvSpPr>
      <xdr:spPr>
        <a:xfrm>
          <a:off x="200026" y="3095624"/>
          <a:ext cx="3848099" cy="1314452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Сохраните построенную на предыдущем листе диаграмму как ШАБЛОН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Постройте диаграмму для таблицы на текущем листе на основании сохраненного пользовательского шаблона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11</xdr:row>
      <xdr:rowOff>152399</xdr:rowOff>
    </xdr:from>
    <xdr:to>
      <xdr:col>6</xdr:col>
      <xdr:colOff>533400</xdr:colOff>
      <xdr:row>29</xdr:row>
      <xdr:rowOff>123825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526" y="2266949"/>
          <a:ext cx="4152899" cy="331470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Постройте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гистограмму с группировкой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основании данных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Отобразите ряд данных "средняя стоимость, у.е." по вспомогательной оси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Измените тип диаграммы для рядов: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Дорожный просвет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график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Разгон 0-100 км/ч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 областями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Удалите элемент "имя диаграммы"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Разместите легенду над диаграммой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Измените цену деления для "Средняя стоимость" на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тысячи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более комфортного восприятия данных: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Добавьте подписи данных к значениям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Измените стили рядов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8</xdr:row>
      <xdr:rowOff>171449</xdr:rowOff>
    </xdr:from>
    <xdr:to>
      <xdr:col>7</xdr:col>
      <xdr:colOff>361949</xdr:colOff>
      <xdr:row>24</xdr:row>
      <xdr:rowOff>57150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524" y="1724024"/>
          <a:ext cx="5200650" cy="278130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основании данных в таблице постройте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гистограмму с накоплением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анализа продаж наименований канцелярии в разрезе городов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Измените направление диаграммы при необходимости с помощью команды "Строка/Столбец"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Отобразите подписи данных для рядов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ряда "Итого":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измените тип диаграммы на "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График"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разместите подписи данных "сверху"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сделайте линию графика бесцветной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Удалите из легенды упоминание о ряде "Итого"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16</xdr:row>
      <xdr:rowOff>0</xdr:rowOff>
    </xdr:from>
    <xdr:to>
      <xdr:col>6</xdr:col>
      <xdr:colOff>514351</xdr:colOff>
      <xdr:row>36</xdr:row>
      <xdr:rowOff>114300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8576" y="3257550"/>
          <a:ext cx="5695950" cy="37338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основании данных в таблице постройте линейчатую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гистограмму с накоплением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(Создание начните с выделения рядов "Название этапа проекта" и "Дата начала")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Добавьте ряд "Длительность" к построенной диаграмме одним из способов: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добавив ряд через команду "Выбрать данные"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растянув область данных на листе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используя буфер обмена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Настройте параметры диаграммы для визуального восприятия: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Сделайте бесцветным ряд "Дата начала"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Настройте формат горизонтальной оси, задав Границы, ориентируясь на даты проекта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Основные деления 7 дней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Разверните подпись горизонтальной оси вертикально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Уменьшите область построения диаграммы, что бы даты оси отображались полностью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Уменьшите боковой зазор между данными ряда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Установите "Обратный порядок категорий" для вертикальной оси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В параметрах вертикальной оси настройте пересечение с горизонтальной осью "в максимальной точке..."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Добавьте линии сетки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76201</xdr:rowOff>
    </xdr:from>
    <xdr:to>
      <xdr:col>7</xdr:col>
      <xdr:colOff>638175</xdr:colOff>
      <xdr:row>34</xdr:row>
      <xdr:rowOff>104775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3771901"/>
          <a:ext cx="5695950" cy="256222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зависимости от противопоставления данных представьте один из наборов данных в виде отрицательных значений (воспользуйтесь специальной вставкой и умножением на "-1")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Примените к данным пользовательский формат, в котором отрицательные числа будут показаны "как положительные"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основании подготовленных данных постройте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линейчатую диаграмму с накоплением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Настройте параметры диаграммы для визуального восприятия: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Уменьшите боковой зазор между рядами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Измените место пересечения горизонтальной оси с вертикальной на максимальное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Добавьте подписи данных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</xdr:row>
      <xdr:rowOff>161924</xdr:rowOff>
    </xdr:from>
    <xdr:to>
      <xdr:col>7</xdr:col>
      <xdr:colOff>390526</xdr:colOff>
      <xdr:row>26</xdr:row>
      <xdr:rowOff>152399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8099" y="1666874"/>
          <a:ext cx="4362452" cy="32480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основании Региона, Плановых и Текущих значений постройте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гистограмму с группировкой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Присвойте диаграмме имя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ряда "Мин план":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измените тип диаграммы на "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График с маркерами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в параметрах ряда измените: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   ...тип и заливку маркера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   ... заливку линии, сделав ее бесцветной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ряда "Текущее значение":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измениете расположение по вспомогательной оси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установите максимальный боковой зазор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в формате вспомогательной оси установите границы аналогичные основной от 0 до 120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скройте/удалите вспомогательную ось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Настройте стиль диаграммы для комфортного восприятия данных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0</xdr:row>
      <xdr:rowOff>0</xdr:rowOff>
    </xdr:from>
    <xdr:to>
      <xdr:col>21</xdr:col>
      <xdr:colOff>285749</xdr:colOff>
      <xdr:row>30</xdr:row>
      <xdr:rowOff>19050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6505574" y="0"/>
          <a:ext cx="5133975" cy="55626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Подготовьте таблицу данных для построения диаграммы. воспользуйтесь функциями: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Для подстановки температуры соответствующего года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=ВПР($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A$21;$A$27:$M$70;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СТОЛБЕЦ();0)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Средняя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=СРЗНАЧ($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B$21:$M$21)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Минимальная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=ЕСЛИ(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B21=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МИН($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B$21:$M$21);B21;"")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Максимальная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=ЕСЛИ(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B21=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МАКС($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B$21:$M$21);B21;"")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основании таблицы данных постройте диаграмму вида "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график с маркерами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 и настройте его: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для столбцов Максимум и Минимум: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измените тип диаграммы на "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Гистограмма с группировкой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измените цвет заливки на красный и синий соответственно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для ряда "Год":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измените тип линии на сглаженную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измените цвет заливки линии на зеленый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для ряда "Средняя":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измените тип линии на пунктирную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выключите отображение маркера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управления выбором года: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создайте элемент управления "Счетчик" и расположите его в области диаграммы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настройте "Счетчик":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указав Текущее(1995), Минимальное (1970) и Максимальное (2012) значения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создав связь с ячейкой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A21</a:t>
          </a: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Сформируйте динамическое название диаграммы: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во вспомогательной ячейке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A20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пропишите формулу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=A1&amp;"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 "&amp;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A21&amp;"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год"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присвойте имя диаграмме, ссылаясь на вспомогательную ячейку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A2</a:t>
          </a: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200027</xdr:colOff>
      <xdr:row>16</xdr:row>
      <xdr:rowOff>152399</xdr:rowOff>
    </xdr:from>
    <xdr:to>
      <xdr:col>6</xdr:col>
      <xdr:colOff>409576</xdr:colOff>
      <xdr:row>28</xdr:row>
      <xdr:rowOff>114301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40AD9B69-183F-462D-875A-3AB176514D1B}"/>
            </a:ext>
          </a:extLst>
        </xdr:cNvPr>
        <xdr:cNvSpPr/>
      </xdr:nvSpPr>
      <xdr:spPr>
        <a:xfrm>
          <a:off x="200027" y="3133724"/>
          <a:ext cx="5419724" cy="2133602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Постройте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гистограмму с группировкой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на основании данных таблицы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Добавьте условные столбцы и вычислите: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МАКСимальное значение: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=ЕСЛИ(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C4=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МАКС($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C$4:$C$15);C4;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#Н/Д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МИНимальное значение: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=ЕСЛИ(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C4=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МИН($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C$4:$C$15);C4;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#Н/Д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настройках диаграммы измените расположение условных столбцов по вспомогательной оси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Измените цвет условных столбцов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1:D15"/>
  <sheetViews>
    <sheetView tabSelected="1" zoomScaleNormal="100" workbookViewId="0">
      <selection activeCell="B33" sqref="B33"/>
    </sheetView>
  </sheetViews>
  <sheetFormatPr defaultRowHeight="14.25" x14ac:dyDescent="0.2"/>
  <cols>
    <col min="1" max="1" width="9.140625" style="12"/>
    <col min="2" max="2" width="14" style="12" customWidth="1"/>
    <col min="3" max="4" width="14.42578125" style="12" customWidth="1"/>
    <col min="5" max="16384" width="9.140625" style="12"/>
  </cols>
  <sheetData>
    <row r="1" spans="2:4" ht="18" x14ac:dyDescent="0.25">
      <c r="B1" s="13" t="s">
        <v>99</v>
      </c>
    </row>
    <row r="3" spans="2:4" x14ac:dyDescent="0.2">
      <c r="B3" s="34" t="s">
        <v>6</v>
      </c>
      <c r="C3" s="34" t="s">
        <v>98</v>
      </c>
      <c r="D3" s="34" t="s">
        <v>97</v>
      </c>
    </row>
    <row r="4" spans="2:4" x14ac:dyDescent="0.2">
      <c r="B4" s="27" t="s">
        <v>7</v>
      </c>
      <c r="C4" s="18">
        <v>27043</v>
      </c>
      <c r="D4" s="18">
        <v>52855</v>
      </c>
    </row>
    <row r="5" spans="2:4" x14ac:dyDescent="0.2">
      <c r="B5" s="27" t="s">
        <v>8</v>
      </c>
      <c r="C5" s="18">
        <v>25455</v>
      </c>
      <c r="D5" s="18">
        <v>52638</v>
      </c>
    </row>
    <row r="6" spans="2:4" x14ac:dyDescent="0.2">
      <c r="B6" s="27" t="s">
        <v>9</v>
      </c>
      <c r="C6" s="18">
        <v>25250</v>
      </c>
      <c r="D6" s="18">
        <v>50055</v>
      </c>
    </row>
    <row r="7" spans="2:4" x14ac:dyDescent="0.2">
      <c r="B7" s="27" t="s">
        <v>10</v>
      </c>
      <c r="C7" s="18">
        <v>27446</v>
      </c>
      <c r="D7" s="18">
        <v>49465</v>
      </c>
    </row>
    <row r="8" spans="2:4" x14ac:dyDescent="0.2">
      <c r="B8" s="27" t="s">
        <v>11</v>
      </c>
      <c r="C8" s="18">
        <v>27600</v>
      </c>
      <c r="D8" s="18">
        <v>48600</v>
      </c>
    </row>
    <row r="9" spans="2:4" x14ac:dyDescent="0.2">
      <c r="B9" s="27" t="s">
        <v>12</v>
      </c>
      <c r="C9" s="18">
        <v>28136</v>
      </c>
      <c r="D9" s="18">
        <v>44362</v>
      </c>
    </row>
    <row r="10" spans="2:4" x14ac:dyDescent="0.2">
      <c r="B10" s="27" t="s">
        <v>13</v>
      </c>
      <c r="C10" s="18">
        <v>24378</v>
      </c>
      <c r="D10" s="18">
        <v>40437</v>
      </c>
    </row>
    <row r="11" spans="2:4" x14ac:dyDescent="0.2">
      <c r="B11" s="27" t="s">
        <v>14</v>
      </c>
      <c r="C11" s="18">
        <v>36213</v>
      </c>
      <c r="D11" s="18">
        <v>41106</v>
      </c>
    </row>
    <row r="12" spans="2:4" x14ac:dyDescent="0.2">
      <c r="B12" s="27" t="s">
        <v>15</v>
      </c>
      <c r="C12" s="18">
        <v>25991</v>
      </c>
      <c r="D12" s="18">
        <v>41543</v>
      </c>
    </row>
    <row r="13" spans="2:4" x14ac:dyDescent="0.2">
      <c r="B13" s="27" t="s">
        <v>16</v>
      </c>
      <c r="C13" s="18">
        <v>32430</v>
      </c>
      <c r="D13" s="18">
        <v>39652</v>
      </c>
    </row>
    <row r="14" spans="2:4" x14ac:dyDescent="0.2">
      <c r="B14" s="27"/>
      <c r="C14" s="26"/>
      <c r="D14" s="26"/>
    </row>
    <row r="15" spans="2:4" x14ac:dyDescent="0.2">
      <c r="B15" s="37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A1:P70"/>
  <sheetViews>
    <sheetView showGridLines="0" zoomScaleNormal="100" workbookViewId="0">
      <selection activeCell="K18" sqref="K18"/>
    </sheetView>
  </sheetViews>
  <sheetFormatPr defaultRowHeight="14.25" x14ac:dyDescent="0.2"/>
  <cols>
    <col min="1" max="1" width="14.85546875" style="12" customWidth="1"/>
    <col min="2" max="13" width="6.85546875" style="12" customWidth="1"/>
    <col min="14" max="16384" width="9.140625" style="12"/>
  </cols>
  <sheetData>
    <row r="1" spans="1:1" ht="18" x14ac:dyDescent="0.25">
      <c r="A1" s="19" t="s">
        <v>45</v>
      </c>
    </row>
    <row r="18" spans="1:16" ht="15.75" x14ac:dyDescent="0.25">
      <c r="F18" s="23" t="s">
        <v>19</v>
      </c>
    </row>
    <row r="20" spans="1:16" ht="15" x14ac:dyDescent="0.25">
      <c r="B20" s="15" t="s">
        <v>7</v>
      </c>
      <c r="C20" s="15" t="s">
        <v>8</v>
      </c>
      <c r="D20" s="15" t="s">
        <v>9</v>
      </c>
      <c r="E20" s="15" t="s">
        <v>10</v>
      </c>
      <c r="F20" s="15" t="s">
        <v>11</v>
      </c>
      <c r="G20" s="15" t="s">
        <v>12</v>
      </c>
      <c r="H20" s="15" t="s">
        <v>13</v>
      </c>
      <c r="I20" s="15" t="s">
        <v>14</v>
      </c>
      <c r="J20" s="15" t="s">
        <v>15</v>
      </c>
      <c r="K20" s="15" t="s">
        <v>16</v>
      </c>
      <c r="L20" s="15" t="s">
        <v>17</v>
      </c>
      <c r="M20" s="15" t="s">
        <v>18</v>
      </c>
    </row>
    <row r="21" spans="1:16" x14ac:dyDescent="0.2">
      <c r="A21" s="17">
        <v>1982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6" x14ac:dyDescent="0.2">
      <c r="A22" s="14" t="s">
        <v>46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6" x14ac:dyDescent="0.2">
      <c r="A23" s="14" t="s">
        <v>47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6" ht="15" x14ac:dyDescent="0.25">
      <c r="A24" s="14" t="s">
        <v>48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/>
    </row>
    <row r="26" spans="1:16" s="11" customFormat="1" ht="15.75" x14ac:dyDescent="0.25">
      <c r="A26" s="22" t="s">
        <v>45</v>
      </c>
    </row>
    <row r="27" spans="1:16" ht="15" x14ac:dyDescent="0.25">
      <c r="A27" s="20" t="s">
        <v>44</v>
      </c>
      <c r="B27" s="20" t="s">
        <v>7</v>
      </c>
      <c r="C27" s="20" t="s">
        <v>8</v>
      </c>
      <c r="D27" s="20" t="s">
        <v>9</v>
      </c>
      <c r="E27" s="20" t="s">
        <v>10</v>
      </c>
      <c r="F27" s="20" t="s">
        <v>11</v>
      </c>
      <c r="G27" s="20" t="s">
        <v>12</v>
      </c>
      <c r="H27" s="20" t="s">
        <v>13</v>
      </c>
      <c r="I27" s="20" t="s">
        <v>14</v>
      </c>
      <c r="J27" s="20" t="s">
        <v>15</v>
      </c>
      <c r="K27" s="20" t="s">
        <v>16</v>
      </c>
      <c r="L27" s="20" t="s">
        <v>17</v>
      </c>
      <c r="M27" s="20" t="s">
        <v>18</v>
      </c>
    </row>
    <row r="28" spans="1:16" x14ac:dyDescent="0.2">
      <c r="A28" s="21">
        <v>1970</v>
      </c>
      <c r="B28" s="21">
        <v>-10.4</v>
      </c>
      <c r="C28" s="21">
        <v>-8.4</v>
      </c>
      <c r="D28" s="21">
        <v>-2.8</v>
      </c>
      <c r="E28" s="21">
        <v>5.8</v>
      </c>
      <c r="F28" s="21">
        <v>12.7</v>
      </c>
      <c r="G28" s="21">
        <v>16</v>
      </c>
      <c r="H28" s="21">
        <v>19.7</v>
      </c>
      <c r="I28" s="21">
        <v>16.5</v>
      </c>
      <c r="J28" s="21">
        <v>11.4</v>
      </c>
      <c r="K28" s="21">
        <v>5.3</v>
      </c>
      <c r="L28" s="21">
        <v>-2</v>
      </c>
      <c r="M28" s="21">
        <v>-6</v>
      </c>
      <c r="P28" s="18"/>
    </row>
    <row r="29" spans="1:16" x14ac:dyDescent="0.2">
      <c r="A29" s="21">
        <v>1971</v>
      </c>
      <c r="B29" s="21">
        <v>-3.8</v>
      </c>
      <c r="C29" s="21">
        <v>-9.4</v>
      </c>
      <c r="D29" s="21">
        <v>-4.3</v>
      </c>
      <c r="E29" s="21">
        <v>3.7</v>
      </c>
      <c r="F29" s="21">
        <v>13</v>
      </c>
      <c r="G29" s="21">
        <v>16.8</v>
      </c>
      <c r="H29" s="21">
        <v>17.600000000000001</v>
      </c>
      <c r="I29" s="21">
        <v>17.2</v>
      </c>
      <c r="J29" s="21">
        <v>10.9</v>
      </c>
      <c r="K29" s="21">
        <v>3</v>
      </c>
      <c r="L29" s="21">
        <v>-0.8</v>
      </c>
      <c r="M29" s="21">
        <v>-5.8</v>
      </c>
    </row>
    <row r="30" spans="1:16" x14ac:dyDescent="0.2">
      <c r="A30" s="21">
        <v>1972</v>
      </c>
      <c r="B30" s="21">
        <v>-14.9</v>
      </c>
      <c r="C30" s="21">
        <v>-7.1</v>
      </c>
      <c r="D30" s="21">
        <v>-2.2999999999999998</v>
      </c>
      <c r="E30" s="21">
        <v>6</v>
      </c>
      <c r="F30" s="21">
        <v>12.7</v>
      </c>
      <c r="G30" s="21">
        <v>19.399999999999999</v>
      </c>
      <c r="H30" s="21">
        <v>23</v>
      </c>
      <c r="I30" s="21">
        <v>21.6</v>
      </c>
      <c r="J30" s="21">
        <v>11.3</v>
      </c>
      <c r="K30" s="21">
        <v>5.0999999999999996</v>
      </c>
      <c r="L30" s="21">
        <v>-0.4</v>
      </c>
      <c r="M30" s="21">
        <v>-1.1000000000000001</v>
      </c>
    </row>
    <row r="31" spans="1:16" x14ac:dyDescent="0.2">
      <c r="A31" s="21">
        <v>1973</v>
      </c>
      <c r="B31" s="21">
        <v>-10.199999999999999</v>
      </c>
      <c r="C31" s="21">
        <v>-3.6</v>
      </c>
      <c r="D31" s="21">
        <v>-1.1000000000000001</v>
      </c>
      <c r="E31" s="21">
        <v>7.8</v>
      </c>
      <c r="F31" s="21">
        <v>13.3</v>
      </c>
      <c r="G31" s="21">
        <v>18.600000000000001</v>
      </c>
      <c r="H31" s="21">
        <v>18.3</v>
      </c>
      <c r="I31" s="21">
        <v>16.100000000000001</v>
      </c>
      <c r="J31" s="21">
        <v>7.6</v>
      </c>
      <c r="K31" s="21">
        <v>3.5</v>
      </c>
      <c r="L31" s="21">
        <v>-2.2000000000000002</v>
      </c>
      <c r="M31" s="21">
        <v>-6</v>
      </c>
    </row>
    <row r="32" spans="1:16" x14ac:dyDescent="0.2">
      <c r="A32" s="21">
        <v>1974</v>
      </c>
      <c r="B32" s="21">
        <v>-10.1</v>
      </c>
      <c r="C32" s="21">
        <v>-1.6</v>
      </c>
      <c r="D32" s="21">
        <v>-0.6</v>
      </c>
      <c r="E32" s="21">
        <v>3.6</v>
      </c>
      <c r="F32" s="21">
        <v>9.6</v>
      </c>
      <c r="G32" s="21">
        <v>16.5</v>
      </c>
      <c r="H32" s="21">
        <v>18.3</v>
      </c>
      <c r="I32" s="21">
        <v>16.2</v>
      </c>
      <c r="J32" s="21">
        <v>13.5</v>
      </c>
      <c r="K32" s="21">
        <v>8.8000000000000007</v>
      </c>
      <c r="L32" s="21">
        <v>1.6</v>
      </c>
      <c r="M32" s="21">
        <v>-2.5</v>
      </c>
    </row>
    <row r="33" spans="1:13" x14ac:dyDescent="0.2">
      <c r="A33" s="21">
        <v>1975</v>
      </c>
      <c r="B33" s="21">
        <v>-3.9</v>
      </c>
      <c r="C33" s="21">
        <v>-6.4</v>
      </c>
      <c r="D33" s="21">
        <v>1.2</v>
      </c>
      <c r="E33" s="21">
        <v>10.1</v>
      </c>
      <c r="F33" s="21">
        <v>16.100000000000001</v>
      </c>
      <c r="G33" s="21">
        <v>17.899999999999999</v>
      </c>
      <c r="H33" s="21">
        <v>18.899999999999999</v>
      </c>
      <c r="I33" s="21">
        <v>15.3</v>
      </c>
      <c r="J33" s="21">
        <v>13.9</v>
      </c>
      <c r="K33" s="21">
        <v>4.2</v>
      </c>
      <c r="L33" s="21">
        <v>-3.5</v>
      </c>
      <c r="M33" s="21">
        <v>-4.2</v>
      </c>
    </row>
    <row r="34" spans="1:13" x14ac:dyDescent="0.2">
      <c r="A34" s="21">
        <v>1976</v>
      </c>
      <c r="B34" s="21">
        <v>-12.2</v>
      </c>
      <c r="C34" s="21">
        <v>-11.1</v>
      </c>
      <c r="D34" s="21">
        <v>-2.6</v>
      </c>
      <c r="E34" s="21">
        <v>5.8</v>
      </c>
      <c r="F34" s="21">
        <v>11</v>
      </c>
      <c r="G34" s="21">
        <v>13.8</v>
      </c>
      <c r="H34" s="21">
        <v>16.3</v>
      </c>
      <c r="I34" s="21">
        <v>14.7</v>
      </c>
      <c r="J34" s="21">
        <v>9.9</v>
      </c>
      <c r="K34" s="21">
        <v>-0.8</v>
      </c>
      <c r="L34" s="21">
        <v>-1</v>
      </c>
      <c r="M34" s="21">
        <v>-3.8</v>
      </c>
    </row>
    <row r="35" spans="1:13" x14ac:dyDescent="0.2">
      <c r="A35" s="21">
        <v>1977</v>
      </c>
      <c r="B35" s="21">
        <v>-11.1</v>
      </c>
      <c r="C35" s="21">
        <v>-6.3</v>
      </c>
      <c r="D35" s="21">
        <v>-1</v>
      </c>
      <c r="E35" s="21">
        <v>7.1</v>
      </c>
      <c r="F35" s="21">
        <v>14.3</v>
      </c>
      <c r="G35" s="21">
        <v>16.899999999999999</v>
      </c>
      <c r="H35" s="21">
        <v>18.8</v>
      </c>
      <c r="I35" s="21">
        <v>16</v>
      </c>
      <c r="J35" s="21">
        <v>9.5</v>
      </c>
      <c r="K35" s="21">
        <v>3</v>
      </c>
      <c r="L35" s="21">
        <v>1.5</v>
      </c>
      <c r="M35" s="21">
        <v>-8.3000000000000007</v>
      </c>
    </row>
    <row r="36" spans="1:13" x14ac:dyDescent="0.2">
      <c r="A36" s="21">
        <v>1978</v>
      </c>
      <c r="B36" s="21">
        <v>-7.3</v>
      </c>
      <c r="C36" s="21">
        <v>-9.5</v>
      </c>
      <c r="D36" s="21">
        <v>0.3</v>
      </c>
      <c r="E36" s="21">
        <v>4.5999999999999996</v>
      </c>
      <c r="F36" s="21">
        <v>10.6</v>
      </c>
      <c r="G36" s="21">
        <v>14.4</v>
      </c>
      <c r="H36" s="21">
        <v>16.399999999999999</v>
      </c>
      <c r="I36" s="21">
        <v>15.8</v>
      </c>
      <c r="J36" s="21">
        <v>9.8000000000000007</v>
      </c>
      <c r="K36" s="21">
        <v>3.4</v>
      </c>
      <c r="L36" s="21">
        <v>1.9</v>
      </c>
      <c r="M36" s="21">
        <v>-14.6</v>
      </c>
    </row>
    <row r="37" spans="1:13" x14ac:dyDescent="0.2">
      <c r="A37" s="21">
        <v>1979</v>
      </c>
      <c r="B37" s="21">
        <v>-10.1</v>
      </c>
      <c r="C37" s="21">
        <v>-8.8000000000000007</v>
      </c>
      <c r="D37" s="21">
        <v>-1</v>
      </c>
      <c r="E37" s="21">
        <v>3.3</v>
      </c>
      <c r="F37" s="21">
        <v>17.3</v>
      </c>
      <c r="G37" s="21">
        <v>17.5</v>
      </c>
      <c r="H37" s="21">
        <v>16.7</v>
      </c>
      <c r="I37" s="21">
        <v>17</v>
      </c>
      <c r="J37" s="21">
        <v>11.7</v>
      </c>
      <c r="K37" s="21">
        <v>3.8</v>
      </c>
      <c r="L37" s="21">
        <v>-1.1000000000000001</v>
      </c>
      <c r="M37" s="21">
        <v>-5.7</v>
      </c>
    </row>
    <row r="38" spans="1:13" x14ac:dyDescent="0.2">
      <c r="A38" s="21">
        <v>1980</v>
      </c>
      <c r="B38" s="21">
        <v>-11.3</v>
      </c>
      <c r="C38" s="21">
        <v>-7.3</v>
      </c>
      <c r="D38" s="21">
        <v>-6.1</v>
      </c>
      <c r="E38" s="21">
        <v>5.9</v>
      </c>
      <c r="F38" s="21">
        <v>8.1999999999999993</v>
      </c>
      <c r="G38" s="21">
        <v>18</v>
      </c>
      <c r="H38" s="21">
        <v>17.2</v>
      </c>
      <c r="I38" s="21">
        <v>14.7</v>
      </c>
      <c r="J38" s="21">
        <v>10.6</v>
      </c>
      <c r="K38" s="21">
        <v>5.2</v>
      </c>
      <c r="L38" s="21">
        <v>-2.2000000000000002</v>
      </c>
      <c r="M38" s="21">
        <v>-4.4000000000000004</v>
      </c>
    </row>
    <row r="39" spans="1:13" x14ac:dyDescent="0.2">
      <c r="A39" s="21">
        <v>1981</v>
      </c>
      <c r="B39" s="21">
        <v>-5.4</v>
      </c>
      <c r="C39" s="21">
        <v>-4.9000000000000004</v>
      </c>
      <c r="D39" s="21">
        <v>-3.1</v>
      </c>
      <c r="E39" s="21">
        <v>3.3</v>
      </c>
      <c r="F39" s="21">
        <v>14</v>
      </c>
      <c r="G39" s="21">
        <v>19.8</v>
      </c>
      <c r="H39" s="21">
        <v>21.5</v>
      </c>
      <c r="I39" s="21">
        <v>17.399999999999999</v>
      </c>
      <c r="J39" s="21">
        <v>10.8</v>
      </c>
      <c r="K39" s="21">
        <v>7.8</v>
      </c>
      <c r="L39" s="21">
        <v>-0.6</v>
      </c>
      <c r="M39" s="21">
        <v>-3.5</v>
      </c>
    </row>
    <row r="40" spans="1:13" x14ac:dyDescent="0.2">
      <c r="A40" s="21">
        <v>1982</v>
      </c>
      <c r="B40" s="21">
        <v>-10.199999999999999</v>
      </c>
      <c r="C40" s="21">
        <v>-8.8000000000000007</v>
      </c>
      <c r="D40" s="21">
        <v>-0.6</v>
      </c>
      <c r="E40" s="21">
        <v>5.3</v>
      </c>
      <c r="F40" s="21">
        <v>12</v>
      </c>
      <c r="G40" s="21">
        <v>13.9</v>
      </c>
      <c r="H40" s="21">
        <v>18.399999999999999</v>
      </c>
      <c r="I40" s="21">
        <v>16.600000000000001</v>
      </c>
      <c r="J40" s="21">
        <v>11.8</v>
      </c>
      <c r="K40" s="21">
        <v>4.0999999999999996</v>
      </c>
      <c r="L40" s="21">
        <v>2</v>
      </c>
      <c r="M40" s="21">
        <v>-1.1000000000000001</v>
      </c>
    </row>
    <row r="41" spans="1:13" x14ac:dyDescent="0.2">
      <c r="A41" s="21">
        <v>1983</v>
      </c>
      <c r="B41" s="21">
        <v>-4</v>
      </c>
      <c r="C41" s="21">
        <v>-6.9</v>
      </c>
      <c r="D41" s="21">
        <v>-1.4</v>
      </c>
      <c r="E41" s="21">
        <v>9.3000000000000007</v>
      </c>
      <c r="F41" s="21">
        <v>15.6</v>
      </c>
      <c r="G41" s="21">
        <v>14.6</v>
      </c>
      <c r="H41" s="21">
        <v>17.899999999999999</v>
      </c>
      <c r="I41" s="21">
        <v>16</v>
      </c>
      <c r="J41" s="21">
        <v>12.4</v>
      </c>
      <c r="K41" s="21">
        <v>6.2</v>
      </c>
      <c r="L41" s="21">
        <v>-1.5</v>
      </c>
      <c r="M41" s="21">
        <v>-3.2</v>
      </c>
    </row>
    <row r="42" spans="1:13" x14ac:dyDescent="0.2">
      <c r="A42" s="21">
        <v>1984</v>
      </c>
      <c r="B42" s="21">
        <v>-4.4000000000000004</v>
      </c>
      <c r="C42" s="21">
        <v>-10.3</v>
      </c>
      <c r="D42" s="21">
        <v>-2.4</v>
      </c>
      <c r="E42" s="21">
        <v>7.5</v>
      </c>
      <c r="F42" s="21">
        <v>16</v>
      </c>
      <c r="G42" s="21">
        <v>15.6</v>
      </c>
      <c r="H42" s="21">
        <v>17.600000000000001</v>
      </c>
      <c r="I42" s="21">
        <v>15.1</v>
      </c>
      <c r="J42" s="21">
        <v>12.4</v>
      </c>
      <c r="K42" s="21">
        <v>6.8</v>
      </c>
      <c r="L42" s="21">
        <v>-3.5</v>
      </c>
      <c r="M42" s="21">
        <v>-9.6</v>
      </c>
    </row>
    <row r="43" spans="1:13" x14ac:dyDescent="0.2">
      <c r="A43" s="21">
        <v>1985</v>
      </c>
      <c r="B43" s="21">
        <v>-10</v>
      </c>
      <c r="C43" s="21">
        <v>-14</v>
      </c>
      <c r="D43" s="21">
        <v>-3.1</v>
      </c>
      <c r="E43" s="21">
        <v>5.3</v>
      </c>
      <c r="F43" s="21">
        <v>13</v>
      </c>
      <c r="G43" s="21">
        <v>14.7</v>
      </c>
      <c r="H43" s="21">
        <v>16.399999999999999</v>
      </c>
      <c r="I43" s="21">
        <v>19.399999999999999</v>
      </c>
      <c r="J43" s="21">
        <v>10.1</v>
      </c>
      <c r="K43" s="21">
        <v>6.1</v>
      </c>
      <c r="L43" s="21">
        <v>-3.3</v>
      </c>
      <c r="M43" s="21">
        <v>-6.5</v>
      </c>
    </row>
    <row r="44" spans="1:13" x14ac:dyDescent="0.2">
      <c r="A44" s="21">
        <v>1986</v>
      </c>
      <c r="B44" s="21">
        <v>-6.7</v>
      </c>
      <c r="C44" s="21">
        <v>-13.5</v>
      </c>
      <c r="D44" s="21">
        <v>0.2</v>
      </c>
      <c r="E44" s="21">
        <v>6.7</v>
      </c>
      <c r="F44" s="21">
        <v>13.6</v>
      </c>
      <c r="G44" s="21">
        <v>18.600000000000001</v>
      </c>
      <c r="H44" s="21">
        <v>17.8</v>
      </c>
      <c r="I44" s="21">
        <v>16.5</v>
      </c>
      <c r="J44" s="21">
        <v>8.6</v>
      </c>
      <c r="K44" s="21">
        <v>4.2</v>
      </c>
      <c r="L44" s="21">
        <v>-0.1</v>
      </c>
      <c r="M44" s="21">
        <v>-7.5</v>
      </c>
    </row>
    <row r="45" spans="1:13" x14ac:dyDescent="0.2">
      <c r="A45" s="21">
        <v>1987</v>
      </c>
      <c r="B45" s="21">
        <v>-17.5</v>
      </c>
      <c r="C45" s="21">
        <v>-6.1</v>
      </c>
      <c r="D45" s="21">
        <v>-5.3</v>
      </c>
      <c r="E45" s="21">
        <v>2.8</v>
      </c>
      <c r="F45" s="21">
        <v>12.8</v>
      </c>
      <c r="G45" s="21">
        <v>17.7</v>
      </c>
      <c r="H45" s="21">
        <v>16.8</v>
      </c>
      <c r="I45" s="21">
        <v>15.1</v>
      </c>
      <c r="J45" s="21">
        <v>9</v>
      </c>
      <c r="K45" s="21">
        <v>3.6</v>
      </c>
      <c r="L45" s="21">
        <v>-3.6</v>
      </c>
      <c r="M45" s="21">
        <v>-7</v>
      </c>
    </row>
    <row r="46" spans="1:13" x14ac:dyDescent="0.2">
      <c r="A46" s="21">
        <v>1988</v>
      </c>
      <c r="B46" s="21">
        <v>-7.2</v>
      </c>
      <c r="C46" s="21">
        <v>-6.1</v>
      </c>
      <c r="D46" s="21">
        <v>-1</v>
      </c>
      <c r="E46" s="21">
        <v>5.3</v>
      </c>
      <c r="F46" s="21">
        <v>13.8</v>
      </c>
      <c r="G46" s="21">
        <v>19.5</v>
      </c>
      <c r="H46" s="21">
        <v>21.6</v>
      </c>
      <c r="I46" s="21">
        <v>16.5</v>
      </c>
      <c r="J46" s="21">
        <v>11.3</v>
      </c>
      <c r="K46" s="21">
        <v>4.9000000000000004</v>
      </c>
      <c r="L46" s="21">
        <v>-4.4000000000000004</v>
      </c>
      <c r="M46" s="21">
        <v>-6.9</v>
      </c>
    </row>
    <row r="47" spans="1:13" x14ac:dyDescent="0.2">
      <c r="A47" s="21">
        <v>1989</v>
      </c>
      <c r="B47" s="21">
        <v>-2.1</v>
      </c>
      <c r="C47" s="21">
        <v>-0.5</v>
      </c>
      <c r="D47" s="21">
        <v>2</v>
      </c>
      <c r="E47" s="21">
        <v>7.7</v>
      </c>
      <c r="F47" s="21">
        <v>13.4</v>
      </c>
      <c r="G47" s="21">
        <v>20.100000000000001</v>
      </c>
      <c r="H47" s="21">
        <v>19.2</v>
      </c>
      <c r="I47" s="21">
        <v>16.2</v>
      </c>
      <c r="J47" s="21">
        <v>12.2</v>
      </c>
      <c r="K47" s="21">
        <v>5.3</v>
      </c>
      <c r="L47" s="21">
        <v>-2.6</v>
      </c>
      <c r="M47" s="21">
        <v>-5.3</v>
      </c>
    </row>
    <row r="48" spans="1:13" x14ac:dyDescent="0.2">
      <c r="A48" s="21">
        <v>1990</v>
      </c>
      <c r="B48" s="21">
        <v>-5.7</v>
      </c>
      <c r="C48" s="21">
        <v>0.4</v>
      </c>
      <c r="D48" s="21">
        <v>2</v>
      </c>
      <c r="E48" s="21">
        <v>8.1</v>
      </c>
      <c r="F48" s="21">
        <v>10.8</v>
      </c>
      <c r="G48" s="21">
        <v>14.5</v>
      </c>
      <c r="H48" s="21">
        <v>17.5</v>
      </c>
      <c r="I48" s="21">
        <v>16</v>
      </c>
      <c r="J48" s="21">
        <v>9.3000000000000007</v>
      </c>
      <c r="K48" s="21">
        <v>5.4</v>
      </c>
      <c r="L48" s="21">
        <v>0.3</v>
      </c>
      <c r="M48" s="21">
        <v>-3.4</v>
      </c>
    </row>
    <row r="49" spans="1:13" x14ac:dyDescent="0.2">
      <c r="A49" s="21">
        <v>1991</v>
      </c>
      <c r="B49" s="21">
        <v>-6.2</v>
      </c>
      <c r="C49" s="21">
        <v>-6.7</v>
      </c>
      <c r="D49" s="21">
        <v>-1.2</v>
      </c>
      <c r="E49" s="21">
        <v>7</v>
      </c>
      <c r="F49" s="21">
        <v>13.4</v>
      </c>
      <c r="G49" s="21">
        <v>18.8</v>
      </c>
      <c r="H49" s="21">
        <v>18.100000000000001</v>
      </c>
      <c r="I49" s="21">
        <v>16.100000000000001</v>
      </c>
      <c r="J49" s="21">
        <v>11</v>
      </c>
      <c r="K49" s="21">
        <v>6.5</v>
      </c>
      <c r="L49" s="21">
        <v>-1</v>
      </c>
      <c r="M49" s="21">
        <v>-4</v>
      </c>
    </row>
    <row r="50" spans="1:13" x14ac:dyDescent="0.2">
      <c r="A50" s="21">
        <v>1992</v>
      </c>
      <c r="B50" s="21">
        <v>-5.3</v>
      </c>
      <c r="C50" s="21">
        <v>-4.3</v>
      </c>
      <c r="D50" s="21">
        <v>-1.7</v>
      </c>
      <c r="E50" s="21">
        <v>5.0999999999999996</v>
      </c>
      <c r="F50" s="21">
        <v>11.9</v>
      </c>
      <c r="G50" s="21">
        <v>16.7</v>
      </c>
      <c r="H50" s="21">
        <v>18.600000000000001</v>
      </c>
      <c r="I50" s="21">
        <v>18</v>
      </c>
      <c r="J50" s="21">
        <v>13.1</v>
      </c>
      <c r="K50" s="21">
        <v>2.2000000000000002</v>
      </c>
      <c r="L50" s="21">
        <v>-2.5</v>
      </c>
      <c r="M50" s="21">
        <v>-4.4000000000000004</v>
      </c>
    </row>
    <row r="51" spans="1:13" x14ac:dyDescent="0.2">
      <c r="A51" s="21">
        <v>1993</v>
      </c>
      <c r="B51" s="21">
        <v>-4.4000000000000004</v>
      </c>
      <c r="C51" s="21">
        <v>-4.9000000000000004</v>
      </c>
      <c r="D51" s="21">
        <v>-1.9</v>
      </c>
      <c r="E51" s="21">
        <v>5.7</v>
      </c>
      <c r="F51" s="21">
        <v>14.5</v>
      </c>
      <c r="G51" s="21">
        <v>14</v>
      </c>
      <c r="H51" s="21">
        <v>17.5</v>
      </c>
      <c r="I51" s="21">
        <v>15.4</v>
      </c>
      <c r="J51" s="21">
        <v>6.9</v>
      </c>
      <c r="K51" s="21">
        <v>4.5999999999999996</v>
      </c>
      <c r="L51" s="21">
        <v>-8</v>
      </c>
      <c r="M51" s="21">
        <v>-3.6</v>
      </c>
    </row>
    <row r="52" spans="1:13" x14ac:dyDescent="0.2">
      <c r="A52" s="21">
        <v>1994</v>
      </c>
      <c r="B52" s="21">
        <v>-3.4</v>
      </c>
      <c r="C52" s="21">
        <v>-11.3</v>
      </c>
      <c r="D52" s="21">
        <v>-2.9</v>
      </c>
      <c r="E52" s="21">
        <v>7.2</v>
      </c>
      <c r="F52" s="21">
        <v>9.8000000000000007</v>
      </c>
      <c r="G52" s="21">
        <v>14.5</v>
      </c>
      <c r="H52" s="21">
        <v>17.600000000000001</v>
      </c>
      <c r="I52" s="21">
        <v>15.9</v>
      </c>
      <c r="J52" s="21">
        <v>13.7</v>
      </c>
      <c r="K52" s="21">
        <v>5</v>
      </c>
      <c r="L52" s="21">
        <v>-2.5</v>
      </c>
      <c r="M52" s="21">
        <v>-7.9</v>
      </c>
    </row>
    <row r="53" spans="1:13" x14ac:dyDescent="0.2">
      <c r="A53" s="21">
        <v>1995</v>
      </c>
      <c r="B53" s="21">
        <v>-5.9</v>
      </c>
      <c r="C53" s="21">
        <v>-0.8</v>
      </c>
      <c r="D53" s="21">
        <v>0.6</v>
      </c>
      <c r="E53" s="21">
        <v>9.1</v>
      </c>
      <c r="F53" s="21">
        <v>14.5</v>
      </c>
      <c r="G53" s="21">
        <v>19.7</v>
      </c>
      <c r="H53" s="21">
        <v>17.5</v>
      </c>
      <c r="I53" s="21">
        <v>16.8</v>
      </c>
      <c r="J53" s="21">
        <v>12.8</v>
      </c>
      <c r="K53" s="21">
        <v>6.7</v>
      </c>
      <c r="L53" s="21">
        <v>-2.8</v>
      </c>
      <c r="M53" s="21">
        <v>-9.5</v>
      </c>
    </row>
    <row r="54" spans="1:13" x14ac:dyDescent="0.2">
      <c r="A54" s="21">
        <v>1996</v>
      </c>
      <c r="B54" s="21">
        <v>-10</v>
      </c>
      <c r="C54" s="21">
        <v>-9.6999999999999993</v>
      </c>
      <c r="D54" s="21">
        <v>-3</v>
      </c>
      <c r="E54" s="21">
        <v>6.4</v>
      </c>
      <c r="F54" s="21">
        <v>15.7</v>
      </c>
      <c r="G54" s="21">
        <v>16.5</v>
      </c>
      <c r="H54" s="21">
        <v>18.899999999999999</v>
      </c>
      <c r="I54" s="21">
        <v>17.3</v>
      </c>
      <c r="J54" s="21">
        <v>9.9</v>
      </c>
      <c r="K54" s="21">
        <v>6.1</v>
      </c>
      <c r="L54" s="21">
        <v>3.9</v>
      </c>
      <c r="M54" s="21">
        <v>-7</v>
      </c>
    </row>
    <row r="55" spans="1:13" x14ac:dyDescent="0.2">
      <c r="A55" s="21">
        <v>1997</v>
      </c>
      <c r="B55" s="21">
        <v>-7.7</v>
      </c>
      <c r="C55" s="21">
        <v>-4.7</v>
      </c>
      <c r="D55" s="21">
        <v>-0.9</v>
      </c>
      <c r="E55" s="21">
        <v>4.7</v>
      </c>
      <c r="F55" s="21">
        <v>11.1</v>
      </c>
      <c r="G55" s="21">
        <v>17.8</v>
      </c>
      <c r="H55" s="21">
        <v>18.7</v>
      </c>
      <c r="I55" s="21">
        <v>17.100000000000001</v>
      </c>
      <c r="J55" s="21">
        <v>8.5</v>
      </c>
      <c r="K55" s="21">
        <v>3.7</v>
      </c>
      <c r="L55" s="21">
        <v>-0.8</v>
      </c>
      <c r="M55" s="21">
        <v>-7.5</v>
      </c>
    </row>
    <row r="56" spans="1:13" x14ac:dyDescent="0.2">
      <c r="A56" s="21">
        <v>1998</v>
      </c>
      <c r="B56" s="21">
        <v>-4.7</v>
      </c>
      <c r="C56" s="21">
        <v>-7.6</v>
      </c>
      <c r="D56" s="21">
        <v>-1.3</v>
      </c>
      <c r="E56" s="21">
        <v>3.9</v>
      </c>
      <c r="F56" s="21">
        <v>13.7</v>
      </c>
      <c r="G56" s="21">
        <v>20</v>
      </c>
      <c r="H56" s="21">
        <v>18.899999999999999</v>
      </c>
      <c r="I56" s="21">
        <v>15.5</v>
      </c>
      <c r="J56" s="21">
        <v>10.7</v>
      </c>
      <c r="K56" s="21">
        <v>5.7</v>
      </c>
      <c r="L56" s="21">
        <v>-8</v>
      </c>
      <c r="M56" s="21">
        <v>-5.9</v>
      </c>
    </row>
    <row r="57" spans="1:13" x14ac:dyDescent="0.2">
      <c r="A57" s="21">
        <v>1999</v>
      </c>
      <c r="B57" s="21">
        <v>-4.5999999999999996</v>
      </c>
      <c r="C57" s="21">
        <v>-6.3</v>
      </c>
      <c r="D57" s="21">
        <v>-0.8</v>
      </c>
      <c r="E57" s="21">
        <v>9.6999999999999993</v>
      </c>
      <c r="F57" s="21">
        <v>8.6999999999999993</v>
      </c>
      <c r="G57" s="21">
        <v>21.4</v>
      </c>
      <c r="H57" s="21">
        <v>21.7</v>
      </c>
      <c r="I57" s="21">
        <v>16.399999999999999</v>
      </c>
      <c r="J57" s="21">
        <v>11.8</v>
      </c>
      <c r="K57" s="21">
        <v>7.4</v>
      </c>
      <c r="L57" s="21">
        <v>-4.9000000000000004</v>
      </c>
      <c r="M57" s="21">
        <v>-1.7</v>
      </c>
    </row>
    <row r="58" spans="1:13" x14ac:dyDescent="0.2">
      <c r="A58" s="21">
        <v>2000</v>
      </c>
      <c r="B58" s="21">
        <v>-6.1</v>
      </c>
      <c r="C58" s="21">
        <v>-2.7</v>
      </c>
      <c r="D58" s="21">
        <v>-0.7</v>
      </c>
      <c r="E58" s="21">
        <v>11.1</v>
      </c>
      <c r="F58" s="21">
        <v>10.8</v>
      </c>
      <c r="G58" s="21">
        <v>16.2</v>
      </c>
      <c r="H58" s="21">
        <v>19.3</v>
      </c>
      <c r="I58" s="21">
        <v>16.8</v>
      </c>
      <c r="J58" s="21">
        <v>10</v>
      </c>
      <c r="K58" s="21">
        <v>7.2</v>
      </c>
      <c r="L58" s="21">
        <v>0</v>
      </c>
      <c r="M58" s="21">
        <v>-2.6</v>
      </c>
    </row>
    <row r="59" spans="1:13" x14ac:dyDescent="0.2">
      <c r="A59" s="21">
        <v>2001</v>
      </c>
      <c r="B59" s="21">
        <v>-4.3</v>
      </c>
      <c r="C59" s="21">
        <v>-7.2</v>
      </c>
      <c r="D59" s="21">
        <v>-2.1</v>
      </c>
      <c r="E59" s="21">
        <v>11</v>
      </c>
      <c r="F59" s="21">
        <v>11.3</v>
      </c>
      <c r="G59" s="21">
        <v>16.3</v>
      </c>
      <c r="H59" s="21">
        <v>23</v>
      </c>
      <c r="I59" s="21">
        <v>17</v>
      </c>
      <c r="J59" s="21">
        <v>12.2</v>
      </c>
      <c r="K59" s="21">
        <v>4.8</v>
      </c>
      <c r="L59" s="21">
        <v>-0.5</v>
      </c>
      <c r="M59" s="21">
        <v>-10.6</v>
      </c>
    </row>
    <row r="60" spans="1:13" x14ac:dyDescent="0.2">
      <c r="A60" s="21">
        <v>2002</v>
      </c>
      <c r="B60" s="21">
        <v>-4.8</v>
      </c>
      <c r="C60" s="21">
        <v>-0.4</v>
      </c>
      <c r="D60" s="21">
        <v>2.2000000000000002</v>
      </c>
      <c r="E60" s="21">
        <v>7.2</v>
      </c>
      <c r="F60" s="21">
        <v>12.7</v>
      </c>
      <c r="G60" s="21">
        <v>17.100000000000001</v>
      </c>
      <c r="H60" s="21">
        <v>22.6</v>
      </c>
      <c r="I60" s="21">
        <v>17</v>
      </c>
      <c r="J60" s="21">
        <v>12</v>
      </c>
      <c r="K60" s="21">
        <v>2.5</v>
      </c>
      <c r="L60" s="21">
        <v>-1.5</v>
      </c>
      <c r="M60" s="21">
        <v>-12.6</v>
      </c>
    </row>
    <row r="61" spans="1:13" x14ac:dyDescent="0.2">
      <c r="A61" s="21">
        <v>2003</v>
      </c>
      <c r="B61" s="21">
        <v>-7.4</v>
      </c>
      <c r="C61" s="21">
        <v>-8.6999999999999993</v>
      </c>
      <c r="D61" s="21">
        <v>-2.7</v>
      </c>
      <c r="E61" s="21">
        <v>4.7</v>
      </c>
      <c r="F61" s="21">
        <v>15.5</v>
      </c>
      <c r="G61" s="21">
        <v>12.8</v>
      </c>
      <c r="H61" s="21">
        <v>20.6</v>
      </c>
      <c r="I61" s="21">
        <v>16.899999999999999</v>
      </c>
      <c r="J61" s="21">
        <v>11.3</v>
      </c>
      <c r="K61" s="21">
        <v>5.6</v>
      </c>
      <c r="L61" s="21">
        <v>1.1000000000000001</v>
      </c>
      <c r="M61" s="21">
        <v>-2.1</v>
      </c>
    </row>
    <row r="62" spans="1:13" x14ac:dyDescent="0.2">
      <c r="A62" s="21">
        <v>2004</v>
      </c>
      <c r="B62" s="21">
        <v>-6.5</v>
      </c>
      <c r="C62" s="21">
        <v>-7</v>
      </c>
      <c r="D62" s="21">
        <v>1.3</v>
      </c>
      <c r="E62" s="21">
        <v>4.5999999999999996</v>
      </c>
      <c r="F62" s="21">
        <v>11.4</v>
      </c>
      <c r="G62" s="21">
        <v>15.3</v>
      </c>
      <c r="H62" s="21">
        <v>19</v>
      </c>
      <c r="I62" s="21">
        <v>18.399999999999999</v>
      </c>
      <c r="J62" s="21">
        <v>12.1</v>
      </c>
      <c r="K62" s="21">
        <v>5.9</v>
      </c>
      <c r="L62" s="21">
        <v>-1.6</v>
      </c>
      <c r="M62" s="21">
        <v>-2.9</v>
      </c>
    </row>
    <row r="63" spans="1:13" x14ac:dyDescent="0.2">
      <c r="A63" s="21">
        <v>2005</v>
      </c>
      <c r="B63" s="21">
        <v>-3</v>
      </c>
      <c r="C63" s="21">
        <v>-8.9</v>
      </c>
      <c r="D63" s="21">
        <v>-6</v>
      </c>
      <c r="E63" s="21">
        <v>7.1</v>
      </c>
      <c r="F63" s="21">
        <v>14.8</v>
      </c>
      <c r="G63" s="21">
        <v>16.5</v>
      </c>
      <c r="H63" s="21">
        <v>19.3</v>
      </c>
      <c r="I63" s="21">
        <v>17.600000000000001</v>
      </c>
      <c r="J63" s="21">
        <v>13.2</v>
      </c>
      <c r="K63" s="21">
        <v>6</v>
      </c>
      <c r="L63" s="21">
        <v>1.4</v>
      </c>
      <c r="M63" s="21">
        <v>-4.0999999999999996</v>
      </c>
    </row>
    <row r="64" spans="1:13" x14ac:dyDescent="0.2">
      <c r="A64" s="21">
        <v>2006</v>
      </c>
      <c r="B64" s="21">
        <v>-10.8</v>
      </c>
      <c r="C64" s="21">
        <v>-13.3</v>
      </c>
      <c r="D64" s="21">
        <v>-3.7</v>
      </c>
      <c r="E64" s="21">
        <v>6</v>
      </c>
      <c r="F64" s="21">
        <v>12.4</v>
      </c>
      <c r="G64" s="21">
        <v>18.2</v>
      </c>
      <c r="H64" s="21">
        <v>18</v>
      </c>
      <c r="I64" s="21">
        <v>17.5</v>
      </c>
      <c r="J64" s="21">
        <v>13.3</v>
      </c>
      <c r="K64" s="21">
        <v>7</v>
      </c>
      <c r="L64" s="21">
        <v>0.7</v>
      </c>
      <c r="M64" s="21">
        <v>1.2</v>
      </c>
    </row>
    <row r="65" spans="1:13" x14ac:dyDescent="0.2">
      <c r="A65" s="21">
        <v>2007</v>
      </c>
      <c r="B65" s="21">
        <v>-1.6</v>
      </c>
      <c r="C65" s="21">
        <v>-11</v>
      </c>
      <c r="D65" s="21">
        <v>4.4000000000000004</v>
      </c>
      <c r="E65" s="21">
        <v>5.8</v>
      </c>
      <c r="F65" s="21">
        <v>15.9</v>
      </c>
      <c r="G65" s="21">
        <v>17.399999999999999</v>
      </c>
      <c r="H65" s="21">
        <v>18.2</v>
      </c>
      <c r="I65" s="21">
        <v>20.2</v>
      </c>
      <c r="J65" s="21">
        <v>11.8</v>
      </c>
      <c r="K65" s="21">
        <v>7</v>
      </c>
      <c r="L65" s="21">
        <v>-2</v>
      </c>
      <c r="M65" s="21">
        <v>-2</v>
      </c>
    </row>
    <row r="66" spans="1:13" x14ac:dyDescent="0.2">
      <c r="A66" s="21">
        <v>2008</v>
      </c>
      <c r="B66" s="21">
        <v>-5.8</v>
      </c>
      <c r="C66" s="21">
        <v>-1.5</v>
      </c>
      <c r="D66" s="21">
        <v>1.8</v>
      </c>
      <c r="E66" s="21">
        <v>9.4</v>
      </c>
      <c r="F66" s="21">
        <v>11.3</v>
      </c>
      <c r="G66" s="21">
        <v>15.6</v>
      </c>
      <c r="H66" s="21">
        <v>19.100000000000001</v>
      </c>
      <c r="I66" s="21">
        <v>17.399999999999999</v>
      </c>
      <c r="J66" s="21">
        <v>10.9</v>
      </c>
      <c r="K66" s="21">
        <v>8.9</v>
      </c>
      <c r="L66" s="21">
        <v>2.2999999999999998</v>
      </c>
      <c r="M66" s="21">
        <v>-1.7</v>
      </c>
    </row>
    <row r="67" spans="1:13" x14ac:dyDescent="0.2">
      <c r="A67" s="21">
        <v>2009</v>
      </c>
      <c r="B67" s="21">
        <v>-5.6</v>
      </c>
      <c r="C67" s="21">
        <v>-5.4</v>
      </c>
      <c r="D67" s="21">
        <v>-0.6</v>
      </c>
      <c r="E67" s="21">
        <v>5.0999999999999996</v>
      </c>
      <c r="F67" s="21">
        <v>13.6</v>
      </c>
      <c r="G67" s="21">
        <v>17.3</v>
      </c>
      <c r="H67" s="21">
        <v>18.8</v>
      </c>
      <c r="I67" s="21">
        <v>15.7</v>
      </c>
      <c r="J67" s="21">
        <v>13.8</v>
      </c>
      <c r="K67" s="21">
        <v>5.8</v>
      </c>
      <c r="L67" s="21">
        <v>2.2000000000000002</v>
      </c>
      <c r="M67" s="21">
        <v>-6.5</v>
      </c>
    </row>
    <row r="68" spans="1:13" x14ac:dyDescent="0.2">
      <c r="A68" s="21">
        <v>2010</v>
      </c>
      <c r="B68" s="21">
        <v>-14.5</v>
      </c>
      <c r="C68" s="21">
        <v>-8.4</v>
      </c>
      <c r="D68" s="21">
        <v>-1.1000000000000001</v>
      </c>
      <c r="E68" s="21">
        <v>8.3000000000000007</v>
      </c>
      <c r="F68" s="21">
        <v>16.7</v>
      </c>
      <c r="G68" s="21">
        <v>18.8</v>
      </c>
      <c r="H68" s="21">
        <v>26.1</v>
      </c>
      <c r="I68" s="21">
        <v>21.7</v>
      </c>
      <c r="J68" s="21">
        <v>11.7</v>
      </c>
      <c r="K68" s="21">
        <v>3.8</v>
      </c>
      <c r="L68" s="21">
        <v>2.7</v>
      </c>
      <c r="M68" s="21">
        <v>-7.6</v>
      </c>
    </row>
    <row r="69" spans="1:13" x14ac:dyDescent="0.2">
      <c r="A69" s="21">
        <v>2011</v>
      </c>
      <c r="B69" s="21">
        <v>-7.5</v>
      </c>
      <c r="C69" s="21">
        <v>-11</v>
      </c>
      <c r="D69" s="21">
        <v>-2</v>
      </c>
      <c r="E69" s="21">
        <v>6.4</v>
      </c>
      <c r="F69" s="21">
        <v>14.7</v>
      </c>
      <c r="G69" s="21">
        <v>19.100000000000001</v>
      </c>
      <c r="H69" s="21">
        <v>23.4</v>
      </c>
      <c r="I69" s="21">
        <v>18.7</v>
      </c>
      <c r="J69" s="21">
        <v>12.1</v>
      </c>
      <c r="K69" s="21">
        <v>6.6</v>
      </c>
      <c r="L69" s="21">
        <v>0.2</v>
      </c>
      <c r="M69" s="21">
        <v>-0.1</v>
      </c>
    </row>
    <row r="70" spans="1:13" x14ac:dyDescent="0.2">
      <c r="A70" s="21">
        <v>2012</v>
      </c>
      <c r="B70" s="21">
        <v>-6.8</v>
      </c>
      <c r="C70" s="21">
        <v>-11.7</v>
      </c>
      <c r="D70" s="21">
        <v>-3.1</v>
      </c>
      <c r="E70" s="21">
        <v>8.1999999999999993</v>
      </c>
      <c r="F70" s="21">
        <v>15.1</v>
      </c>
      <c r="G70" s="21">
        <v>17.100000000000001</v>
      </c>
      <c r="H70" s="21">
        <v>20.9</v>
      </c>
      <c r="I70" s="21">
        <v>17.7</v>
      </c>
      <c r="J70" s="21">
        <v>12.9</v>
      </c>
      <c r="K70" s="21">
        <v>6.5</v>
      </c>
      <c r="L70" s="21">
        <v>1.6</v>
      </c>
      <c r="M70" s="21">
        <v>-8.6</v>
      </c>
    </row>
  </sheetData>
  <dataValidations count="1">
    <dataValidation type="list" allowBlank="1" showInputMessage="1" showErrorMessage="1" sqref="A21" xr:uid="{00000000-0002-0000-0A00-000000000000}">
      <formula1>$A$28:$A$70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2D65-C1BD-4DE0-A00D-6A84D8CB1948}">
  <sheetPr>
    <tabColor theme="4"/>
  </sheetPr>
  <dimension ref="B1:E16"/>
  <sheetViews>
    <sheetView zoomScaleNormal="100" workbookViewId="0">
      <selection activeCell="K13" sqref="K13"/>
    </sheetView>
  </sheetViews>
  <sheetFormatPr defaultRowHeight="14.25" x14ac:dyDescent="0.2"/>
  <cols>
    <col min="1" max="1" width="9.140625" style="12"/>
    <col min="2" max="2" width="14" style="12" customWidth="1"/>
    <col min="3" max="3" width="14.42578125" style="12" customWidth="1"/>
    <col min="4" max="5" width="15.7109375" style="12" bestFit="1" customWidth="1"/>
    <col min="6" max="16384" width="9.140625" style="12"/>
  </cols>
  <sheetData>
    <row r="1" spans="2:5" ht="18" x14ac:dyDescent="0.25">
      <c r="B1" s="13" t="s">
        <v>141</v>
      </c>
    </row>
    <row r="3" spans="2:5" ht="15" x14ac:dyDescent="0.25">
      <c r="B3" s="47" t="s">
        <v>6</v>
      </c>
      <c r="C3" s="47" t="s">
        <v>140</v>
      </c>
      <c r="D3" s="47"/>
      <c r="E3" s="47"/>
    </row>
    <row r="4" spans="2:5" x14ac:dyDescent="0.2">
      <c r="B4" s="48" t="s">
        <v>7</v>
      </c>
      <c r="C4" s="49">
        <v>27043</v>
      </c>
      <c r="D4" s="49"/>
      <c r="E4" s="49"/>
    </row>
    <row r="5" spans="2:5" x14ac:dyDescent="0.2">
      <c r="B5" s="48" t="s">
        <v>8</v>
      </c>
      <c r="C5" s="49">
        <v>25455</v>
      </c>
      <c r="D5" s="49"/>
      <c r="E5" s="49"/>
    </row>
    <row r="6" spans="2:5" x14ac:dyDescent="0.2">
      <c r="B6" s="48" t="s">
        <v>9</v>
      </c>
      <c r="C6" s="49">
        <v>39652</v>
      </c>
      <c r="D6" s="49"/>
      <c r="E6" s="49"/>
    </row>
    <row r="7" spans="2:5" x14ac:dyDescent="0.2">
      <c r="B7" s="48" t="s">
        <v>10</v>
      </c>
      <c r="C7" s="49">
        <v>27446</v>
      </c>
      <c r="D7" s="49"/>
      <c r="E7" s="49"/>
    </row>
    <row r="8" spans="2:5" x14ac:dyDescent="0.2">
      <c r="B8" s="48" t="s">
        <v>11</v>
      </c>
      <c r="C8" s="49">
        <v>27600</v>
      </c>
      <c r="D8" s="49"/>
      <c r="E8" s="49"/>
    </row>
    <row r="9" spans="2:5" x14ac:dyDescent="0.2">
      <c r="B9" s="48" t="s">
        <v>12</v>
      </c>
      <c r="C9" s="49">
        <v>28136</v>
      </c>
      <c r="D9" s="49"/>
      <c r="E9" s="49"/>
    </row>
    <row r="10" spans="2:5" x14ac:dyDescent="0.2">
      <c r="B10" s="48" t="s">
        <v>13</v>
      </c>
      <c r="C10" s="49">
        <v>24378</v>
      </c>
      <c r="D10" s="49"/>
      <c r="E10" s="49"/>
    </row>
    <row r="11" spans="2:5" x14ac:dyDescent="0.2">
      <c r="B11" s="48" t="s">
        <v>14</v>
      </c>
      <c r="C11" s="49">
        <v>36213</v>
      </c>
      <c r="D11" s="49"/>
      <c r="E11" s="49"/>
    </row>
    <row r="12" spans="2:5" x14ac:dyDescent="0.2">
      <c r="B12" s="48" t="s">
        <v>15</v>
      </c>
      <c r="C12" s="49">
        <v>25991</v>
      </c>
      <c r="D12" s="49"/>
      <c r="E12" s="49"/>
    </row>
    <row r="13" spans="2:5" x14ac:dyDescent="0.2">
      <c r="B13" s="48" t="s">
        <v>16</v>
      </c>
      <c r="C13" s="49">
        <v>32430</v>
      </c>
      <c r="D13" s="49"/>
      <c r="E13" s="49"/>
    </row>
    <row r="14" spans="2:5" x14ac:dyDescent="0.2">
      <c r="B14" s="48" t="s">
        <v>17</v>
      </c>
      <c r="C14" s="49">
        <v>25250</v>
      </c>
      <c r="D14" s="50"/>
      <c r="E14" s="49"/>
    </row>
    <row r="15" spans="2:5" x14ac:dyDescent="0.2">
      <c r="B15" s="51" t="s">
        <v>18</v>
      </c>
      <c r="C15" s="49">
        <v>23045</v>
      </c>
      <c r="D15" s="49"/>
      <c r="E15" s="49"/>
    </row>
    <row r="16" spans="2:5" x14ac:dyDescent="0.2">
      <c r="B16" s="38"/>
    </row>
  </sheetData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1AC4-6065-471C-AFC2-1B43D1B902BB}">
  <sheetPr>
    <tabColor theme="4"/>
  </sheetPr>
  <dimension ref="B1:E15"/>
  <sheetViews>
    <sheetView zoomScaleNormal="100" workbookViewId="0"/>
  </sheetViews>
  <sheetFormatPr defaultRowHeight="14.25" x14ac:dyDescent="0.2"/>
  <cols>
    <col min="1" max="1" width="9.140625" style="12"/>
    <col min="2" max="2" width="14" style="12" customWidth="1"/>
    <col min="3" max="5" width="10" style="12" customWidth="1"/>
    <col min="6" max="16384" width="9.140625" style="12"/>
  </cols>
  <sheetData>
    <row r="1" spans="2:5" ht="18" x14ac:dyDescent="0.25">
      <c r="B1" s="13" t="s">
        <v>99</v>
      </c>
    </row>
    <row r="3" spans="2:5" x14ac:dyDescent="0.2">
      <c r="B3" s="34" t="s">
        <v>6</v>
      </c>
      <c r="C3" s="34" t="s">
        <v>142</v>
      </c>
      <c r="D3" s="34" t="s">
        <v>143</v>
      </c>
      <c r="E3" s="12" t="s">
        <v>97</v>
      </c>
    </row>
    <row r="4" spans="2:5" x14ac:dyDescent="0.2">
      <c r="B4" s="27" t="s">
        <v>7</v>
      </c>
      <c r="C4" s="12">
        <v>51882</v>
      </c>
      <c r="D4" s="12">
        <v>32504</v>
      </c>
      <c r="E4" s="12">
        <v>53683</v>
      </c>
    </row>
    <row r="5" spans="2:5" x14ac:dyDescent="0.2">
      <c r="B5" s="27" t="s">
        <v>8</v>
      </c>
      <c r="C5" s="12">
        <v>46158</v>
      </c>
      <c r="D5" s="12">
        <v>29648</v>
      </c>
      <c r="E5" s="12">
        <v>41449</v>
      </c>
    </row>
    <row r="6" spans="2:5" x14ac:dyDescent="0.2">
      <c r="B6" s="27" t="s">
        <v>9</v>
      </c>
      <c r="C6" s="12">
        <v>26649</v>
      </c>
      <c r="D6" s="12">
        <v>38328</v>
      </c>
      <c r="E6" s="12">
        <v>27544</v>
      </c>
    </row>
    <row r="7" spans="2:5" x14ac:dyDescent="0.2">
      <c r="B7" s="27" t="s">
        <v>10</v>
      </c>
      <c r="C7" s="12">
        <v>41404</v>
      </c>
      <c r="D7" s="12">
        <v>37285</v>
      </c>
      <c r="E7" s="12">
        <v>32525</v>
      </c>
    </row>
    <row r="8" spans="2:5" x14ac:dyDescent="0.2">
      <c r="B8" s="27" t="s">
        <v>11</v>
      </c>
      <c r="C8" s="12">
        <v>45646</v>
      </c>
      <c r="D8" s="12">
        <v>30309</v>
      </c>
      <c r="E8" s="12">
        <v>27591</v>
      </c>
    </row>
    <row r="9" spans="2:5" x14ac:dyDescent="0.2">
      <c r="B9" s="27" t="s">
        <v>12</v>
      </c>
      <c r="C9" s="12">
        <v>34014</v>
      </c>
      <c r="D9" s="12">
        <v>31694</v>
      </c>
      <c r="E9" s="12">
        <v>56083</v>
      </c>
    </row>
    <row r="10" spans="2:5" x14ac:dyDescent="0.2">
      <c r="B10" s="27" t="s">
        <v>13</v>
      </c>
      <c r="C10" s="12">
        <v>47137</v>
      </c>
      <c r="D10" s="12">
        <v>46820</v>
      </c>
      <c r="E10" s="12">
        <v>33620</v>
      </c>
    </row>
    <row r="11" spans="2:5" x14ac:dyDescent="0.2">
      <c r="B11" s="27" t="s">
        <v>14</v>
      </c>
      <c r="C11" s="12">
        <v>34148</v>
      </c>
      <c r="D11" s="12">
        <v>50565</v>
      </c>
      <c r="E11" s="12">
        <v>28306</v>
      </c>
    </row>
    <row r="12" spans="2:5" x14ac:dyDescent="0.2">
      <c r="B12" s="27" t="s">
        <v>15</v>
      </c>
      <c r="C12" s="12">
        <v>50609</v>
      </c>
      <c r="D12" s="12">
        <v>36678</v>
      </c>
      <c r="E12" s="12">
        <v>48521</v>
      </c>
    </row>
    <row r="13" spans="2:5" x14ac:dyDescent="0.2">
      <c r="B13" s="27" t="s">
        <v>16</v>
      </c>
      <c r="C13" s="12">
        <v>38895</v>
      </c>
      <c r="D13" s="12">
        <v>44870</v>
      </c>
      <c r="E13" s="12">
        <v>29467</v>
      </c>
    </row>
    <row r="14" spans="2:5" x14ac:dyDescent="0.2">
      <c r="B14" s="27" t="s">
        <v>17</v>
      </c>
      <c r="C14" s="12">
        <v>37363</v>
      </c>
      <c r="D14" s="12">
        <v>32972</v>
      </c>
      <c r="E14" s="12">
        <v>40973</v>
      </c>
    </row>
    <row r="15" spans="2:5" x14ac:dyDescent="0.2">
      <c r="B15" s="37" t="s">
        <v>18</v>
      </c>
      <c r="C15" s="12">
        <v>36476</v>
      </c>
      <c r="D15" s="12">
        <v>36016</v>
      </c>
      <c r="E15" s="12">
        <v>44599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F22"/>
  <sheetViews>
    <sheetView showGridLines="0" zoomScaleNormal="100" workbookViewId="0"/>
  </sheetViews>
  <sheetFormatPr defaultRowHeight="14.25" x14ac:dyDescent="0.2"/>
  <cols>
    <col min="1" max="1" width="2.7109375" style="12" customWidth="1"/>
    <col min="2" max="2" width="7.7109375" style="12" customWidth="1"/>
    <col min="3" max="4" width="10.140625" style="12" customWidth="1"/>
    <col min="5" max="6" width="11.85546875" style="12" customWidth="1"/>
    <col min="7" max="8" width="9.140625" style="12"/>
    <col min="9" max="9" width="11.28515625" style="12" bestFit="1" customWidth="1"/>
    <col min="10" max="16384" width="9.140625" style="12"/>
  </cols>
  <sheetData>
    <row r="1" spans="2:6" ht="18" x14ac:dyDescent="0.25">
      <c r="B1" s="13" t="s">
        <v>107</v>
      </c>
    </row>
    <row r="4" spans="2:6" ht="15" x14ac:dyDescent="0.2">
      <c r="B4" s="39" t="s">
        <v>100</v>
      </c>
      <c r="C4" s="39" t="s">
        <v>138</v>
      </c>
      <c r="D4" s="39" t="s">
        <v>139</v>
      </c>
      <c r="E4" s="41" t="s">
        <v>110</v>
      </c>
      <c r="F4" s="42"/>
    </row>
    <row r="5" spans="2:6" ht="15" x14ac:dyDescent="0.2">
      <c r="B5" s="40"/>
      <c r="C5" s="40"/>
      <c r="D5" s="40"/>
      <c r="E5" s="32" t="s">
        <v>108</v>
      </c>
      <c r="F5" s="32" t="s">
        <v>109</v>
      </c>
    </row>
    <row r="6" spans="2:6" ht="15" x14ac:dyDescent="0.25">
      <c r="B6" s="29" t="s">
        <v>102</v>
      </c>
      <c r="C6" s="29">
        <v>13.4</v>
      </c>
      <c r="D6" s="29">
        <v>7700</v>
      </c>
      <c r="E6" s="29">
        <v>14.2</v>
      </c>
      <c r="F6" s="33">
        <v>15</v>
      </c>
    </row>
    <row r="7" spans="2:6" ht="15" x14ac:dyDescent="0.25">
      <c r="B7" s="29" t="s">
        <v>106</v>
      </c>
      <c r="C7" s="29">
        <v>11.9</v>
      </c>
      <c r="D7" s="29">
        <v>12800</v>
      </c>
      <c r="E7" s="29">
        <v>13.7</v>
      </c>
      <c r="F7" s="29">
        <v>14.3</v>
      </c>
    </row>
    <row r="8" spans="2:6" ht="15" x14ac:dyDescent="0.25">
      <c r="B8" s="29" t="s">
        <v>105</v>
      </c>
      <c r="C8" s="33">
        <v>11</v>
      </c>
      <c r="D8" s="29">
        <v>17500</v>
      </c>
      <c r="E8" s="29">
        <v>15.4</v>
      </c>
      <c r="F8" s="29">
        <v>16.899999999999999</v>
      </c>
    </row>
    <row r="9" spans="2:6" ht="15" x14ac:dyDescent="0.25">
      <c r="B9" s="29" t="s">
        <v>104</v>
      </c>
      <c r="C9" s="33">
        <v>8.9</v>
      </c>
      <c r="D9" s="29">
        <v>19600</v>
      </c>
      <c r="E9" s="29">
        <v>15.7</v>
      </c>
      <c r="F9" s="33">
        <v>17</v>
      </c>
    </row>
    <row r="10" spans="2:6" ht="15" x14ac:dyDescent="0.25">
      <c r="B10" s="29" t="s">
        <v>101</v>
      </c>
      <c r="C10" s="33">
        <v>6.3999999999999995</v>
      </c>
      <c r="D10" s="29">
        <v>20750</v>
      </c>
      <c r="E10" s="29">
        <v>16.7</v>
      </c>
      <c r="F10" s="29">
        <v>18.3</v>
      </c>
    </row>
    <row r="11" spans="2:6" ht="15" x14ac:dyDescent="0.25">
      <c r="B11" s="29" t="s">
        <v>103</v>
      </c>
      <c r="C11" s="33">
        <v>5.5</v>
      </c>
      <c r="D11" s="29">
        <v>36000</v>
      </c>
      <c r="E11" s="33">
        <v>16</v>
      </c>
      <c r="F11" s="29">
        <v>17.600000000000001</v>
      </c>
    </row>
    <row r="14" spans="2:6" ht="15" x14ac:dyDescent="0.25">
      <c r="B14"/>
      <c r="C14"/>
      <c r="D14"/>
      <c r="E14"/>
      <c r="F14"/>
    </row>
    <row r="15" spans="2:6" ht="15" x14ac:dyDescent="0.25">
      <c r="B15"/>
      <c r="C15"/>
      <c r="D15"/>
      <c r="E15"/>
      <c r="F15"/>
    </row>
    <row r="16" spans="2:6" ht="15" x14ac:dyDescent="0.25">
      <c r="B16"/>
      <c r="C16"/>
      <c r="D16"/>
      <c r="E16"/>
      <c r="F16"/>
    </row>
    <row r="17" spans="2:6" ht="15" x14ac:dyDescent="0.25">
      <c r="B17"/>
      <c r="C17"/>
      <c r="D17"/>
      <c r="E17"/>
      <c r="F17"/>
    </row>
    <row r="18" spans="2:6" ht="15" x14ac:dyDescent="0.25">
      <c r="B18"/>
      <c r="C18"/>
      <c r="D18"/>
      <c r="E18"/>
      <c r="F18"/>
    </row>
    <row r="19" spans="2:6" ht="15" x14ac:dyDescent="0.25">
      <c r="B19"/>
      <c r="C19"/>
      <c r="D19"/>
      <c r="E19"/>
      <c r="F19"/>
    </row>
    <row r="20" spans="2:6" ht="15" x14ac:dyDescent="0.25">
      <c r="B20"/>
      <c r="C20"/>
      <c r="D20"/>
      <c r="E20"/>
      <c r="F20"/>
    </row>
    <row r="21" spans="2:6" ht="15" x14ac:dyDescent="0.25">
      <c r="B21"/>
      <c r="C21"/>
      <c r="D21"/>
      <c r="E21"/>
      <c r="F21"/>
    </row>
    <row r="22" spans="2:6" ht="15" x14ac:dyDescent="0.25">
      <c r="B22"/>
      <c r="C22"/>
      <c r="D22"/>
      <c r="E22"/>
      <c r="F22"/>
    </row>
  </sheetData>
  <sortState xmlns:xlrd2="http://schemas.microsoft.com/office/spreadsheetml/2017/richdata2" ref="B15:F20">
    <sortCondition descending="1" ref="C15:C20"/>
  </sortState>
  <mergeCells count="4">
    <mergeCell ref="B4:B5"/>
    <mergeCell ref="C4:C5"/>
    <mergeCell ref="D4:D5"/>
    <mergeCell ref="E4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H8"/>
  <sheetViews>
    <sheetView showGridLines="0" zoomScaleNormal="100" workbookViewId="0"/>
  </sheetViews>
  <sheetFormatPr defaultRowHeight="14.25" x14ac:dyDescent="0.2"/>
  <cols>
    <col min="1" max="1" width="3.5703125" style="12" customWidth="1"/>
    <col min="2" max="2" width="12.7109375" style="12" customWidth="1"/>
    <col min="3" max="7" width="11.28515625" style="12" customWidth="1"/>
    <col min="8" max="8" width="6.28515625" style="12" bestFit="1" customWidth="1"/>
    <col min="9" max="16384" width="9.140625" style="12"/>
  </cols>
  <sheetData>
    <row r="1" spans="2:8" ht="18" x14ac:dyDescent="0.25">
      <c r="B1" s="13" t="s">
        <v>113</v>
      </c>
    </row>
    <row r="3" spans="2:8" ht="15" x14ac:dyDescent="0.2">
      <c r="B3" s="28" t="s">
        <v>85</v>
      </c>
      <c r="C3" s="28" t="s">
        <v>111</v>
      </c>
      <c r="D3" s="28" t="s">
        <v>112</v>
      </c>
      <c r="E3" s="28" t="s">
        <v>114</v>
      </c>
      <c r="F3" s="28" t="s">
        <v>115</v>
      </c>
      <c r="G3" s="28" t="s">
        <v>116</v>
      </c>
      <c r="H3" s="28" t="s">
        <v>5</v>
      </c>
    </row>
    <row r="4" spans="2:8" ht="15" x14ac:dyDescent="0.25">
      <c r="B4" s="35" t="s">
        <v>117</v>
      </c>
      <c r="C4" s="29">
        <v>763</v>
      </c>
      <c r="D4" s="29">
        <v>685</v>
      </c>
      <c r="E4" s="29">
        <v>463</v>
      </c>
      <c r="F4" s="29">
        <v>418</v>
      </c>
      <c r="G4" s="29">
        <v>758</v>
      </c>
      <c r="H4" s="35">
        <f>SUM(C4:G4)</f>
        <v>3087</v>
      </c>
    </row>
    <row r="5" spans="2:8" ht="15" x14ac:dyDescent="0.25">
      <c r="B5" s="35" t="s">
        <v>118</v>
      </c>
      <c r="C5" s="29">
        <v>1133</v>
      </c>
      <c r="D5" s="29">
        <v>2003</v>
      </c>
      <c r="E5" s="29">
        <v>1178</v>
      </c>
      <c r="F5" s="29">
        <v>570</v>
      </c>
      <c r="G5" s="29">
        <v>1021</v>
      </c>
      <c r="H5" s="35">
        <f t="shared" ref="H5:H8" si="0">SUM(C5:G5)</f>
        <v>5905</v>
      </c>
    </row>
    <row r="6" spans="2:8" ht="15" x14ac:dyDescent="0.25">
      <c r="B6" s="35" t="s">
        <v>119</v>
      </c>
      <c r="C6" s="29">
        <v>442</v>
      </c>
      <c r="D6" s="29">
        <v>613</v>
      </c>
      <c r="E6" s="29">
        <v>803</v>
      </c>
      <c r="F6" s="29">
        <v>1200</v>
      </c>
      <c r="G6" s="29">
        <v>2613</v>
      </c>
      <c r="H6" s="35">
        <f t="shared" si="0"/>
        <v>5671</v>
      </c>
    </row>
    <row r="7" spans="2:8" ht="15" x14ac:dyDescent="0.25">
      <c r="B7" s="35" t="s">
        <v>120</v>
      </c>
      <c r="C7" s="29">
        <v>403</v>
      </c>
      <c r="D7" s="29">
        <v>473</v>
      </c>
      <c r="E7" s="29">
        <v>513</v>
      </c>
      <c r="F7" s="29">
        <v>643</v>
      </c>
      <c r="G7" s="29">
        <v>402</v>
      </c>
      <c r="H7" s="35">
        <f t="shared" si="0"/>
        <v>2434</v>
      </c>
    </row>
    <row r="8" spans="2:8" ht="15" x14ac:dyDescent="0.25">
      <c r="B8" s="35" t="s">
        <v>121</v>
      </c>
      <c r="C8" s="29">
        <v>623</v>
      </c>
      <c r="D8" s="29">
        <v>713</v>
      </c>
      <c r="E8" s="29">
        <v>1113</v>
      </c>
      <c r="F8" s="29">
        <v>413</v>
      </c>
      <c r="G8" s="29">
        <v>813</v>
      </c>
      <c r="H8" s="35">
        <f t="shared" si="0"/>
        <v>3675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F15"/>
  <sheetViews>
    <sheetView showGridLines="0" zoomScaleNormal="100" workbookViewId="0"/>
  </sheetViews>
  <sheetFormatPr defaultRowHeight="14.25" x14ac:dyDescent="0.2"/>
  <cols>
    <col min="1" max="1" width="4.140625" style="12" bestFit="1" customWidth="1"/>
    <col min="2" max="2" width="36.5703125" style="12" bestFit="1" customWidth="1"/>
    <col min="3" max="3" width="10.140625" style="12" bestFit="1" customWidth="1"/>
    <col min="4" max="4" width="8.85546875" style="12" customWidth="1"/>
    <col min="5" max="5" width="6.5703125" style="12" bestFit="1" customWidth="1"/>
    <col min="6" max="6" width="10.7109375" style="12" bestFit="1" customWidth="1"/>
    <col min="7" max="7" width="11.28515625" style="12" bestFit="1" customWidth="1"/>
    <col min="8" max="16384" width="9.140625" style="12"/>
  </cols>
  <sheetData>
    <row r="1" spans="1:6" ht="18" x14ac:dyDescent="0.25">
      <c r="B1" s="13" t="s">
        <v>136</v>
      </c>
    </row>
    <row r="3" spans="1:6" ht="30" x14ac:dyDescent="0.2">
      <c r="A3" s="28" t="s">
        <v>122</v>
      </c>
      <c r="B3" s="28" t="s">
        <v>137</v>
      </c>
      <c r="C3" s="28" t="s">
        <v>123</v>
      </c>
      <c r="D3" s="28" t="s">
        <v>1</v>
      </c>
      <c r="E3" s="28" t="s">
        <v>2</v>
      </c>
      <c r="F3" s="28" t="s">
        <v>124</v>
      </c>
    </row>
    <row r="4" spans="1:6" ht="15" x14ac:dyDescent="0.25">
      <c r="A4" s="29">
        <v>1</v>
      </c>
      <c r="B4" s="29" t="s">
        <v>125</v>
      </c>
      <c r="C4" s="31">
        <v>43046</v>
      </c>
      <c r="D4" s="29">
        <v>2</v>
      </c>
      <c r="E4" s="29">
        <v>0</v>
      </c>
      <c r="F4" s="30">
        <f t="shared" ref="F4:F15" si="0">C4+D4-1</f>
        <v>43047</v>
      </c>
    </row>
    <row r="5" spans="1:6" ht="15" x14ac:dyDescent="0.25">
      <c r="A5" s="29">
        <v>2</v>
      </c>
      <c r="B5" s="29" t="s">
        <v>126</v>
      </c>
      <c r="C5" s="30">
        <f t="shared" ref="C5:C15" si="1">F4+E5+1</f>
        <v>43048</v>
      </c>
      <c r="D5" s="29">
        <v>11</v>
      </c>
      <c r="E5" s="29">
        <v>0</v>
      </c>
      <c r="F5" s="30">
        <f t="shared" si="0"/>
        <v>43058</v>
      </c>
    </row>
    <row r="6" spans="1:6" ht="15" x14ac:dyDescent="0.25">
      <c r="A6" s="29">
        <v>3</v>
      </c>
      <c r="B6" s="29" t="s">
        <v>127</v>
      </c>
      <c r="C6" s="30">
        <f t="shared" si="1"/>
        <v>43063</v>
      </c>
      <c r="D6" s="29">
        <v>7</v>
      </c>
      <c r="E6" s="29">
        <v>4</v>
      </c>
      <c r="F6" s="30">
        <f t="shared" si="0"/>
        <v>43069</v>
      </c>
    </row>
    <row r="7" spans="1:6" ht="15" x14ac:dyDescent="0.25">
      <c r="A7" s="29">
        <v>4</v>
      </c>
      <c r="B7" s="29" t="s">
        <v>128</v>
      </c>
      <c r="C7" s="30">
        <f t="shared" si="1"/>
        <v>43070</v>
      </c>
      <c r="D7" s="29">
        <v>14</v>
      </c>
      <c r="E7" s="29">
        <v>0</v>
      </c>
      <c r="F7" s="30">
        <f t="shared" si="0"/>
        <v>43083</v>
      </c>
    </row>
    <row r="8" spans="1:6" ht="15" x14ac:dyDescent="0.25">
      <c r="A8" s="29">
        <v>5</v>
      </c>
      <c r="B8" s="29" t="s">
        <v>129</v>
      </c>
      <c r="C8" s="30">
        <f t="shared" si="1"/>
        <v>43078</v>
      </c>
      <c r="D8" s="29">
        <v>23</v>
      </c>
      <c r="E8" s="29">
        <v>-6</v>
      </c>
      <c r="F8" s="30">
        <f t="shared" si="0"/>
        <v>43100</v>
      </c>
    </row>
    <row r="9" spans="1:6" ht="15" x14ac:dyDescent="0.25">
      <c r="A9" s="29">
        <v>6</v>
      </c>
      <c r="B9" s="29" t="s">
        <v>130</v>
      </c>
      <c r="C9" s="30">
        <f t="shared" si="1"/>
        <v>43104</v>
      </c>
      <c r="D9" s="29">
        <v>13</v>
      </c>
      <c r="E9" s="29">
        <v>3</v>
      </c>
      <c r="F9" s="30">
        <f t="shared" si="0"/>
        <v>43116</v>
      </c>
    </row>
    <row r="10" spans="1:6" ht="15" x14ac:dyDescent="0.25">
      <c r="A10" s="29">
        <v>7</v>
      </c>
      <c r="B10" s="29" t="s">
        <v>131</v>
      </c>
      <c r="C10" s="30">
        <f t="shared" si="1"/>
        <v>43113</v>
      </c>
      <c r="D10" s="29">
        <v>16</v>
      </c>
      <c r="E10" s="29">
        <v>-4</v>
      </c>
      <c r="F10" s="30">
        <f t="shared" si="0"/>
        <v>43128</v>
      </c>
    </row>
    <row r="11" spans="1:6" ht="15" x14ac:dyDescent="0.25">
      <c r="A11" s="29">
        <v>8</v>
      </c>
      <c r="B11" s="29" t="s">
        <v>132</v>
      </c>
      <c r="C11" s="30">
        <f t="shared" si="1"/>
        <v>43129</v>
      </c>
      <c r="D11" s="29">
        <v>4</v>
      </c>
      <c r="E11" s="29">
        <v>0</v>
      </c>
      <c r="F11" s="30">
        <f t="shared" si="0"/>
        <v>43132</v>
      </c>
    </row>
    <row r="12" spans="1:6" ht="15" x14ac:dyDescent="0.25">
      <c r="A12" s="29">
        <v>9</v>
      </c>
      <c r="B12" s="29" t="s">
        <v>3</v>
      </c>
      <c r="C12" s="30">
        <f t="shared" si="1"/>
        <v>43133</v>
      </c>
      <c r="D12" s="29">
        <v>10</v>
      </c>
      <c r="E12" s="29">
        <v>0</v>
      </c>
      <c r="F12" s="30">
        <f t="shared" si="0"/>
        <v>43142</v>
      </c>
    </row>
    <row r="13" spans="1:6" ht="15" x14ac:dyDescent="0.25">
      <c r="A13" s="29">
        <v>10</v>
      </c>
      <c r="B13" s="29" t="s">
        <v>133</v>
      </c>
      <c r="C13" s="30">
        <f t="shared" si="1"/>
        <v>43140</v>
      </c>
      <c r="D13" s="29">
        <v>18</v>
      </c>
      <c r="E13" s="29">
        <v>-3</v>
      </c>
      <c r="F13" s="30">
        <f t="shared" si="0"/>
        <v>43157</v>
      </c>
    </row>
    <row r="14" spans="1:6" ht="15" x14ac:dyDescent="0.25">
      <c r="A14" s="29">
        <v>11</v>
      </c>
      <c r="B14" s="29" t="s">
        <v>134</v>
      </c>
      <c r="C14" s="30">
        <f t="shared" si="1"/>
        <v>43158</v>
      </c>
      <c r="D14" s="29">
        <v>4</v>
      </c>
      <c r="E14" s="29">
        <v>0</v>
      </c>
      <c r="F14" s="30">
        <f t="shared" si="0"/>
        <v>43161</v>
      </c>
    </row>
    <row r="15" spans="1:6" ht="15" x14ac:dyDescent="0.25">
      <c r="A15" s="29">
        <v>12</v>
      </c>
      <c r="B15" s="29" t="s">
        <v>135</v>
      </c>
      <c r="C15" s="30">
        <f t="shared" si="1"/>
        <v>43162</v>
      </c>
      <c r="D15" s="29">
        <v>7</v>
      </c>
      <c r="E15" s="29">
        <v>0</v>
      </c>
      <c r="F15" s="31">
        <f t="shared" si="0"/>
        <v>43168</v>
      </c>
    </row>
  </sheetData>
  <sortState xmlns:xlrd2="http://schemas.microsoft.com/office/spreadsheetml/2017/richdata2" ref="A4:F15">
    <sortCondition ref="A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F20"/>
  <sheetViews>
    <sheetView showGridLines="0" zoomScaleNormal="100" workbookViewId="0"/>
  </sheetViews>
  <sheetFormatPr defaultRowHeight="14.25" x14ac:dyDescent="0.2"/>
  <cols>
    <col min="1" max="1" width="3.7109375" style="24" customWidth="1"/>
    <col min="2" max="2" width="17.42578125" style="24" customWidth="1"/>
    <col min="3" max="6" width="11.28515625" style="24" customWidth="1"/>
    <col min="7" max="7" width="9.5703125" style="24" customWidth="1"/>
    <col min="8" max="8" width="10" style="24" bestFit="1" customWidth="1"/>
    <col min="9" max="16384" width="9.140625" style="24"/>
  </cols>
  <sheetData>
    <row r="1" spans="2:6" ht="18" x14ac:dyDescent="0.25">
      <c r="B1" s="13" t="s">
        <v>87</v>
      </c>
    </row>
    <row r="2" spans="2:6" ht="15" x14ac:dyDescent="0.25">
      <c r="B2" s="25"/>
    </row>
    <row r="3" spans="2:6" ht="15" x14ac:dyDescent="0.25">
      <c r="B3" s="43" t="s">
        <v>86</v>
      </c>
      <c r="C3" s="45" t="s">
        <v>85</v>
      </c>
      <c r="D3" s="46"/>
      <c r="E3" s="45" t="s">
        <v>84</v>
      </c>
      <c r="F3" s="46"/>
    </row>
    <row r="4" spans="2:6" ht="15" x14ac:dyDescent="0.25">
      <c r="B4" s="44"/>
      <c r="C4" s="36" t="s">
        <v>83</v>
      </c>
      <c r="D4" s="36" t="s">
        <v>82</v>
      </c>
      <c r="E4" s="36" t="s">
        <v>83</v>
      </c>
      <c r="F4" s="36" t="s">
        <v>82</v>
      </c>
    </row>
    <row r="5" spans="2:6" x14ac:dyDescent="0.2">
      <c r="B5" s="14" t="s">
        <v>81</v>
      </c>
      <c r="C5" s="16">
        <v>609</v>
      </c>
      <c r="D5" s="16">
        <v>576</v>
      </c>
      <c r="E5" s="16">
        <v>265</v>
      </c>
      <c r="F5" s="16">
        <v>252</v>
      </c>
    </row>
    <row r="6" spans="2:6" x14ac:dyDescent="0.2">
      <c r="B6" s="14" t="s">
        <v>80</v>
      </c>
      <c r="C6" s="16">
        <v>2783</v>
      </c>
      <c r="D6" s="16">
        <v>2633</v>
      </c>
      <c r="E6" s="16">
        <v>1167</v>
      </c>
      <c r="F6" s="16">
        <v>1109</v>
      </c>
    </row>
    <row r="7" spans="2:6" x14ac:dyDescent="0.2">
      <c r="B7" s="14" t="s">
        <v>79</v>
      </c>
      <c r="C7" s="16">
        <v>2361</v>
      </c>
      <c r="D7" s="16">
        <v>2243</v>
      </c>
      <c r="E7" s="16">
        <v>1042</v>
      </c>
      <c r="F7" s="16">
        <v>997</v>
      </c>
    </row>
    <row r="8" spans="2:6" x14ac:dyDescent="0.2">
      <c r="B8" s="14" t="s">
        <v>78</v>
      </c>
      <c r="C8" s="16">
        <v>2327</v>
      </c>
      <c r="D8" s="16">
        <v>2223</v>
      </c>
      <c r="E8" s="16">
        <v>1126</v>
      </c>
      <c r="F8" s="16">
        <v>1081</v>
      </c>
    </row>
    <row r="9" spans="2:6" x14ac:dyDescent="0.2">
      <c r="B9" s="14" t="s">
        <v>77</v>
      </c>
      <c r="C9" s="16">
        <v>3223</v>
      </c>
      <c r="D9" s="16">
        <v>3123</v>
      </c>
      <c r="E9" s="16">
        <v>1504</v>
      </c>
      <c r="F9" s="16">
        <v>1411</v>
      </c>
    </row>
    <row r="10" spans="2:6" x14ac:dyDescent="0.2">
      <c r="B10" s="14" t="s">
        <v>76</v>
      </c>
      <c r="C10" s="16">
        <v>4618</v>
      </c>
      <c r="D10" s="16">
        <v>4650</v>
      </c>
      <c r="E10" s="16">
        <v>1744</v>
      </c>
      <c r="F10" s="16">
        <v>1561</v>
      </c>
    </row>
    <row r="11" spans="2:6" x14ac:dyDescent="0.2">
      <c r="B11" s="14" t="s">
        <v>75</v>
      </c>
      <c r="C11" s="16">
        <v>4615</v>
      </c>
      <c r="D11" s="16">
        <v>4641</v>
      </c>
      <c r="E11" s="16">
        <v>1355</v>
      </c>
      <c r="F11" s="16">
        <v>1282</v>
      </c>
    </row>
    <row r="12" spans="2:6" x14ac:dyDescent="0.2">
      <c r="B12" s="14" t="s">
        <v>74</v>
      </c>
      <c r="C12" s="16">
        <v>4011</v>
      </c>
      <c r="D12" s="16">
        <v>4177</v>
      </c>
      <c r="E12" s="16">
        <v>1268</v>
      </c>
      <c r="F12" s="16">
        <v>1224</v>
      </c>
    </row>
    <row r="13" spans="2:6" x14ac:dyDescent="0.2">
      <c r="B13" s="14" t="s">
        <v>73</v>
      </c>
      <c r="C13" s="16">
        <v>3648</v>
      </c>
      <c r="D13" s="16">
        <v>3811</v>
      </c>
      <c r="E13" s="16">
        <v>1202</v>
      </c>
      <c r="F13" s="16">
        <v>1192</v>
      </c>
    </row>
    <row r="14" spans="2:6" x14ac:dyDescent="0.2">
      <c r="B14" s="14" t="s">
        <v>72</v>
      </c>
      <c r="C14" s="16">
        <v>3264</v>
      </c>
      <c r="D14" s="16">
        <v>3600</v>
      </c>
      <c r="E14" s="16">
        <v>1270</v>
      </c>
      <c r="F14" s="16">
        <v>1267</v>
      </c>
    </row>
    <row r="15" spans="2:6" x14ac:dyDescent="0.2">
      <c r="B15" s="14" t="s">
        <v>71</v>
      </c>
      <c r="C15" s="16">
        <v>3927</v>
      </c>
      <c r="D15" s="16">
        <v>4597</v>
      </c>
      <c r="E15" s="16">
        <v>1583</v>
      </c>
      <c r="F15" s="16">
        <v>1576</v>
      </c>
    </row>
    <row r="16" spans="2:6" x14ac:dyDescent="0.2">
      <c r="B16" s="14" t="s">
        <v>70</v>
      </c>
      <c r="C16" s="16">
        <v>3641</v>
      </c>
      <c r="D16" s="16">
        <v>4611</v>
      </c>
      <c r="E16" s="16">
        <v>1442</v>
      </c>
      <c r="F16" s="16">
        <v>1503</v>
      </c>
    </row>
    <row r="17" spans="2:6" x14ac:dyDescent="0.2">
      <c r="B17" s="14" t="s">
        <v>69</v>
      </c>
      <c r="C17" s="16">
        <v>3067</v>
      </c>
      <c r="D17" s="16">
        <v>4169</v>
      </c>
      <c r="E17" s="16">
        <v>1107</v>
      </c>
      <c r="F17" s="16">
        <v>1257</v>
      </c>
    </row>
    <row r="18" spans="2:6" x14ac:dyDescent="0.2">
      <c r="B18" s="14" t="s">
        <v>68</v>
      </c>
      <c r="C18" s="16">
        <v>1808</v>
      </c>
      <c r="D18" s="16">
        <v>2656</v>
      </c>
      <c r="E18" s="16">
        <v>568</v>
      </c>
      <c r="F18" s="16">
        <v>741</v>
      </c>
    </row>
    <row r="19" spans="2:6" x14ac:dyDescent="0.2">
      <c r="B19" s="14" t="s">
        <v>67</v>
      </c>
      <c r="C19" s="16">
        <v>1434</v>
      </c>
      <c r="D19" s="16">
        <v>2513</v>
      </c>
      <c r="E19" s="16">
        <v>576</v>
      </c>
      <c r="F19" s="16">
        <v>958</v>
      </c>
    </row>
    <row r="20" spans="2:6" x14ac:dyDescent="0.2">
      <c r="B20" s="14" t="s">
        <v>66</v>
      </c>
      <c r="C20" s="16">
        <v>2718</v>
      </c>
      <c r="D20" s="16">
        <v>4598</v>
      </c>
      <c r="E20" s="16">
        <v>1242</v>
      </c>
      <c r="F20" s="16">
        <v>2859</v>
      </c>
    </row>
  </sheetData>
  <mergeCells count="3">
    <mergeCell ref="B3:B4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15"/>
  <sheetViews>
    <sheetView showGridLines="0" workbookViewId="0">
      <selection activeCell="C16" sqref="C16"/>
    </sheetView>
  </sheetViews>
  <sheetFormatPr defaultRowHeight="15" x14ac:dyDescent="0.25"/>
  <cols>
    <col min="1" max="1" width="4.28515625" customWidth="1"/>
    <col min="2" max="2" width="13.85546875" customWidth="1"/>
    <col min="3" max="3" width="15" bestFit="1" customWidth="1"/>
    <col min="4" max="4" width="16.42578125" bestFit="1" customWidth="1"/>
    <col min="5" max="5" width="31" bestFit="1" customWidth="1"/>
  </cols>
  <sheetData>
    <row r="1" spans="2:5" ht="26.25" x14ac:dyDescent="0.4">
      <c r="B1" s="4" t="s">
        <v>65</v>
      </c>
    </row>
    <row r="2" spans="2:5" x14ac:dyDescent="0.25">
      <c r="B2" s="1"/>
    </row>
    <row r="3" spans="2:5" x14ac:dyDescent="0.25">
      <c r="B3" s="3" t="s">
        <v>49</v>
      </c>
      <c r="C3" s="3" t="s">
        <v>52</v>
      </c>
      <c r="D3" s="3" t="s">
        <v>50</v>
      </c>
      <c r="E3" s="3" t="s">
        <v>51</v>
      </c>
    </row>
    <row r="4" spans="2:5" x14ac:dyDescent="0.25">
      <c r="B4" s="2" t="s">
        <v>53</v>
      </c>
      <c r="C4" s="2">
        <v>500</v>
      </c>
      <c r="D4" s="9">
        <f t="shared" ref="D4:D15" si="0">C4/SUM($C$4:$C$15)</f>
        <v>0.21978021978021978</v>
      </c>
      <c r="E4" s="10">
        <f>D4</f>
        <v>0.21978021978021978</v>
      </c>
    </row>
    <row r="5" spans="2:5" x14ac:dyDescent="0.25">
      <c r="B5" s="2" t="s">
        <v>54</v>
      </c>
      <c r="C5" s="2">
        <v>400</v>
      </c>
      <c r="D5" s="9">
        <f t="shared" si="0"/>
        <v>0.17582417582417584</v>
      </c>
      <c r="E5" s="10">
        <f t="shared" ref="E5:E15" si="1">E4+D5</f>
        <v>0.39560439560439564</v>
      </c>
    </row>
    <row r="6" spans="2:5" x14ac:dyDescent="0.25">
      <c r="B6" s="2" t="s">
        <v>55</v>
      </c>
      <c r="C6" s="2">
        <v>300</v>
      </c>
      <c r="D6" s="9">
        <f t="shared" si="0"/>
        <v>0.13186813186813187</v>
      </c>
      <c r="E6" s="10">
        <f t="shared" si="1"/>
        <v>0.52747252747252749</v>
      </c>
    </row>
    <row r="7" spans="2:5" x14ac:dyDescent="0.25">
      <c r="B7" s="2" t="s">
        <v>56</v>
      </c>
      <c r="C7" s="2">
        <v>215</v>
      </c>
      <c r="D7" s="9">
        <f t="shared" si="0"/>
        <v>9.4505494505494503E-2</v>
      </c>
      <c r="E7" s="10">
        <f t="shared" si="1"/>
        <v>0.62197802197802199</v>
      </c>
    </row>
    <row r="8" spans="2:5" x14ac:dyDescent="0.25">
      <c r="B8" s="2" t="s">
        <v>57</v>
      </c>
      <c r="C8" s="2">
        <v>200</v>
      </c>
      <c r="D8" s="9">
        <f t="shared" si="0"/>
        <v>8.7912087912087919E-2</v>
      </c>
      <c r="E8" s="10">
        <f t="shared" si="1"/>
        <v>0.70989010989010992</v>
      </c>
    </row>
    <row r="9" spans="2:5" x14ac:dyDescent="0.25">
      <c r="B9" s="2" t="s">
        <v>58</v>
      </c>
      <c r="C9" s="2">
        <v>185</v>
      </c>
      <c r="D9" s="9">
        <f t="shared" si="0"/>
        <v>8.1318681318681321E-2</v>
      </c>
      <c r="E9" s="10">
        <f t="shared" si="1"/>
        <v>0.79120879120879128</v>
      </c>
    </row>
    <row r="10" spans="2:5" x14ac:dyDescent="0.25">
      <c r="B10" s="2" t="s">
        <v>59</v>
      </c>
      <c r="C10" s="2">
        <v>125</v>
      </c>
      <c r="D10" s="9">
        <f t="shared" si="0"/>
        <v>5.4945054945054944E-2</v>
      </c>
      <c r="E10" s="10">
        <f t="shared" si="1"/>
        <v>0.84615384615384626</v>
      </c>
    </row>
    <row r="11" spans="2:5" x14ac:dyDescent="0.25">
      <c r="B11" s="2" t="s">
        <v>60</v>
      </c>
      <c r="C11" s="2">
        <v>110</v>
      </c>
      <c r="D11" s="9">
        <f t="shared" si="0"/>
        <v>4.8351648351648353E-2</v>
      </c>
      <c r="E11" s="10">
        <f t="shared" si="1"/>
        <v>0.89450549450549466</v>
      </c>
    </row>
    <row r="12" spans="2:5" x14ac:dyDescent="0.25">
      <c r="B12" s="2" t="s">
        <v>61</v>
      </c>
      <c r="C12" s="2">
        <v>100</v>
      </c>
      <c r="D12" s="9">
        <f t="shared" si="0"/>
        <v>4.3956043956043959E-2</v>
      </c>
      <c r="E12" s="10">
        <f t="shared" si="1"/>
        <v>0.93846153846153857</v>
      </c>
    </row>
    <row r="13" spans="2:5" x14ac:dyDescent="0.25">
      <c r="B13" s="2" t="s">
        <v>62</v>
      </c>
      <c r="C13" s="2">
        <v>70</v>
      </c>
      <c r="D13" s="9">
        <f t="shared" si="0"/>
        <v>3.0769230769230771E-2</v>
      </c>
      <c r="E13" s="10">
        <f t="shared" si="1"/>
        <v>0.96923076923076934</v>
      </c>
    </row>
    <row r="14" spans="2:5" x14ac:dyDescent="0.25">
      <c r="B14" s="2" t="s">
        <v>63</v>
      </c>
      <c r="C14" s="2">
        <v>45</v>
      </c>
      <c r="D14" s="9">
        <f t="shared" si="0"/>
        <v>1.9780219780219779E-2</v>
      </c>
      <c r="E14" s="10">
        <f t="shared" si="1"/>
        <v>0.98901098901098916</v>
      </c>
    </row>
    <row r="15" spans="2:5" x14ac:dyDescent="0.25">
      <c r="B15" s="2" t="s">
        <v>64</v>
      </c>
      <c r="C15" s="2">
        <v>25</v>
      </c>
      <c r="D15" s="9">
        <f t="shared" si="0"/>
        <v>1.098901098901099E-2</v>
      </c>
      <c r="E15" s="10">
        <f t="shared" si="1"/>
        <v>1.0000000000000002</v>
      </c>
    </row>
  </sheetData>
  <sortState xmlns:xlrd2="http://schemas.microsoft.com/office/spreadsheetml/2017/richdata2" ref="B4:E15">
    <sortCondition descending="1" ref="C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20"/>
  <sheetViews>
    <sheetView showGridLines="0" workbookViewId="0">
      <selection activeCell="F14" sqref="F14"/>
    </sheetView>
  </sheetViews>
  <sheetFormatPr defaultRowHeight="15" x14ac:dyDescent="0.25"/>
  <cols>
    <col min="1" max="1" width="3.42578125" customWidth="1"/>
    <col min="2" max="2" width="20.140625" customWidth="1"/>
    <col min="3" max="3" width="7.28515625" bestFit="1" customWidth="1"/>
    <col min="4" max="4" width="26.140625" bestFit="1" customWidth="1"/>
    <col min="6" max="6" width="16.5703125" bestFit="1" customWidth="1"/>
    <col min="7" max="7" width="14.140625" bestFit="1" customWidth="1"/>
  </cols>
  <sheetData>
    <row r="1" spans="2:7" ht="26.25" x14ac:dyDescent="0.4">
      <c r="B1" s="4" t="s">
        <v>43</v>
      </c>
    </row>
    <row r="3" spans="2:7" x14ac:dyDescent="0.25">
      <c r="B3" s="8" t="s">
        <v>0</v>
      </c>
      <c r="C3" s="2">
        <v>0</v>
      </c>
      <c r="F3" s="8" t="s">
        <v>29</v>
      </c>
      <c r="G3" s="2" t="s">
        <v>42</v>
      </c>
    </row>
    <row r="4" spans="2:7" x14ac:dyDescent="0.25">
      <c r="B4" s="8" t="s">
        <v>24</v>
      </c>
      <c r="C4" s="2">
        <v>15</v>
      </c>
      <c r="D4" t="s">
        <v>38</v>
      </c>
      <c r="F4" s="8" t="s">
        <v>30</v>
      </c>
      <c r="G4" s="2">
        <f>VLOOKUP(G3,$B$10:$C$17,2,0)</f>
        <v>15</v>
      </c>
    </row>
    <row r="5" spans="2:7" x14ac:dyDescent="0.25">
      <c r="B5" s="8" t="s">
        <v>25</v>
      </c>
      <c r="C5" s="2">
        <v>45</v>
      </c>
      <c r="D5" t="s">
        <v>32</v>
      </c>
      <c r="F5" s="8" t="s">
        <v>28</v>
      </c>
      <c r="G5" s="2">
        <v>1</v>
      </c>
    </row>
    <row r="6" spans="2:7" x14ac:dyDescent="0.25">
      <c r="B6" s="8" t="s">
        <v>26</v>
      </c>
      <c r="C6" s="2">
        <v>40</v>
      </c>
      <c r="D6" t="s">
        <v>33</v>
      </c>
      <c r="F6" s="8" t="s">
        <v>27</v>
      </c>
      <c r="G6" s="2">
        <f>C7*2-(G4+G5)</f>
        <v>184</v>
      </c>
    </row>
    <row r="7" spans="2:7" x14ac:dyDescent="0.25">
      <c r="B7" s="8" t="s">
        <v>27</v>
      </c>
      <c r="C7" s="2">
        <f>SUM(C3:C6)</f>
        <v>100</v>
      </c>
    </row>
    <row r="9" spans="2:7" x14ac:dyDescent="0.25">
      <c r="B9" s="6" t="s">
        <v>29</v>
      </c>
      <c r="C9" s="6" t="s">
        <v>31</v>
      </c>
    </row>
    <row r="10" spans="2:7" x14ac:dyDescent="0.25">
      <c r="B10" s="5" t="s">
        <v>40</v>
      </c>
      <c r="C10" s="5">
        <v>5</v>
      </c>
    </row>
    <row r="11" spans="2:7" x14ac:dyDescent="0.25">
      <c r="B11" s="5" t="s">
        <v>42</v>
      </c>
      <c r="C11" s="5">
        <v>15</v>
      </c>
    </row>
    <row r="12" spans="2:7" x14ac:dyDescent="0.25">
      <c r="B12" s="5" t="s">
        <v>39</v>
      </c>
      <c r="C12" s="5">
        <v>35</v>
      </c>
    </row>
    <row r="13" spans="2:7" x14ac:dyDescent="0.25">
      <c r="B13" s="5" t="s">
        <v>34</v>
      </c>
      <c r="C13" s="5">
        <v>20</v>
      </c>
    </row>
    <row r="14" spans="2:7" x14ac:dyDescent="0.25">
      <c r="B14" s="5" t="s">
        <v>35</v>
      </c>
      <c r="C14" s="5">
        <v>18</v>
      </c>
    </row>
    <row r="15" spans="2:7" x14ac:dyDescent="0.25">
      <c r="B15" s="5" t="s">
        <v>41</v>
      </c>
      <c r="C15" s="5">
        <v>8</v>
      </c>
    </row>
    <row r="16" spans="2:7" x14ac:dyDescent="0.25">
      <c r="B16" s="5" t="s">
        <v>36</v>
      </c>
      <c r="C16" s="5">
        <v>18</v>
      </c>
    </row>
    <row r="17" spans="2:3" x14ac:dyDescent="0.25">
      <c r="B17" s="5" t="s">
        <v>37</v>
      </c>
      <c r="C17" s="5">
        <v>45</v>
      </c>
    </row>
    <row r="19" spans="2:3" x14ac:dyDescent="0.25">
      <c r="B19" t="str">
        <f>"Количество товара "&amp;G3&amp;" на складе"</f>
        <v>Количество товара Телевизор 22" на складе</v>
      </c>
    </row>
    <row r="20" spans="2:3" x14ac:dyDescent="0.25">
      <c r="B20" s="7"/>
      <c r="C20" s="7"/>
    </row>
  </sheetData>
  <dataValidations count="1">
    <dataValidation type="list" allowBlank="1" showInputMessage="1" showErrorMessage="1" sqref="B20:C20 G3" xr:uid="{00000000-0002-0000-0700-000000000000}">
      <formula1>$B$10:$B$17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B1:I8"/>
  <sheetViews>
    <sheetView showGridLines="0" workbookViewId="0"/>
  </sheetViews>
  <sheetFormatPr defaultRowHeight="14.25" x14ac:dyDescent="0.2"/>
  <cols>
    <col min="1" max="1" width="4.5703125" style="12" customWidth="1"/>
    <col min="2" max="2" width="10" style="12" customWidth="1"/>
    <col min="3" max="3" width="12" style="12" bestFit="1" customWidth="1"/>
    <col min="4" max="4" width="11.140625" style="12" bestFit="1" customWidth="1"/>
    <col min="5" max="5" width="10.140625" style="12" bestFit="1" customWidth="1"/>
    <col min="6" max="9" width="6.140625" style="12" customWidth="1"/>
    <col min="10" max="16384" width="9.140625" style="12"/>
  </cols>
  <sheetData>
    <row r="1" spans="2:9" ht="18" x14ac:dyDescent="0.25">
      <c r="B1" s="13" t="s">
        <v>88</v>
      </c>
    </row>
    <row r="3" spans="2:9" ht="15" x14ac:dyDescent="0.25">
      <c r="B3" s="15" t="s">
        <v>4</v>
      </c>
      <c r="C3" s="15" t="s">
        <v>89</v>
      </c>
      <c r="D3" s="15" t="s">
        <v>90</v>
      </c>
      <c r="E3" s="15" t="s">
        <v>91</v>
      </c>
      <c r="F3" s="15" t="s">
        <v>92</v>
      </c>
      <c r="G3" s="15" t="s">
        <v>93</v>
      </c>
      <c r="H3" s="15" t="s">
        <v>94</v>
      </c>
      <c r="I3" s="15" t="s">
        <v>95</v>
      </c>
    </row>
    <row r="4" spans="2:9" x14ac:dyDescent="0.2">
      <c r="B4" s="14" t="s">
        <v>21</v>
      </c>
      <c r="C4" s="16">
        <v>75</v>
      </c>
      <c r="D4" s="16">
        <v>60</v>
      </c>
      <c r="E4" s="16">
        <f>SUM(F4:I4)</f>
        <v>65</v>
      </c>
      <c r="F4" s="14">
        <v>10</v>
      </c>
      <c r="G4" s="16">
        <v>15</v>
      </c>
      <c r="H4" s="16">
        <v>12</v>
      </c>
      <c r="I4" s="16">
        <v>28</v>
      </c>
    </row>
    <row r="5" spans="2:9" x14ac:dyDescent="0.2">
      <c r="B5" s="14" t="s">
        <v>22</v>
      </c>
      <c r="C5" s="16">
        <v>45</v>
      </c>
      <c r="D5" s="16">
        <v>30</v>
      </c>
      <c r="E5" s="16">
        <f t="shared" ref="E5:E8" si="0">SUM(F5:I5)</f>
        <v>33</v>
      </c>
      <c r="F5" s="14">
        <v>9</v>
      </c>
      <c r="G5" s="16">
        <v>9</v>
      </c>
      <c r="H5" s="16">
        <v>7</v>
      </c>
      <c r="I5" s="16">
        <v>8</v>
      </c>
    </row>
    <row r="6" spans="2:9" x14ac:dyDescent="0.2">
      <c r="B6" s="14" t="s">
        <v>96</v>
      </c>
      <c r="C6" s="16">
        <v>100</v>
      </c>
      <c r="D6" s="16">
        <v>80</v>
      </c>
      <c r="E6" s="16">
        <f t="shared" si="0"/>
        <v>65</v>
      </c>
      <c r="F6" s="14">
        <v>22</v>
      </c>
      <c r="G6" s="16">
        <v>18</v>
      </c>
      <c r="H6" s="16">
        <v>14</v>
      </c>
      <c r="I6" s="16">
        <v>11</v>
      </c>
    </row>
    <row r="7" spans="2:9" x14ac:dyDescent="0.2">
      <c r="B7" s="14" t="s">
        <v>23</v>
      </c>
      <c r="C7" s="16">
        <v>60</v>
      </c>
      <c r="D7" s="16">
        <v>50</v>
      </c>
      <c r="E7" s="16">
        <f t="shared" si="0"/>
        <v>39</v>
      </c>
      <c r="F7" s="14">
        <v>16</v>
      </c>
      <c r="G7" s="16">
        <v>5</v>
      </c>
      <c r="H7" s="16">
        <v>8</v>
      </c>
      <c r="I7" s="16">
        <v>10</v>
      </c>
    </row>
    <row r="8" spans="2:9" x14ac:dyDescent="0.2">
      <c r="B8" s="14" t="s">
        <v>20</v>
      </c>
      <c r="C8" s="16">
        <v>45</v>
      </c>
      <c r="D8" s="16">
        <v>30</v>
      </c>
      <c r="E8" s="16">
        <f t="shared" si="0"/>
        <v>26</v>
      </c>
      <c r="F8" s="14">
        <v>7</v>
      </c>
      <c r="G8" s="16">
        <v>8</v>
      </c>
      <c r="H8" s="16">
        <v>6</v>
      </c>
      <c r="I8" s="1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 умные таблицы</vt:lpstr>
      <vt:lpstr>шаблон</vt:lpstr>
      <vt:lpstr>2 комбинированные</vt:lpstr>
      <vt:lpstr>3 с итогами</vt:lpstr>
      <vt:lpstr>4 ганта</vt:lpstr>
      <vt:lpstr>5 сравнение (торнадо)</vt:lpstr>
      <vt:lpstr>Диаграмма Парето</vt:lpstr>
      <vt:lpstr>Спидометр</vt:lpstr>
      <vt:lpstr>6 термометр</vt:lpstr>
      <vt:lpstr>7 диаграмма выбора</vt:lpstr>
      <vt:lpstr>8 условная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2021-10-26T16:29:57Z</dcterms:modified>
</cp:coreProperties>
</file>