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theme/themeOverride1.xml" ContentType="application/vnd.openxmlformats-officedocument.themeOverride+xml"/>
  <Override PartName="/xl/drawings/drawing2.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3.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drawings/drawing4.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5.xml" ContentType="application/vnd.openxmlformats-officedocument.drawing+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drawings/drawing6.xml" ContentType="application/vnd.openxmlformats-officedocument.drawing+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drawings/drawing7.xml" ContentType="application/vnd.openxmlformats-officedocument.drawing+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drawings/drawing8.xml" ContentType="application/vnd.openxmlformats-officedocument.drawing+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charts/chart79.xml" ContentType="application/vnd.openxmlformats-officedocument.drawingml.chart+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drawings/drawing9.xml" ContentType="application/vnd.openxmlformats-officedocument.drawing+xml"/>
  <Override PartName="/xl/charts/chart84.xml" ContentType="application/vnd.openxmlformats-officedocument.drawingml.chart+xml"/>
  <Override PartName="/xl/charts/chart85.xml" ContentType="application/vnd.openxmlformats-officedocument.drawingml.chart+xml"/>
  <Override PartName="/xl/drawings/drawing10.xml" ContentType="application/vnd.openxmlformats-officedocument.drawing+xml"/>
  <Override PartName="/xl/charts/chart86.xml" ContentType="application/vnd.openxmlformats-officedocument.drawingml.chart+xml"/>
  <Override PartName="/xl/charts/chart8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40" yWindow="240" windowWidth="19440" windowHeight="15300" tabRatio="714" firstSheet="2" activeTab="10"/>
  </bookViews>
  <sheets>
    <sheet name="Questions" sheetId="1" r:id="rId1"/>
    <sheet name="mean value" sheetId="2" r:id="rId2"/>
    <sheet name="ALL" sheetId="6" r:id="rId3"/>
    <sheet name="gender" sheetId="7" r:id="rId4"/>
    <sheet name="groups" sheetId="11" r:id="rId5"/>
    <sheet name="tagging vs. no tagging" sheetId="8" r:id="rId6"/>
    <sheet name="Windows vs. Other" sheetId="12" r:id="rId7"/>
    <sheet name="IT" sheetId="13" r:id="rId8"/>
    <sheet name="filer vs. piler" sheetId="14" r:id="rId9"/>
    <sheet name="usage" sheetId="10" r:id="rId10"/>
    <sheet name="prefered condition" sheetId="15" r:id="rId11"/>
    <sheet name="open answers" sheetId="3" r:id="rId12"/>
  </sheets>
  <externalReferences>
    <externalReference r:id="rId13"/>
  </externalReferenc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E7" i="10" l="1"/>
  <c r="E8" i="10"/>
  <c r="E9" i="10"/>
  <c r="E16" i="10"/>
  <c r="E6" i="10"/>
  <c r="E15" i="10"/>
  <c r="E3" i="10"/>
  <c r="E4" i="10"/>
  <c r="E5" i="10"/>
  <c r="E14" i="10"/>
  <c r="B3" i="15"/>
  <c r="B4" i="15"/>
  <c r="B5" i="15"/>
  <c r="B6" i="15"/>
  <c r="B7" i="15"/>
  <c r="B8" i="15"/>
  <c r="B9" i="15"/>
  <c r="B10" i="15"/>
  <c r="B11" i="15"/>
  <c r="B12" i="15"/>
  <c r="B13" i="15"/>
  <c r="B14" i="15"/>
  <c r="B15" i="15"/>
  <c r="B16" i="15"/>
  <c r="B17" i="15"/>
  <c r="B18" i="15"/>
  <c r="B19" i="15"/>
  <c r="B20" i="15"/>
  <c r="B21" i="15"/>
  <c r="B22" i="15"/>
  <c r="B23" i="15"/>
  <c r="B24" i="15"/>
  <c r="B25" i="15"/>
  <c r="B26" i="15"/>
  <c r="G7" i="15"/>
  <c r="G8" i="15"/>
  <c r="G9" i="15"/>
  <c r="F17" i="15"/>
  <c r="G6" i="15"/>
  <c r="F16" i="15"/>
  <c r="G3" i="15"/>
  <c r="G4" i="15"/>
  <c r="G5" i="15"/>
  <c r="F15" i="15"/>
  <c r="H6" i="15"/>
  <c r="H7" i="15"/>
  <c r="H8" i="15"/>
  <c r="H9" i="15"/>
  <c r="H5" i="15"/>
  <c r="H4" i="15"/>
  <c r="H3" i="15"/>
  <c r="F8" i="10"/>
  <c r="F7" i="10"/>
  <c r="F6" i="10"/>
  <c r="F5" i="10"/>
  <c r="F4" i="10"/>
  <c r="F3" i="10"/>
  <c r="F9" i="10"/>
  <c r="B27" i="15"/>
  <c r="A4" i="15"/>
  <c r="A5" i="15"/>
  <c r="A6" i="15"/>
  <c r="A7" i="15"/>
  <c r="A8" i="15"/>
  <c r="A9" i="15"/>
  <c r="A10" i="15"/>
  <c r="A11" i="15"/>
  <c r="A12" i="15"/>
  <c r="A13" i="15"/>
  <c r="A14" i="15"/>
  <c r="A15" i="15"/>
  <c r="A16" i="15"/>
  <c r="A17" i="15"/>
  <c r="A18" i="15"/>
  <c r="A19" i="15"/>
  <c r="A20" i="15"/>
  <c r="A21" i="15"/>
  <c r="A22" i="15"/>
  <c r="A23" i="15"/>
  <c r="A24" i="15"/>
  <c r="A25" i="15"/>
  <c r="A26" i="15"/>
  <c r="A3" i="15"/>
  <c r="Y18" i="14"/>
  <c r="Y19" i="14"/>
  <c r="Y20" i="14"/>
  <c r="Y21" i="14"/>
  <c r="Y22" i="14"/>
  <c r="Y23" i="14"/>
  <c r="Y24" i="14"/>
  <c r="Y25" i="14"/>
  <c r="Y26" i="14"/>
  <c r="Y27" i="14"/>
  <c r="Y28" i="14"/>
  <c r="Y29" i="14"/>
  <c r="S37" i="14"/>
  <c r="X18" i="14"/>
  <c r="X19" i="14"/>
  <c r="X20" i="14"/>
  <c r="X21" i="14"/>
  <c r="X22" i="14"/>
  <c r="X23" i="14"/>
  <c r="X24" i="14"/>
  <c r="X25" i="14"/>
  <c r="X26" i="14"/>
  <c r="X27" i="14"/>
  <c r="X28" i="14"/>
  <c r="X29" i="14"/>
  <c r="S36" i="14"/>
  <c r="W18" i="14"/>
  <c r="W19" i="14"/>
  <c r="W20" i="14"/>
  <c r="W21" i="14"/>
  <c r="W22" i="14"/>
  <c r="W23" i="14"/>
  <c r="W24" i="14"/>
  <c r="W25" i="14"/>
  <c r="W26" i="14"/>
  <c r="W27" i="14"/>
  <c r="W28" i="14"/>
  <c r="W29" i="14"/>
  <c r="S35" i="14"/>
  <c r="V18" i="14"/>
  <c r="V19" i="14"/>
  <c r="V20" i="14"/>
  <c r="V21" i="14"/>
  <c r="V22" i="14"/>
  <c r="V23" i="14"/>
  <c r="V24" i="14"/>
  <c r="V25" i="14"/>
  <c r="V26" i="14"/>
  <c r="V27" i="14"/>
  <c r="V28" i="14"/>
  <c r="V29" i="14"/>
  <c r="S34" i="14"/>
  <c r="U18" i="14"/>
  <c r="U19" i="14"/>
  <c r="U20" i="14"/>
  <c r="U21" i="14"/>
  <c r="U22" i="14"/>
  <c r="U23" i="14"/>
  <c r="U24" i="14"/>
  <c r="U25" i="14"/>
  <c r="U26" i="14"/>
  <c r="U27" i="14"/>
  <c r="U28" i="14"/>
  <c r="U29" i="14"/>
  <c r="R37" i="14"/>
  <c r="T18" i="14"/>
  <c r="T19" i="14"/>
  <c r="T20" i="14"/>
  <c r="T21" i="14"/>
  <c r="T22" i="14"/>
  <c r="T23" i="14"/>
  <c r="T24" i="14"/>
  <c r="T25" i="14"/>
  <c r="T26" i="14"/>
  <c r="T27" i="14"/>
  <c r="T28" i="14"/>
  <c r="T29" i="14"/>
  <c r="R36" i="14"/>
  <c r="S18" i="14"/>
  <c r="S19" i="14"/>
  <c r="S20" i="14"/>
  <c r="S21" i="14"/>
  <c r="S22" i="14"/>
  <c r="S23" i="14"/>
  <c r="S24" i="14"/>
  <c r="S25" i="14"/>
  <c r="S26" i="14"/>
  <c r="S27" i="14"/>
  <c r="S28" i="14"/>
  <c r="S29" i="14"/>
  <c r="R35" i="14"/>
  <c r="R18" i="14"/>
  <c r="R19" i="14"/>
  <c r="R20" i="14"/>
  <c r="R21" i="14"/>
  <c r="R22" i="14"/>
  <c r="R23" i="14"/>
  <c r="R24" i="14"/>
  <c r="R25" i="14"/>
  <c r="R26" i="14"/>
  <c r="R27" i="14"/>
  <c r="R28" i="14"/>
  <c r="R29" i="14"/>
  <c r="R34" i="14"/>
  <c r="Q18" i="14"/>
  <c r="Q19" i="14"/>
  <c r="Q20" i="14"/>
  <c r="Q21" i="14"/>
  <c r="Q22" i="14"/>
  <c r="Q23" i="14"/>
  <c r="Q24" i="14"/>
  <c r="Q25" i="14"/>
  <c r="Q26" i="14"/>
  <c r="Q27" i="14"/>
  <c r="Q28" i="14"/>
  <c r="Q29" i="14"/>
  <c r="Q37" i="14"/>
  <c r="P18" i="14"/>
  <c r="P19" i="14"/>
  <c r="P20" i="14"/>
  <c r="P21" i="14"/>
  <c r="P22" i="14"/>
  <c r="P23" i="14"/>
  <c r="P24" i="14"/>
  <c r="P25" i="14"/>
  <c r="P26" i="14"/>
  <c r="P27" i="14"/>
  <c r="P28" i="14"/>
  <c r="P29" i="14"/>
  <c r="Q36" i="14"/>
  <c r="O18" i="14"/>
  <c r="O19" i="14"/>
  <c r="O20" i="14"/>
  <c r="O21" i="14"/>
  <c r="O22" i="14"/>
  <c r="O23" i="14"/>
  <c r="O24" i="14"/>
  <c r="O25" i="14"/>
  <c r="O26" i="14"/>
  <c r="O27" i="14"/>
  <c r="O28" i="14"/>
  <c r="O29" i="14"/>
  <c r="Q35" i="14"/>
  <c r="N18" i="14"/>
  <c r="N19" i="14"/>
  <c r="N20" i="14"/>
  <c r="N21" i="14"/>
  <c r="N22" i="14"/>
  <c r="N23" i="14"/>
  <c r="N24" i="14"/>
  <c r="N25" i="14"/>
  <c r="N26" i="14"/>
  <c r="N27" i="14"/>
  <c r="N28" i="14"/>
  <c r="N29" i="14"/>
  <c r="Q34" i="14"/>
  <c r="M18" i="14"/>
  <c r="M19" i="14"/>
  <c r="M20" i="14"/>
  <c r="M21" i="14"/>
  <c r="M22" i="14"/>
  <c r="M23" i="14"/>
  <c r="M24" i="14"/>
  <c r="M25" i="14"/>
  <c r="M26" i="14"/>
  <c r="M27" i="14"/>
  <c r="M28" i="14"/>
  <c r="M29" i="14"/>
  <c r="P37" i="14"/>
  <c r="L18" i="14"/>
  <c r="L19" i="14"/>
  <c r="L20" i="14"/>
  <c r="L21" i="14"/>
  <c r="L22" i="14"/>
  <c r="L23" i="14"/>
  <c r="L24" i="14"/>
  <c r="L25" i="14"/>
  <c r="L26" i="14"/>
  <c r="L27" i="14"/>
  <c r="L28" i="14"/>
  <c r="L29" i="14"/>
  <c r="P36" i="14"/>
  <c r="K18" i="14"/>
  <c r="K19" i="14"/>
  <c r="K20" i="14"/>
  <c r="K21" i="14"/>
  <c r="K22" i="14"/>
  <c r="K23" i="14"/>
  <c r="K24" i="14"/>
  <c r="K25" i="14"/>
  <c r="K26" i="14"/>
  <c r="K27" i="14"/>
  <c r="K28" i="14"/>
  <c r="K29" i="14"/>
  <c r="P35" i="14"/>
  <c r="J18" i="14"/>
  <c r="J19" i="14"/>
  <c r="J20" i="14"/>
  <c r="J21" i="14"/>
  <c r="J22" i="14"/>
  <c r="J23" i="14"/>
  <c r="J24" i="14"/>
  <c r="J25" i="14"/>
  <c r="J26" i="14"/>
  <c r="J27" i="14"/>
  <c r="J28" i="14"/>
  <c r="J29" i="14"/>
  <c r="P34" i="14"/>
  <c r="I18" i="14"/>
  <c r="I19" i="14"/>
  <c r="I20" i="14"/>
  <c r="I21" i="14"/>
  <c r="I22" i="14"/>
  <c r="I23" i="14"/>
  <c r="I24" i="14"/>
  <c r="I25" i="14"/>
  <c r="I26" i="14"/>
  <c r="I27" i="14"/>
  <c r="I28" i="14"/>
  <c r="I29" i="14"/>
  <c r="O37" i="14"/>
  <c r="H18" i="14"/>
  <c r="H19" i="14"/>
  <c r="H20" i="14"/>
  <c r="H21" i="14"/>
  <c r="H22" i="14"/>
  <c r="H23" i="14"/>
  <c r="H24" i="14"/>
  <c r="H25" i="14"/>
  <c r="H26" i="14"/>
  <c r="H27" i="14"/>
  <c r="H28" i="14"/>
  <c r="H29" i="14"/>
  <c r="O36" i="14"/>
  <c r="G18" i="14"/>
  <c r="G19" i="14"/>
  <c r="G20" i="14"/>
  <c r="G21" i="14"/>
  <c r="G22" i="14"/>
  <c r="G23" i="14"/>
  <c r="G24" i="14"/>
  <c r="G25" i="14"/>
  <c r="G26" i="14"/>
  <c r="G27" i="14"/>
  <c r="G28" i="14"/>
  <c r="G29" i="14"/>
  <c r="O35" i="14"/>
  <c r="F18" i="14"/>
  <c r="F19" i="14"/>
  <c r="F20" i="14"/>
  <c r="F21" i="14"/>
  <c r="F22" i="14"/>
  <c r="F23" i="14"/>
  <c r="F24" i="14"/>
  <c r="F25" i="14"/>
  <c r="F26" i="14"/>
  <c r="F27" i="14"/>
  <c r="F28" i="14"/>
  <c r="F29" i="14"/>
  <c r="O34" i="14"/>
  <c r="E18" i="14"/>
  <c r="E19" i="14"/>
  <c r="E20" i="14"/>
  <c r="E21" i="14"/>
  <c r="E22" i="14"/>
  <c r="E23" i="14"/>
  <c r="E24" i="14"/>
  <c r="E25" i="14"/>
  <c r="E26" i="14"/>
  <c r="E27" i="14"/>
  <c r="E28" i="14"/>
  <c r="E29" i="14"/>
  <c r="N37" i="14"/>
  <c r="D18" i="14"/>
  <c r="D19" i="14"/>
  <c r="D20" i="14"/>
  <c r="D21" i="14"/>
  <c r="D22" i="14"/>
  <c r="D23" i="14"/>
  <c r="D24" i="14"/>
  <c r="D25" i="14"/>
  <c r="D26" i="14"/>
  <c r="D27" i="14"/>
  <c r="D28" i="14"/>
  <c r="D29" i="14"/>
  <c r="N36" i="14"/>
  <c r="C18" i="14"/>
  <c r="C19" i="14"/>
  <c r="C20" i="14"/>
  <c r="C21" i="14"/>
  <c r="C22" i="14"/>
  <c r="C23" i="14"/>
  <c r="C24" i="14"/>
  <c r="C25" i="14"/>
  <c r="C26" i="14"/>
  <c r="C27" i="14"/>
  <c r="C28" i="14"/>
  <c r="C29" i="14"/>
  <c r="N35" i="14"/>
  <c r="B18" i="14"/>
  <c r="B19" i="14"/>
  <c r="B20" i="14"/>
  <c r="B21" i="14"/>
  <c r="B22" i="14"/>
  <c r="B23" i="14"/>
  <c r="B24" i="14"/>
  <c r="B25" i="14"/>
  <c r="B26" i="14"/>
  <c r="B27" i="14"/>
  <c r="B28" i="14"/>
  <c r="B29" i="14"/>
  <c r="N34" i="14"/>
  <c r="Y2" i="14"/>
  <c r="Y3" i="14"/>
  <c r="Y4" i="14"/>
  <c r="Y5" i="14"/>
  <c r="Y6" i="14"/>
  <c r="Y7" i="14"/>
  <c r="Y8" i="14"/>
  <c r="Y9" i="14"/>
  <c r="Y10" i="14"/>
  <c r="Y11" i="14"/>
  <c r="Y12" i="14"/>
  <c r="Y13" i="14"/>
  <c r="Y14" i="14"/>
  <c r="Y15" i="14"/>
  <c r="I37" i="14"/>
  <c r="X2" i="14"/>
  <c r="X3" i="14"/>
  <c r="X4" i="14"/>
  <c r="X5" i="14"/>
  <c r="X6" i="14"/>
  <c r="X7" i="14"/>
  <c r="X8" i="14"/>
  <c r="X9" i="14"/>
  <c r="X10" i="14"/>
  <c r="X11" i="14"/>
  <c r="X12" i="14"/>
  <c r="X13" i="14"/>
  <c r="X14" i="14"/>
  <c r="X15" i="14"/>
  <c r="I36" i="14"/>
  <c r="W2" i="14"/>
  <c r="W3" i="14"/>
  <c r="W4" i="14"/>
  <c r="W5" i="14"/>
  <c r="W6" i="14"/>
  <c r="W7" i="14"/>
  <c r="W8" i="14"/>
  <c r="W9" i="14"/>
  <c r="W10" i="14"/>
  <c r="W11" i="14"/>
  <c r="W12" i="14"/>
  <c r="W13" i="14"/>
  <c r="W14" i="14"/>
  <c r="W15" i="14"/>
  <c r="I35" i="14"/>
  <c r="V2" i="14"/>
  <c r="V3" i="14"/>
  <c r="V4" i="14"/>
  <c r="V5" i="14"/>
  <c r="V6" i="14"/>
  <c r="V7" i="14"/>
  <c r="V8" i="14"/>
  <c r="V9" i="14"/>
  <c r="V10" i="14"/>
  <c r="V11" i="14"/>
  <c r="V12" i="14"/>
  <c r="V13" i="14"/>
  <c r="V14" i="14"/>
  <c r="V15" i="14"/>
  <c r="I34" i="14"/>
  <c r="U2" i="14"/>
  <c r="U3" i="14"/>
  <c r="U4" i="14"/>
  <c r="U5" i="14"/>
  <c r="U6" i="14"/>
  <c r="U7" i="14"/>
  <c r="U8" i="14"/>
  <c r="U9" i="14"/>
  <c r="U10" i="14"/>
  <c r="U11" i="14"/>
  <c r="U12" i="14"/>
  <c r="U13" i="14"/>
  <c r="U14" i="14"/>
  <c r="U15" i="14"/>
  <c r="H37" i="14"/>
  <c r="T2" i="14"/>
  <c r="T3" i="14"/>
  <c r="T4" i="14"/>
  <c r="T5" i="14"/>
  <c r="T6" i="14"/>
  <c r="T7" i="14"/>
  <c r="T8" i="14"/>
  <c r="T9" i="14"/>
  <c r="T10" i="14"/>
  <c r="T11" i="14"/>
  <c r="T12" i="14"/>
  <c r="T13" i="14"/>
  <c r="T14" i="14"/>
  <c r="T15" i="14"/>
  <c r="H36" i="14"/>
  <c r="S2" i="14"/>
  <c r="S3" i="14"/>
  <c r="S4" i="14"/>
  <c r="S5" i="14"/>
  <c r="S6" i="14"/>
  <c r="S7" i="14"/>
  <c r="S8" i="14"/>
  <c r="S9" i="14"/>
  <c r="S10" i="14"/>
  <c r="S11" i="14"/>
  <c r="S12" i="14"/>
  <c r="S13" i="14"/>
  <c r="S14" i="14"/>
  <c r="S15" i="14"/>
  <c r="H35" i="14"/>
  <c r="R2" i="14"/>
  <c r="R3" i="14"/>
  <c r="R4" i="14"/>
  <c r="R5" i="14"/>
  <c r="R6" i="14"/>
  <c r="R7" i="14"/>
  <c r="R8" i="14"/>
  <c r="R9" i="14"/>
  <c r="R10" i="14"/>
  <c r="R11" i="14"/>
  <c r="R12" i="14"/>
  <c r="R13" i="14"/>
  <c r="R14" i="14"/>
  <c r="R15" i="14"/>
  <c r="H34" i="14"/>
  <c r="Q2" i="14"/>
  <c r="Q3" i="14"/>
  <c r="Q4" i="14"/>
  <c r="Q5" i="14"/>
  <c r="Q6" i="14"/>
  <c r="Q7" i="14"/>
  <c r="Q8" i="14"/>
  <c r="Q9" i="14"/>
  <c r="Q10" i="14"/>
  <c r="Q11" i="14"/>
  <c r="Q12" i="14"/>
  <c r="Q13" i="14"/>
  <c r="Q14" i="14"/>
  <c r="Q15" i="14"/>
  <c r="G37" i="14"/>
  <c r="P2" i="14"/>
  <c r="P3" i="14"/>
  <c r="P4" i="14"/>
  <c r="P5" i="14"/>
  <c r="P6" i="14"/>
  <c r="P7" i="14"/>
  <c r="P8" i="14"/>
  <c r="P9" i="14"/>
  <c r="P10" i="14"/>
  <c r="P11" i="14"/>
  <c r="P12" i="14"/>
  <c r="P13" i="14"/>
  <c r="P14" i="14"/>
  <c r="P15" i="14"/>
  <c r="G36" i="14"/>
  <c r="O2" i="14"/>
  <c r="O3" i="14"/>
  <c r="O4" i="14"/>
  <c r="O5" i="14"/>
  <c r="O6" i="14"/>
  <c r="O7" i="14"/>
  <c r="O8" i="14"/>
  <c r="O9" i="14"/>
  <c r="O10" i="14"/>
  <c r="O11" i="14"/>
  <c r="O12" i="14"/>
  <c r="O13" i="14"/>
  <c r="O14" i="14"/>
  <c r="O15" i="14"/>
  <c r="G35" i="14"/>
  <c r="N2" i="14"/>
  <c r="N3" i="14"/>
  <c r="N4" i="14"/>
  <c r="N5" i="14"/>
  <c r="N6" i="14"/>
  <c r="N7" i="14"/>
  <c r="N8" i="14"/>
  <c r="N9" i="14"/>
  <c r="N10" i="14"/>
  <c r="N11" i="14"/>
  <c r="N12" i="14"/>
  <c r="N13" i="14"/>
  <c r="N14" i="14"/>
  <c r="N15" i="14"/>
  <c r="G34" i="14"/>
  <c r="M2" i="14"/>
  <c r="M3" i="14"/>
  <c r="M4" i="14"/>
  <c r="M5" i="14"/>
  <c r="M6" i="14"/>
  <c r="M7" i="14"/>
  <c r="M8" i="14"/>
  <c r="M9" i="14"/>
  <c r="M10" i="14"/>
  <c r="M11" i="14"/>
  <c r="M12" i="14"/>
  <c r="M13" i="14"/>
  <c r="M14" i="14"/>
  <c r="M15" i="14"/>
  <c r="F37" i="14"/>
  <c r="L2" i="14"/>
  <c r="L3" i="14"/>
  <c r="L4" i="14"/>
  <c r="L5" i="14"/>
  <c r="L6" i="14"/>
  <c r="L7" i="14"/>
  <c r="L8" i="14"/>
  <c r="L9" i="14"/>
  <c r="L10" i="14"/>
  <c r="L11" i="14"/>
  <c r="L12" i="14"/>
  <c r="L13" i="14"/>
  <c r="L14" i="14"/>
  <c r="L15" i="14"/>
  <c r="F36" i="14"/>
  <c r="K2" i="14"/>
  <c r="K3" i="14"/>
  <c r="K4" i="14"/>
  <c r="K5" i="14"/>
  <c r="K6" i="14"/>
  <c r="K7" i="14"/>
  <c r="K8" i="14"/>
  <c r="K9" i="14"/>
  <c r="K10" i="14"/>
  <c r="K11" i="14"/>
  <c r="K12" i="14"/>
  <c r="K13" i="14"/>
  <c r="K14" i="14"/>
  <c r="K15" i="14"/>
  <c r="F35" i="14"/>
  <c r="J2" i="14"/>
  <c r="J3" i="14"/>
  <c r="J4" i="14"/>
  <c r="J5" i="14"/>
  <c r="J6" i="14"/>
  <c r="J7" i="14"/>
  <c r="J8" i="14"/>
  <c r="J9" i="14"/>
  <c r="J10" i="14"/>
  <c r="J11" i="14"/>
  <c r="J12" i="14"/>
  <c r="J13" i="14"/>
  <c r="J14" i="14"/>
  <c r="J15" i="14"/>
  <c r="F34" i="14"/>
  <c r="I2" i="14"/>
  <c r="I3" i="14"/>
  <c r="I4" i="14"/>
  <c r="I5" i="14"/>
  <c r="I6" i="14"/>
  <c r="I7" i="14"/>
  <c r="I8" i="14"/>
  <c r="I9" i="14"/>
  <c r="I10" i="14"/>
  <c r="I11" i="14"/>
  <c r="I12" i="14"/>
  <c r="I13" i="14"/>
  <c r="I14" i="14"/>
  <c r="I15" i="14"/>
  <c r="E37" i="14"/>
  <c r="H2" i="14"/>
  <c r="H3" i="14"/>
  <c r="H4" i="14"/>
  <c r="H5" i="14"/>
  <c r="H6" i="14"/>
  <c r="H7" i="14"/>
  <c r="H8" i="14"/>
  <c r="H9" i="14"/>
  <c r="H10" i="14"/>
  <c r="H11" i="14"/>
  <c r="H12" i="14"/>
  <c r="H13" i="14"/>
  <c r="H14" i="14"/>
  <c r="H15" i="14"/>
  <c r="E36" i="14"/>
  <c r="G2" i="14"/>
  <c r="G3" i="14"/>
  <c r="G4" i="14"/>
  <c r="G5" i="14"/>
  <c r="G6" i="14"/>
  <c r="G7" i="14"/>
  <c r="G8" i="14"/>
  <c r="G9" i="14"/>
  <c r="G10" i="14"/>
  <c r="G11" i="14"/>
  <c r="G12" i="14"/>
  <c r="G13" i="14"/>
  <c r="G14" i="14"/>
  <c r="G15" i="14"/>
  <c r="E35" i="14"/>
  <c r="F2" i="14"/>
  <c r="F3" i="14"/>
  <c r="F4" i="14"/>
  <c r="F5" i="14"/>
  <c r="F6" i="14"/>
  <c r="F7" i="14"/>
  <c r="F8" i="14"/>
  <c r="F9" i="14"/>
  <c r="F10" i="14"/>
  <c r="F11" i="14"/>
  <c r="F12" i="14"/>
  <c r="F13" i="14"/>
  <c r="F14" i="14"/>
  <c r="F15" i="14"/>
  <c r="E34" i="14"/>
  <c r="E2" i="14"/>
  <c r="E3" i="14"/>
  <c r="E4" i="14"/>
  <c r="E5" i="14"/>
  <c r="E6" i="14"/>
  <c r="E7" i="14"/>
  <c r="E8" i="14"/>
  <c r="E9" i="14"/>
  <c r="E10" i="14"/>
  <c r="E11" i="14"/>
  <c r="E12" i="14"/>
  <c r="E13" i="14"/>
  <c r="E14" i="14"/>
  <c r="E15" i="14"/>
  <c r="D37" i="14"/>
  <c r="D2" i="14"/>
  <c r="D3" i="14"/>
  <c r="D4" i="14"/>
  <c r="D5" i="14"/>
  <c r="D6" i="14"/>
  <c r="D7" i="14"/>
  <c r="D8" i="14"/>
  <c r="D9" i="14"/>
  <c r="D10" i="14"/>
  <c r="D11" i="14"/>
  <c r="D12" i="14"/>
  <c r="D13" i="14"/>
  <c r="D14" i="14"/>
  <c r="D15" i="14"/>
  <c r="D36" i="14"/>
  <c r="C2" i="14"/>
  <c r="C3" i="14"/>
  <c r="C4" i="14"/>
  <c r="C5" i="14"/>
  <c r="C6" i="14"/>
  <c r="C7" i="14"/>
  <c r="C8" i="14"/>
  <c r="C9" i="14"/>
  <c r="C10" i="14"/>
  <c r="C11" i="14"/>
  <c r="C12" i="14"/>
  <c r="C13" i="14"/>
  <c r="C14" i="14"/>
  <c r="C15" i="14"/>
  <c r="D35" i="14"/>
  <c r="B2" i="14"/>
  <c r="B3" i="14"/>
  <c r="B4" i="14"/>
  <c r="B5" i="14"/>
  <c r="B6" i="14"/>
  <c r="B7" i="14"/>
  <c r="B8" i="14"/>
  <c r="B9" i="14"/>
  <c r="B10" i="14"/>
  <c r="B11" i="14"/>
  <c r="B12" i="14"/>
  <c r="B13" i="14"/>
  <c r="B14" i="14"/>
  <c r="B15" i="14"/>
  <c r="D34" i="14"/>
  <c r="Z18" i="14"/>
  <c r="Z19" i="14"/>
  <c r="Z20" i="14"/>
  <c r="Z21" i="14"/>
  <c r="Z22" i="14"/>
  <c r="Z23" i="14"/>
  <c r="Z24" i="14"/>
  <c r="Z25" i="14"/>
  <c r="Z26" i="14"/>
  <c r="Z27" i="14"/>
  <c r="Z28" i="14"/>
  <c r="Z29" i="14"/>
  <c r="AA18" i="14"/>
  <c r="AA19" i="14"/>
  <c r="AA20" i="14"/>
  <c r="AA21" i="14"/>
  <c r="AA22" i="14"/>
  <c r="AA23" i="14"/>
  <c r="AA24" i="14"/>
  <c r="AA25" i="14"/>
  <c r="AA26" i="14"/>
  <c r="AA27" i="14"/>
  <c r="AA28" i="14"/>
  <c r="AA29" i="14"/>
  <c r="Z2" i="14"/>
  <c r="Z3" i="14"/>
  <c r="Z4" i="14"/>
  <c r="Z5" i="14"/>
  <c r="Z6" i="14"/>
  <c r="Z7" i="14"/>
  <c r="Z8" i="14"/>
  <c r="Z9" i="14"/>
  <c r="Z10" i="14"/>
  <c r="Z11" i="14"/>
  <c r="Z12" i="14"/>
  <c r="Z13" i="14"/>
  <c r="Z14" i="14"/>
  <c r="Z15" i="14"/>
  <c r="AA2" i="14"/>
  <c r="AA3" i="14"/>
  <c r="AA4" i="14"/>
  <c r="AA5" i="14"/>
  <c r="AA6" i="14"/>
  <c r="AA7" i="14"/>
  <c r="AA8" i="14"/>
  <c r="AA9" i="14"/>
  <c r="AA10" i="14"/>
  <c r="AA11" i="14"/>
  <c r="AA12" i="14"/>
  <c r="AA13" i="14"/>
  <c r="AA14" i="14"/>
  <c r="AA15" i="14"/>
  <c r="A28" i="14"/>
  <c r="A27" i="14"/>
  <c r="A26" i="14"/>
  <c r="A25" i="14"/>
  <c r="A24" i="14"/>
  <c r="A23" i="14"/>
  <c r="A22" i="14"/>
  <c r="A21" i="14"/>
  <c r="A20" i="14"/>
  <c r="A19" i="14"/>
  <c r="A18" i="14"/>
  <c r="A14" i="14"/>
  <c r="A13" i="14"/>
  <c r="A12" i="14"/>
  <c r="A11" i="14"/>
  <c r="A10" i="14"/>
  <c r="A9" i="14"/>
  <c r="A8" i="14"/>
  <c r="A7" i="14"/>
  <c r="A6" i="14"/>
  <c r="A5" i="14"/>
  <c r="A4" i="14"/>
  <c r="A3" i="14"/>
  <c r="A2" i="14"/>
  <c r="Z16" i="13"/>
  <c r="Z17" i="13"/>
  <c r="Z18" i="13"/>
  <c r="Z19" i="13"/>
  <c r="Z20" i="13"/>
  <c r="Z21" i="13"/>
  <c r="Z22" i="13"/>
  <c r="Z23" i="13"/>
  <c r="Z24" i="13"/>
  <c r="Z25" i="13"/>
  <c r="Z26" i="13"/>
  <c r="Z27" i="13"/>
  <c r="Z28" i="13"/>
  <c r="T37" i="13"/>
  <c r="Y16" i="13"/>
  <c r="Y17" i="13"/>
  <c r="Y18" i="13"/>
  <c r="Y19" i="13"/>
  <c r="Y20" i="13"/>
  <c r="Y21" i="13"/>
  <c r="Y22" i="13"/>
  <c r="Y23" i="13"/>
  <c r="Y24" i="13"/>
  <c r="Y25" i="13"/>
  <c r="Y26" i="13"/>
  <c r="Y27" i="13"/>
  <c r="Y28" i="13"/>
  <c r="T36" i="13"/>
  <c r="X16" i="13"/>
  <c r="X17" i="13"/>
  <c r="X18" i="13"/>
  <c r="X19" i="13"/>
  <c r="X20" i="13"/>
  <c r="X21" i="13"/>
  <c r="X22" i="13"/>
  <c r="X23" i="13"/>
  <c r="X24" i="13"/>
  <c r="X25" i="13"/>
  <c r="X26" i="13"/>
  <c r="X27" i="13"/>
  <c r="X28" i="13"/>
  <c r="T35" i="13"/>
  <c r="W16" i="13"/>
  <c r="W17" i="13"/>
  <c r="W18" i="13"/>
  <c r="W19" i="13"/>
  <c r="W20" i="13"/>
  <c r="W21" i="13"/>
  <c r="W22" i="13"/>
  <c r="W23" i="13"/>
  <c r="W24" i="13"/>
  <c r="W25" i="13"/>
  <c r="W26" i="13"/>
  <c r="W27" i="13"/>
  <c r="W28" i="13"/>
  <c r="T34" i="13"/>
  <c r="V16" i="13"/>
  <c r="V17" i="13"/>
  <c r="V18" i="13"/>
  <c r="V19" i="13"/>
  <c r="V20" i="13"/>
  <c r="V21" i="13"/>
  <c r="V22" i="13"/>
  <c r="V23" i="13"/>
  <c r="V24" i="13"/>
  <c r="V25" i="13"/>
  <c r="V26" i="13"/>
  <c r="V27" i="13"/>
  <c r="V28" i="13"/>
  <c r="S37" i="13"/>
  <c r="U16" i="13"/>
  <c r="U17" i="13"/>
  <c r="U18" i="13"/>
  <c r="U19" i="13"/>
  <c r="U20" i="13"/>
  <c r="U21" i="13"/>
  <c r="U22" i="13"/>
  <c r="U23" i="13"/>
  <c r="U24" i="13"/>
  <c r="U25" i="13"/>
  <c r="U26" i="13"/>
  <c r="U27" i="13"/>
  <c r="U28" i="13"/>
  <c r="S36" i="13"/>
  <c r="T16" i="13"/>
  <c r="T17" i="13"/>
  <c r="T18" i="13"/>
  <c r="T19" i="13"/>
  <c r="T20" i="13"/>
  <c r="T21" i="13"/>
  <c r="T22" i="13"/>
  <c r="T23" i="13"/>
  <c r="T24" i="13"/>
  <c r="T25" i="13"/>
  <c r="T26" i="13"/>
  <c r="T27" i="13"/>
  <c r="T28" i="13"/>
  <c r="S35" i="13"/>
  <c r="S16" i="13"/>
  <c r="S17" i="13"/>
  <c r="S18" i="13"/>
  <c r="S19" i="13"/>
  <c r="S20" i="13"/>
  <c r="S21" i="13"/>
  <c r="S22" i="13"/>
  <c r="S23" i="13"/>
  <c r="S24" i="13"/>
  <c r="S25" i="13"/>
  <c r="S26" i="13"/>
  <c r="S27" i="13"/>
  <c r="S28" i="13"/>
  <c r="S34" i="13"/>
  <c r="R16" i="13"/>
  <c r="R17" i="13"/>
  <c r="R18" i="13"/>
  <c r="R19" i="13"/>
  <c r="R20" i="13"/>
  <c r="R21" i="13"/>
  <c r="R22" i="13"/>
  <c r="R23" i="13"/>
  <c r="R24" i="13"/>
  <c r="R25" i="13"/>
  <c r="R26" i="13"/>
  <c r="R27" i="13"/>
  <c r="R28" i="13"/>
  <c r="R37" i="13"/>
  <c r="Q16" i="13"/>
  <c r="Q17" i="13"/>
  <c r="Q18" i="13"/>
  <c r="Q19" i="13"/>
  <c r="Q20" i="13"/>
  <c r="Q21" i="13"/>
  <c r="Q22" i="13"/>
  <c r="Q23" i="13"/>
  <c r="Q24" i="13"/>
  <c r="Q25" i="13"/>
  <c r="Q26" i="13"/>
  <c r="Q27" i="13"/>
  <c r="Q28" i="13"/>
  <c r="R36" i="13"/>
  <c r="P16" i="13"/>
  <c r="P17" i="13"/>
  <c r="P18" i="13"/>
  <c r="P19" i="13"/>
  <c r="P20" i="13"/>
  <c r="P21" i="13"/>
  <c r="P22" i="13"/>
  <c r="P23" i="13"/>
  <c r="P24" i="13"/>
  <c r="P25" i="13"/>
  <c r="P26" i="13"/>
  <c r="P27" i="13"/>
  <c r="P28" i="13"/>
  <c r="R35" i="13"/>
  <c r="O16" i="13"/>
  <c r="O17" i="13"/>
  <c r="O18" i="13"/>
  <c r="O19" i="13"/>
  <c r="O20" i="13"/>
  <c r="O21" i="13"/>
  <c r="O22" i="13"/>
  <c r="O23" i="13"/>
  <c r="O24" i="13"/>
  <c r="O25" i="13"/>
  <c r="O26" i="13"/>
  <c r="O27" i="13"/>
  <c r="O28" i="13"/>
  <c r="R34" i="13"/>
  <c r="N16" i="13"/>
  <c r="N17" i="13"/>
  <c r="N18" i="13"/>
  <c r="N19" i="13"/>
  <c r="N20" i="13"/>
  <c r="N21" i="13"/>
  <c r="N22" i="13"/>
  <c r="N23" i="13"/>
  <c r="N24" i="13"/>
  <c r="N25" i="13"/>
  <c r="N26" i="13"/>
  <c r="N27" i="13"/>
  <c r="N28" i="13"/>
  <c r="Q37" i="13"/>
  <c r="M16" i="13"/>
  <c r="M17" i="13"/>
  <c r="M18" i="13"/>
  <c r="M19" i="13"/>
  <c r="M20" i="13"/>
  <c r="M21" i="13"/>
  <c r="M22" i="13"/>
  <c r="M23" i="13"/>
  <c r="M24" i="13"/>
  <c r="M25" i="13"/>
  <c r="M26" i="13"/>
  <c r="M27" i="13"/>
  <c r="M28" i="13"/>
  <c r="Q36" i="13"/>
  <c r="L16" i="13"/>
  <c r="L17" i="13"/>
  <c r="L18" i="13"/>
  <c r="L19" i="13"/>
  <c r="L20" i="13"/>
  <c r="L21" i="13"/>
  <c r="L22" i="13"/>
  <c r="L23" i="13"/>
  <c r="L24" i="13"/>
  <c r="L25" i="13"/>
  <c r="L26" i="13"/>
  <c r="L27" i="13"/>
  <c r="L28" i="13"/>
  <c r="Q35" i="13"/>
  <c r="K16" i="13"/>
  <c r="K17" i="13"/>
  <c r="K18" i="13"/>
  <c r="K19" i="13"/>
  <c r="K20" i="13"/>
  <c r="K21" i="13"/>
  <c r="K22" i="13"/>
  <c r="K23" i="13"/>
  <c r="K24" i="13"/>
  <c r="K25" i="13"/>
  <c r="K26" i="13"/>
  <c r="K27" i="13"/>
  <c r="K28" i="13"/>
  <c r="Q34" i="13"/>
  <c r="J16" i="13"/>
  <c r="J17" i="13"/>
  <c r="J18" i="13"/>
  <c r="J19" i="13"/>
  <c r="J20" i="13"/>
  <c r="J21" i="13"/>
  <c r="J22" i="13"/>
  <c r="J23" i="13"/>
  <c r="J24" i="13"/>
  <c r="J25" i="13"/>
  <c r="J26" i="13"/>
  <c r="J27" i="13"/>
  <c r="J28" i="13"/>
  <c r="P37" i="13"/>
  <c r="I16" i="13"/>
  <c r="I17" i="13"/>
  <c r="I18" i="13"/>
  <c r="I19" i="13"/>
  <c r="I20" i="13"/>
  <c r="I21" i="13"/>
  <c r="I22" i="13"/>
  <c r="I23" i="13"/>
  <c r="I24" i="13"/>
  <c r="I25" i="13"/>
  <c r="I26" i="13"/>
  <c r="I27" i="13"/>
  <c r="I28" i="13"/>
  <c r="P36" i="13"/>
  <c r="H16" i="13"/>
  <c r="H17" i="13"/>
  <c r="H18" i="13"/>
  <c r="H19" i="13"/>
  <c r="H20" i="13"/>
  <c r="H21" i="13"/>
  <c r="H22" i="13"/>
  <c r="H23" i="13"/>
  <c r="H24" i="13"/>
  <c r="H25" i="13"/>
  <c r="H26" i="13"/>
  <c r="H27" i="13"/>
  <c r="H28" i="13"/>
  <c r="P35" i="13"/>
  <c r="G16" i="13"/>
  <c r="G17" i="13"/>
  <c r="G18" i="13"/>
  <c r="G19" i="13"/>
  <c r="G20" i="13"/>
  <c r="G21" i="13"/>
  <c r="G22" i="13"/>
  <c r="G23" i="13"/>
  <c r="G24" i="13"/>
  <c r="G25" i="13"/>
  <c r="G26" i="13"/>
  <c r="G27" i="13"/>
  <c r="G28" i="13"/>
  <c r="P34" i="13"/>
  <c r="F16" i="13"/>
  <c r="F17" i="13"/>
  <c r="F18" i="13"/>
  <c r="F19" i="13"/>
  <c r="F20" i="13"/>
  <c r="F21" i="13"/>
  <c r="F22" i="13"/>
  <c r="F23" i="13"/>
  <c r="F24" i="13"/>
  <c r="F25" i="13"/>
  <c r="F26" i="13"/>
  <c r="F27" i="13"/>
  <c r="F28" i="13"/>
  <c r="O37" i="13"/>
  <c r="E16" i="13"/>
  <c r="E17" i="13"/>
  <c r="E18" i="13"/>
  <c r="E19" i="13"/>
  <c r="E20" i="13"/>
  <c r="E21" i="13"/>
  <c r="E22" i="13"/>
  <c r="E23" i="13"/>
  <c r="E24" i="13"/>
  <c r="E25" i="13"/>
  <c r="E26" i="13"/>
  <c r="E27" i="13"/>
  <c r="E28" i="13"/>
  <c r="O36" i="13"/>
  <c r="D16" i="13"/>
  <c r="D17" i="13"/>
  <c r="D18" i="13"/>
  <c r="D19" i="13"/>
  <c r="D20" i="13"/>
  <c r="D21" i="13"/>
  <c r="D22" i="13"/>
  <c r="D23" i="13"/>
  <c r="D24" i="13"/>
  <c r="D25" i="13"/>
  <c r="D26" i="13"/>
  <c r="D27" i="13"/>
  <c r="D28" i="13"/>
  <c r="O35" i="13"/>
  <c r="C16" i="13"/>
  <c r="C17" i="13"/>
  <c r="C18" i="13"/>
  <c r="C19" i="13"/>
  <c r="C20" i="13"/>
  <c r="C21" i="13"/>
  <c r="C22" i="13"/>
  <c r="C23" i="13"/>
  <c r="C24" i="13"/>
  <c r="C25" i="13"/>
  <c r="C26" i="13"/>
  <c r="C27" i="13"/>
  <c r="C28" i="13"/>
  <c r="O34" i="13"/>
  <c r="Z2" i="13"/>
  <c r="Z3" i="13"/>
  <c r="Z4" i="13"/>
  <c r="Z5" i="13"/>
  <c r="Z6" i="13"/>
  <c r="Z7" i="13"/>
  <c r="Z8" i="13"/>
  <c r="Z9" i="13"/>
  <c r="Z10" i="13"/>
  <c r="Z11" i="13"/>
  <c r="Z12" i="13"/>
  <c r="Z13" i="13"/>
  <c r="I37" i="13"/>
  <c r="Y2" i="13"/>
  <c r="Y3" i="13"/>
  <c r="Y4" i="13"/>
  <c r="Y5" i="13"/>
  <c r="Y6" i="13"/>
  <c r="Y7" i="13"/>
  <c r="Y8" i="13"/>
  <c r="Y9" i="13"/>
  <c r="Y10" i="13"/>
  <c r="Y11" i="13"/>
  <c r="Y12" i="13"/>
  <c r="Y13" i="13"/>
  <c r="I36" i="13"/>
  <c r="X2" i="13"/>
  <c r="X3" i="13"/>
  <c r="X4" i="13"/>
  <c r="X5" i="13"/>
  <c r="X6" i="13"/>
  <c r="X7" i="13"/>
  <c r="X8" i="13"/>
  <c r="X9" i="13"/>
  <c r="X10" i="13"/>
  <c r="X11" i="13"/>
  <c r="X12" i="13"/>
  <c r="X13" i="13"/>
  <c r="I35" i="13"/>
  <c r="W2" i="13"/>
  <c r="W3" i="13"/>
  <c r="W4" i="13"/>
  <c r="W5" i="13"/>
  <c r="W6" i="13"/>
  <c r="W7" i="13"/>
  <c r="W8" i="13"/>
  <c r="W9" i="13"/>
  <c r="W10" i="13"/>
  <c r="W11" i="13"/>
  <c r="W12" i="13"/>
  <c r="W13" i="13"/>
  <c r="I34" i="13"/>
  <c r="V2" i="13"/>
  <c r="V3" i="13"/>
  <c r="V4" i="13"/>
  <c r="V5" i="13"/>
  <c r="V6" i="13"/>
  <c r="V7" i="13"/>
  <c r="V8" i="13"/>
  <c r="V9" i="13"/>
  <c r="V10" i="13"/>
  <c r="V11" i="13"/>
  <c r="V12" i="13"/>
  <c r="V13" i="13"/>
  <c r="H37" i="13"/>
  <c r="U2" i="13"/>
  <c r="U3" i="13"/>
  <c r="U4" i="13"/>
  <c r="U5" i="13"/>
  <c r="U6" i="13"/>
  <c r="U7" i="13"/>
  <c r="U8" i="13"/>
  <c r="U9" i="13"/>
  <c r="U10" i="13"/>
  <c r="U11" i="13"/>
  <c r="U12" i="13"/>
  <c r="U13" i="13"/>
  <c r="H36" i="13"/>
  <c r="T2" i="13"/>
  <c r="T3" i="13"/>
  <c r="T4" i="13"/>
  <c r="T5" i="13"/>
  <c r="T6" i="13"/>
  <c r="T7" i="13"/>
  <c r="T8" i="13"/>
  <c r="T9" i="13"/>
  <c r="T10" i="13"/>
  <c r="T11" i="13"/>
  <c r="T12" i="13"/>
  <c r="T13" i="13"/>
  <c r="H35" i="13"/>
  <c r="S2" i="13"/>
  <c r="S3" i="13"/>
  <c r="S4" i="13"/>
  <c r="S5" i="13"/>
  <c r="S6" i="13"/>
  <c r="S7" i="13"/>
  <c r="S8" i="13"/>
  <c r="S9" i="13"/>
  <c r="S10" i="13"/>
  <c r="S11" i="13"/>
  <c r="S12" i="13"/>
  <c r="S13" i="13"/>
  <c r="H34" i="13"/>
  <c r="R2" i="13"/>
  <c r="R3" i="13"/>
  <c r="R4" i="13"/>
  <c r="R5" i="13"/>
  <c r="R6" i="13"/>
  <c r="R7" i="13"/>
  <c r="R8" i="13"/>
  <c r="R9" i="13"/>
  <c r="R10" i="13"/>
  <c r="R11" i="13"/>
  <c r="R12" i="13"/>
  <c r="R13" i="13"/>
  <c r="G37" i="13"/>
  <c r="Q2" i="13"/>
  <c r="Q3" i="13"/>
  <c r="Q4" i="13"/>
  <c r="Q5" i="13"/>
  <c r="Q6" i="13"/>
  <c r="Q7" i="13"/>
  <c r="Q8" i="13"/>
  <c r="Q9" i="13"/>
  <c r="Q10" i="13"/>
  <c r="Q11" i="13"/>
  <c r="Q12" i="13"/>
  <c r="Q13" i="13"/>
  <c r="G36" i="13"/>
  <c r="P2" i="13"/>
  <c r="P3" i="13"/>
  <c r="P4" i="13"/>
  <c r="P5" i="13"/>
  <c r="P6" i="13"/>
  <c r="P7" i="13"/>
  <c r="P8" i="13"/>
  <c r="P9" i="13"/>
  <c r="P10" i="13"/>
  <c r="P11" i="13"/>
  <c r="P12" i="13"/>
  <c r="P13" i="13"/>
  <c r="G35" i="13"/>
  <c r="O2" i="13"/>
  <c r="O3" i="13"/>
  <c r="O4" i="13"/>
  <c r="O5" i="13"/>
  <c r="O6" i="13"/>
  <c r="O7" i="13"/>
  <c r="O8" i="13"/>
  <c r="O9" i="13"/>
  <c r="O10" i="13"/>
  <c r="O11" i="13"/>
  <c r="O12" i="13"/>
  <c r="O13" i="13"/>
  <c r="G34" i="13"/>
  <c r="N2" i="13"/>
  <c r="N3" i="13"/>
  <c r="N4" i="13"/>
  <c r="N5" i="13"/>
  <c r="N6" i="13"/>
  <c r="N7" i="13"/>
  <c r="N8" i="13"/>
  <c r="N9" i="13"/>
  <c r="N10" i="13"/>
  <c r="N11" i="13"/>
  <c r="N12" i="13"/>
  <c r="N13" i="13"/>
  <c r="F37" i="13"/>
  <c r="M2" i="13"/>
  <c r="M3" i="13"/>
  <c r="M4" i="13"/>
  <c r="M5" i="13"/>
  <c r="M6" i="13"/>
  <c r="M7" i="13"/>
  <c r="M8" i="13"/>
  <c r="M9" i="13"/>
  <c r="M10" i="13"/>
  <c r="M11" i="13"/>
  <c r="M12" i="13"/>
  <c r="M13" i="13"/>
  <c r="F36" i="13"/>
  <c r="L2" i="13"/>
  <c r="L3" i="13"/>
  <c r="L4" i="13"/>
  <c r="L5" i="13"/>
  <c r="L6" i="13"/>
  <c r="L7" i="13"/>
  <c r="L8" i="13"/>
  <c r="L9" i="13"/>
  <c r="L10" i="13"/>
  <c r="L11" i="13"/>
  <c r="L12" i="13"/>
  <c r="L13" i="13"/>
  <c r="F35" i="13"/>
  <c r="K2" i="13"/>
  <c r="K3" i="13"/>
  <c r="K4" i="13"/>
  <c r="K5" i="13"/>
  <c r="K6" i="13"/>
  <c r="K7" i="13"/>
  <c r="K8" i="13"/>
  <c r="K9" i="13"/>
  <c r="K10" i="13"/>
  <c r="K11" i="13"/>
  <c r="K12" i="13"/>
  <c r="K13" i="13"/>
  <c r="F34" i="13"/>
  <c r="J2" i="13"/>
  <c r="J3" i="13"/>
  <c r="J4" i="13"/>
  <c r="J5" i="13"/>
  <c r="J6" i="13"/>
  <c r="J7" i="13"/>
  <c r="J8" i="13"/>
  <c r="J9" i="13"/>
  <c r="J10" i="13"/>
  <c r="J11" i="13"/>
  <c r="J12" i="13"/>
  <c r="J13" i="13"/>
  <c r="E37" i="13"/>
  <c r="I2" i="13"/>
  <c r="I3" i="13"/>
  <c r="I4" i="13"/>
  <c r="I5" i="13"/>
  <c r="I6" i="13"/>
  <c r="I7" i="13"/>
  <c r="I8" i="13"/>
  <c r="I9" i="13"/>
  <c r="I10" i="13"/>
  <c r="I11" i="13"/>
  <c r="I12" i="13"/>
  <c r="I13" i="13"/>
  <c r="E36" i="13"/>
  <c r="H2" i="13"/>
  <c r="H3" i="13"/>
  <c r="H4" i="13"/>
  <c r="H5" i="13"/>
  <c r="H6" i="13"/>
  <c r="H7" i="13"/>
  <c r="H8" i="13"/>
  <c r="H9" i="13"/>
  <c r="H10" i="13"/>
  <c r="H11" i="13"/>
  <c r="H12" i="13"/>
  <c r="H13" i="13"/>
  <c r="E35" i="13"/>
  <c r="G2" i="13"/>
  <c r="G3" i="13"/>
  <c r="G4" i="13"/>
  <c r="G5" i="13"/>
  <c r="G6" i="13"/>
  <c r="G7" i="13"/>
  <c r="G8" i="13"/>
  <c r="G9" i="13"/>
  <c r="G10" i="13"/>
  <c r="G11" i="13"/>
  <c r="G12" i="13"/>
  <c r="G13" i="13"/>
  <c r="E34" i="13"/>
  <c r="F2" i="13"/>
  <c r="F3" i="13"/>
  <c r="F4" i="13"/>
  <c r="F5" i="13"/>
  <c r="F6" i="13"/>
  <c r="F7" i="13"/>
  <c r="F8" i="13"/>
  <c r="F9" i="13"/>
  <c r="F10" i="13"/>
  <c r="F11" i="13"/>
  <c r="F12" i="13"/>
  <c r="F13" i="13"/>
  <c r="D37" i="13"/>
  <c r="E2" i="13"/>
  <c r="E3" i="13"/>
  <c r="E4" i="13"/>
  <c r="E5" i="13"/>
  <c r="E6" i="13"/>
  <c r="E7" i="13"/>
  <c r="E8" i="13"/>
  <c r="E9" i="13"/>
  <c r="E10" i="13"/>
  <c r="E11" i="13"/>
  <c r="E12" i="13"/>
  <c r="E13" i="13"/>
  <c r="D36" i="13"/>
  <c r="D2" i="13"/>
  <c r="D3" i="13"/>
  <c r="D4" i="13"/>
  <c r="D5" i="13"/>
  <c r="D6" i="13"/>
  <c r="D7" i="13"/>
  <c r="D8" i="13"/>
  <c r="D9" i="13"/>
  <c r="D10" i="13"/>
  <c r="D11" i="13"/>
  <c r="D12" i="13"/>
  <c r="D13" i="13"/>
  <c r="D35" i="13"/>
  <c r="C2" i="13"/>
  <c r="C3" i="13"/>
  <c r="C4" i="13"/>
  <c r="C5" i="13"/>
  <c r="C6" i="13"/>
  <c r="C7" i="13"/>
  <c r="C8" i="13"/>
  <c r="C9" i="13"/>
  <c r="C10" i="13"/>
  <c r="C11" i="13"/>
  <c r="C12" i="13"/>
  <c r="C13" i="13"/>
  <c r="D34" i="13"/>
  <c r="AA16" i="13"/>
  <c r="AA17" i="13"/>
  <c r="AA18" i="13"/>
  <c r="AA19" i="13"/>
  <c r="AA20" i="13"/>
  <c r="AA21" i="13"/>
  <c r="AA22" i="13"/>
  <c r="AA23" i="13"/>
  <c r="AA24" i="13"/>
  <c r="AA25" i="13"/>
  <c r="AA26" i="13"/>
  <c r="AA27" i="13"/>
  <c r="AA28" i="13"/>
  <c r="AB16" i="13"/>
  <c r="AB17" i="13"/>
  <c r="AB18" i="13"/>
  <c r="AB19" i="13"/>
  <c r="AB20" i="13"/>
  <c r="AB21" i="13"/>
  <c r="AB22" i="13"/>
  <c r="AB23" i="13"/>
  <c r="AB24" i="13"/>
  <c r="AB25" i="13"/>
  <c r="AB26" i="13"/>
  <c r="AB27" i="13"/>
  <c r="AB28" i="13"/>
  <c r="AA2" i="13"/>
  <c r="AA3" i="13"/>
  <c r="AA4" i="13"/>
  <c r="AA5" i="13"/>
  <c r="AA6" i="13"/>
  <c r="AA7" i="13"/>
  <c r="AA8" i="13"/>
  <c r="AA9" i="13"/>
  <c r="AA10" i="13"/>
  <c r="AA11" i="13"/>
  <c r="AA12" i="13"/>
  <c r="AA13" i="13"/>
  <c r="AB2" i="13"/>
  <c r="AB3" i="13"/>
  <c r="AB4" i="13"/>
  <c r="AB5" i="13"/>
  <c r="AB6" i="13"/>
  <c r="AB7" i="13"/>
  <c r="AB8" i="13"/>
  <c r="AB9" i="13"/>
  <c r="AB10" i="13"/>
  <c r="AB11" i="13"/>
  <c r="AB12" i="13"/>
  <c r="AB13" i="13"/>
  <c r="B27" i="13"/>
  <c r="B26" i="13"/>
  <c r="B25" i="13"/>
  <c r="B24" i="13"/>
  <c r="B23" i="13"/>
  <c r="B22" i="13"/>
  <c r="B21" i="13"/>
  <c r="B20" i="13"/>
  <c r="B19" i="13"/>
  <c r="B18" i="13"/>
  <c r="B17" i="13"/>
  <c r="B16" i="13"/>
  <c r="B12" i="13"/>
  <c r="B11" i="13"/>
  <c r="B10" i="13"/>
  <c r="B9" i="13"/>
  <c r="B8" i="13"/>
  <c r="B7" i="13"/>
  <c r="B6" i="13"/>
  <c r="B5" i="13"/>
  <c r="B4" i="13"/>
  <c r="B3" i="13"/>
  <c r="B2" i="13"/>
  <c r="V23" i="12"/>
  <c r="V24" i="12"/>
  <c r="V25" i="12"/>
  <c r="V26" i="12"/>
  <c r="V27" i="12"/>
  <c r="V28" i="12"/>
  <c r="V29" i="12"/>
  <c r="V30" i="12"/>
  <c r="V31" i="12"/>
  <c r="V32" i="12"/>
  <c r="V33" i="12"/>
  <c r="V34" i="12"/>
  <c r="V35" i="12"/>
  <c r="V36" i="12"/>
  <c r="V37" i="12"/>
  <c r="V38" i="12"/>
  <c r="V39" i="12"/>
  <c r="S46" i="12"/>
  <c r="W23" i="12"/>
  <c r="W24" i="12"/>
  <c r="W25" i="12"/>
  <c r="W26" i="12"/>
  <c r="W27" i="12"/>
  <c r="W28" i="12"/>
  <c r="W29" i="12"/>
  <c r="W30" i="12"/>
  <c r="W31" i="12"/>
  <c r="W32" i="12"/>
  <c r="W33" i="12"/>
  <c r="W34" i="12"/>
  <c r="W35" i="12"/>
  <c r="W36" i="12"/>
  <c r="W37" i="12"/>
  <c r="W38" i="12"/>
  <c r="W39" i="12"/>
  <c r="S45" i="12"/>
  <c r="X23" i="12"/>
  <c r="X24" i="12"/>
  <c r="X25" i="12"/>
  <c r="X26" i="12"/>
  <c r="X27" i="12"/>
  <c r="X28" i="12"/>
  <c r="X29" i="12"/>
  <c r="X30" i="12"/>
  <c r="X31" i="12"/>
  <c r="X32" i="12"/>
  <c r="X33" i="12"/>
  <c r="X34" i="12"/>
  <c r="X35" i="12"/>
  <c r="X36" i="12"/>
  <c r="X37" i="12"/>
  <c r="X38" i="12"/>
  <c r="X39" i="12"/>
  <c r="S44" i="12"/>
  <c r="Y23" i="12"/>
  <c r="Y24" i="12"/>
  <c r="Y25" i="12"/>
  <c r="Y26" i="12"/>
  <c r="Y27" i="12"/>
  <c r="Y28" i="12"/>
  <c r="Y29" i="12"/>
  <c r="Y30" i="12"/>
  <c r="Y31" i="12"/>
  <c r="Y32" i="12"/>
  <c r="Y33" i="12"/>
  <c r="Y34" i="12"/>
  <c r="Y35" i="12"/>
  <c r="Y36" i="12"/>
  <c r="Y37" i="12"/>
  <c r="Y38" i="12"/>
  <c r="Y39" i="12"/>
  <c r="S43" i="12"/>
  <c r="U23" i="12"/>
  <c r="U24" i="12"/>
  <c r="U25" i="12"/>
  <c r="U26" i="12"/>
  <c r="U27" i="12"/>
  <c r="U28" i="12"/>
  <c r="U29" i="12"/>
  <c r="U30" i="12"/>
  <c r="U31" i="12"/>
  <c r="U32" i="12"/>
  <c r="U33" i="12"/>
  <c r="U34" i="12"/>
  <c r="U35" i="12"/>
  <c r="U36" i="12"/>
  <c r="U37" i="12"/>
  <c r="U38" i="12"/>
  <c r="U39" i="12"/>
  <c r="R46" i="12"/>
  <c r="T23" i="12"/>
  <c r="T24" i="12"/>
  <c r="T25" i="12"/>
  <c r="T26" i="12"/>
  <c r="T27" i="12"/>
  <c r="T28" i="12"/>
  <c r="T29" i="12"/>
  <c r="T30" i="12"/>
  <c r="T31" i="12"/>
  <c r="T32" i="12"/>
  <c r="T33" i="12"/>
  <c r="T34" i="12"/>
  <c r="T35" i="12"/>
  <c r="T36" i="12"/>
  <c r="T37" i="12"/>
  <c r="T38" i="12"/>
  <c r="T39" i="12"/>
  <c r="R45" i="12"/>
  <c r="S23" i="12"/>
  <c r="S24" i="12"/>
  <c r="S25" i="12"/>
  <c r="S26" i="12"/>
  <c r="S27" i="12"/>
  <c r="S28" i="12"/>
  <c r="S29" i="12"/>
  <c r="S30" i="12"/>
  <c r="S31" i="12"/>
  <c r="S32" i="12"/>
  <c r="S33" i="12"/>
  <c r="S34" i="12"/>
  <c r="S35" i="12"/>
  <c r="S36" i="12"/>
  <c r="S37" i="12"/>
  <c r="S38" i="12"/>
  <c r="S39" i="12"/>
  <c r="R44" i="12"/>
  <c r="R23" i="12"/>
  <c r="R24" i="12"/>
  <c r="R25" i="12"/>
  <c r="R26" i="12"/>
  <c r="R27" i="12"/>
  <c r="R28" i="12"/>
  <c r="R29" i="12"/>
  <c r="R30" i="12"/>
  <c r="R31" i="12"/>
  <c r="R32" i="12"/>
  <c r="R33" i="12"/>
  <c r="R34" i="12"/>
  <c r="R35" i="12"/>
  <c r="R36" i="12"/>
  <c r="R37" i="12"/>
  <c r="R38" i="12"/>
  <c r="R39" i="12"/>
  <c r="R43" i="12"/>
  <c r="Q23" i="12"/>
  <c r="Q24" i="12"/>
  <c r="Q25" i="12"/>
  <c r="Q26" i="12"/>
  <c r="Q27" i="12"/>
  <c r="Q28" i="12"/>
  <c r="Q29" i="12"/>
  <c r="Q30" i="12"/>
  <c r="Q31" i="12"/>
  <c r="Q32" i="12"/>
  <c r="Q33" i="12"/>
  <c r="Q34" i="12"/>
  <c r="Q35" i="12"/>
  <c r="Q36" i="12"/>
  <c r="Q37" i="12"/>
  <c r="Q38" i="12"/>
  <c r="Q39" i="12"/>
  <c r="Q46" i="12"/>
  <c r="P23" i="12"/>
  <c r="P24" i="12"/>
  <c r="P25" i="12"/>
  <c r="P26" i="12"/>
  <c r="P27" i="12"/>
  <c r="P28" i="12"/>
  <c r="P29" i="12"/>
  <c r="P30" i="12"/>
  <c r="P31" i="12"/>
  <c r="P32" i="12"/>
  <c r="P33" i="12"/>
  <c r="P34" i="12"/>
  <c r="P35" i="12"/>
  <c r="P36" i="12"/>
  <c r="P37" i="12"/>
  <c r="P38" i="12"/>
  <c r="P39" i="12"/>
  <c r="Q45" i="12"/>
  <c r="O23" i="12"/>
  <c r="O24" i="12"/>
  <c r="O25" i="12"/>
  <c r="O26" i="12"/>
  <c r="O27" i="12"/>
  <c r="O28" i="12"/>
  <c r="O29" i="12"/>
  <c r="O30" i="12"/>
  <c r="O31" i="12"/>
  <c r="O32" i="12"/>
  <c r="O33" i="12"/>
  <c r="O34" i="12"/>
  <c r="O35" i="12"/>
  <c r="O36" i="12"/>
  <c r="O37" i="12"/>
  <c r="O38" i="12"/>
  <c r="O39" i="12"/>
  <c r="Q44" i="12"/>
  <c r="N23" i="12"/>
  <c r="N24" i="12"/>
  <c r="N25" i="12"/>
  <c r="N26" i="12"/>
  <c r="N27" i="12"/>
  <c r="N28" i="12"/>
  <c r="N29" i="12"/>
  <c r="N30" i="12"/>
  <c r="N31" i="12"/>
  <c r="N32" i="12"/>
  <c r="N33" i="12"/>
  <c r="N34" i="12"/>
  <c r="N35" i="12"/>
  <c r="N36" i="12"/>
  <c r="N37" i="12"/>
  <c r="N38" i="12"/>
  <c r="N39" i="12"/>
  <c r="Q43" i="12"/>
  <c r="M23" i="12"/>
  <c r="M24" i="12"/>
  <c r="M25" i="12"/>
  <c r="M26" i="12"/>
  <c r="M27" i="12"/>
  <c r="M28" i="12"/>
  <c r="M29" i="12"/>
  <c r="M30" i="12"/>
  <c r="M31" i="12"/>
  <c r="M32" i="12"/>
  <c r="M33" i="12"/>
  <c r="M34" i="12"/>
  <c r="M35" i="12"/>
  <c r="M36" i="12"/>
  <c r="M37" i="12"/>
  <c r="M38" i="12"/>
  <c r="M39" i="12"/>
  <c r="P46" i="12"/>
  <c r="L23" i="12"/>
  <c r="L24" i="12"/>
  <c r="L25" i="12"/>
  <c r="L26" i="12"/>
  <c r="L27" i="12"/>
  <c r="L28" i="12"/>
  <c r="L29" i="12"/>
  <c r="L30" i="12"/>
  <c r="L31" i="12"/>
  <c r="L32" i="12"/>
  <c r="L33" i="12"/>
  <c r="L34" i="12"/>
  <c r="L35" i="12"/>
  <c r="L36" i="12"/>
  <c r="L37" i="12"/>
  <c r="L38" i="12"/>
  <c r="L39" i="12"/>
  <c r="P45" i="12"/>
  <c r="K23" i="12"/>
  <c r="K24" i="12"/>
  <c r="K25" i="12"/>
  <c r="K26" i="12"/>
  <c r="K27" i="12"/>
  <c r="K28" i="12"/>
  <c r="K29" i="12"/>
  <c r="K30" i="12"/>
  <c r="K31" i="12"/>
  <c r="K32" i="12"/>
  <c r="K33" i="12"/>
  <c r="K34" i="12"/>
  <c r="K35" i="12"/>
  <c r="K36" i="12"/>
  <c r="K37" i="12"/>
  <c r="K38" i="12"/>
  <c r="K39" i="12"/>
  <c r="P44" i="12"/>
  <c r="J23" i="12"/>
  <c r="J24" i="12"/>
  <c r="J25" i="12"/>
  <c r="J26" i="12"/>
  <c r="J27" i="12"/>
  <c r="J28" i="12"/>
  <c r="J29" i="12"/>
  <c r="J30" i="12"/>
  <c r="J31" i="12"/>
  <c r="J32" i="12"/>
  <c r="J33" i="12"/>
  <c r="J34" i="12"/>
  <c r="J35" i="12"/>
  <c r="J36" i="12"/>
  <c r="J37" i="12"/>
  <c r="J38" i="12"/>
  <c r="J39" i="12"/>
  <c r="P43" i="12"/>
  <c r="I23" i="12"/>
  <c r="I24" i="12"/>
  <c r="I25" i="12"/>
  <c r="I26" i="12"/>
  <c r="I27" i="12"/>
  <c r="I28" i="12"/>
  <c r="I29" i="12"/>
  <c r="I30" i="12"/>
  <c r="I31" i="12"/>
  <c r="I32" i="12"/>
  <c r="I33" i="12"/>
  <c r="I34" i="12"/>
  <c r="I35" i="12"/>
  <c r="I36" i="12"/>
  <c r="I37" i="12"/>
  <c r="I38" i="12"/>
  <c r="I39" i="12"/>
  <c r="O46" i="12"/>
  <c r="H23" i="12"/>
  <c r="H24" i="12"/>
  <c r="H25" i="12"/>
  <c r="H26" i="12"/>
  <c r="H27" i="12"/>
  <c r="H28" i="12"/>
  <c r="H29" i="12"/>
  <c r="H30" i="12"/>
  <c r="H31" i="12"/>
  <c r="H32" i="12"/>
  <c r="H33" i="12"/>
  <c r="H34" i="12"/>
  <c r="H35" i="12"/>
  <c r="H36" i="12"/>
  <c r="H37" i="12"/>
  <c r="H38" i="12"/>
  <c r="H39" i="12"/>
  <c r="O45" i="12"/>
  <c r="G23" i="12"/>
  <c r="G24" i="12"/>
  <c r="G25" i="12"/>
  <c r="G26" i="12"/>
  <c r="G27" i="12"/>
  <c r="G28" i="12"/>
  <c r="G29" i="12"/>
  <c r="G30" i="12"/>
  <c r="G31" i="12"/>
  <c r="G32" i="12"/>
  <c r="G33" i="12"/>
  <c r="G34" i="12"/>
  <c r="G35" i="12"/>
  <c r="G36" i="12"/>
  <c r="G37" i="12"/>
  <c r="G38" i="12"/>
  <c r="G39" i="12"/>
  <c r="O44" i="12"/>
  <c r="F23" i="12"/>
  <c r="F24" i="12"/>
  <c r="F25" i="12"/>
  <c r="F26" i="12"/>
  <c r="F27" i="12"/>
  <c r="F28" i="12"/>
  <c r="F29" i="12"/>
  <c r="F30" i="12"/>
  <c r="F31" i="12"/>
  <c r="F32" i="12"/>
  <c r="F33" i="12"/>
  <c r="F34" i="12"/>
  <c r="F35" i="12"/>
  <c r="F36" i="12"/>
  <c r="F37" i="12"/>
  <c r="F38" i="12"/>
  <c r="F39" i="12"/>
  <c r="O43" i="12"/>
  <c r="E23" i="12"/>
  <c r="E24" i="12"/>
  <c r="E25" i="12"/>
  <c r="E26" i="12"/>
  <c r="E27" i="12"/>
  <c r="E28" i="12"/>
  <c r="E29" i="12"/>
  <c r="E30" i="12"/>
  <c r="E31" i="12"/>
  <c r="E32" i="12"/>
  <c r="E33" i="12"/>
  <c r="E34" i="12"/>
  <c r="E35" i="12"/>
  <c r="E36" i="12"/>
  <c r="E37" i="12"/>
  <c r="E38" i="12"/>
  <c r="E39" i="12"/>
  <c r="N46" i="12"/>
  <c r="D23" i="12"/>
  <c r="D24" i="12"/>
  <c r="D25" i="12"/>
  <c r="D26" i="12"/>
  <c r="D27" i="12"/>
  <c r="D28" i="12"/>
  <c r="D29" i="12"/>
  <c r="D30" i="12"/>
  <c r="D31" i="12"/>
  <c r="D32" i="12"/>
  <c r="D33" i="12"/>
  <c r="D34" i="12"/>
  <c r="D35" i="12"/>
  <c r="D36" i="12"/>
  <c r="D37" i="12"/>
  <c r="D38" i="12"/>
  <c r="D39" i="12"/>
  <c r="N45" i="12"/>
  <c r="C23" i="12"/>
  <c r="C24" i="12"/>
  <c r="C25" i="12"/>
  <c r="C26" i="12"/>
  <c r="C27" i="12"/>
  <c r="C28" i="12"/>
  <c r="C29" i="12"/>
  <c r="C30" i="12"/>
  <c r="C31" i="12"/>
  <c r="C32" i="12"/>
  <c r="C33" i="12"/>
  <c r="C34" i="12"/>
  <c r="C35" i="12"/>
  <c r="C36" i="12"/>
  <c r="C37" i="12"/>
  <c r="C38" i="12"/>
  <c r="C39" i="12"/>
  <c r="N44" i="12"/>
  <c r="B23" i="12"/>
  <c r="B24" i="12"/>
  <c r="B25" i="12"/>
  <c r="B26" i="12"/>
  <c r="B27" i="12"/>
  <c r="B28" i="12"/>
  <c r="B29" i="12"/>
  <c r="B30" i="12"/>
  <c r="B31" i="12"/>
  <c r="B32" i="12"/>
  <c r="B33" i="12"/>
  <c r="B34" i="12"/>
  <c r="B35" i="12"/>
  <c r="B36" i="12"/>
  <c r="B37" i="12"/>
  <c r="B38" i="12"/>
  <c r="B39" i="12"/>
  <c r="N43" i="12"/>
  <c r="Y2" i="12"/>
  <c r="Y3" i="12"/>
  <c r="Y4" i="12"/>
  <c r="Y5" i="12"/>
  <c r="Y6" i="12"/>
  <c r="Y7" i="12"/>
  <c r="Y8" i="12"/>
  <c r="Y9" i="12"/>
  <c r="Y10" i="12"/>
  <c r="Y11" i="12"/>
  <c r="Y12" i="12"/>
  <c r="Y13" i="12"/>
  <c r="Y14" i="12"/>
  <c r="Y15" i="12"/>
  <c r="Y16" i="12"/>
  <c r="Y17" i="12"/>
  <c r="Y18" i="12"/>
  <c r="Y19" i="12"/>
  <c r="I46" i="12"/>
  <c r="X2" i="12"/>
  <c r="X3" i="12"/>
  <c r="X4" i="12"/>
  <c r="X5" i="12"/>
  <c r="X6" i="12"/>
  <c r="X7" i="12"/>
  <c r="X8" i="12"/>
  <c r="X9" i="12"/>
  <c r="X10" i="12"/>
  <c r="X11" i="12"/>
  <c r="X12" i="12"/>
  <c r="X13" i="12"/>
  <c r="X14" i="12"/>
  <c r="X15" i="12"/>
  <c r="X16" i="12"/>
  <c r="X17" i="12"/>
  <c r="X18" i="12"/>
  <c r="X19" i="12"/>
  <c r="I45" i="12"/>
  <c r="W2" i="12"/>
  <c r="W3" i="12"/>
  <c r="W4" i="12"/>
  <c r="W5" i="12"/>
  <c r="W6" i="12"/>
  <c r="W7" i="12"/>
  <c r="W8" i="12"/>
  <c r="W9" i="12"/>
  <c r="W10" i="12"/>
  <c r="W11" i="12"/>
  <c r="W12" i="12"/>
  <c r="W13" i="12"/>
  <c r="W14" i="12"/>
  <c r="W15" i="12"/>
  <c r="W16" i="12"/>
  <c r="W17" i="12"/>
  <c r="W18" i="12"/>
  <c r="W19" i="12"/>
  <c r="I44" i="12"/>
  <c r="V2" i="12"/>
  <c r="V3" i="12"/>
  <c r="V4" i="12"/>
  <c r="V5" i="12"/>
  <c r="V6" i="12"/>
  <c r="V7" i="12"/>
  <c r="V8" i="12"/>
  <c r="V9" i="12"/>
  <c r="V10" i="12"/>
  <c r="V11" i="12"/>
  <c r="V12" i="12"/>
  <c r="V13" i="12"/>
  <c r="V14" i="12"/>
  <c r="V15" i="12"/>
  <c r="V16" i="12"/>
  <c r="V17" i="12"/>
  <c r="V18" i="12"/>
  <c r="V19" i="12"/>
  <c r="I43" i="12"/>
  <c r="U2" i="12"/>
  <c r="U3" i="12"/>
  <c r="U4" i="12"/>
  <c r="U5" i="12"/>
  <c r="U6" i="12"/>
  <c r="U7" i="12"/>
  <c r="U8" i="12"/>
  <c r="U9" i="12"/>
  <c r="U10" i="12"/>
  <c r="U11" i="12"/>
  <c r="U12" i="12"/>
  <c r="U13" i="12"/>
  <c r="U14" i="12"/>
  <c r="U15" i="12"/>
  <c r="U16" i="12"/>
  <c r="U17" i="12"/>
  <c r="U18" i="12"/>
  <c r="U19" i="12"/>
  <c r="H46" i="12"/>
  <c r="T2" i="12"/>
  <c r="T3" i="12"/>
  <c r="T4" i="12"/>
  <c r="T5" i="12"/>
  <c r="T6" i="12"/>
  <c r="T7" i="12"/>
  <c r="T8" i="12"/>
  <c r="T9" i="12"/>
  <c r="T10" i="12"/>
  <c r="T11" i="12"/>
  <c r="T12" i="12"/>
  <c r="T13" i="12"/>
  <c r="T14" i="12"/>
  <c r="T15" i="12"/>
  <c r="T16" i="12"/>
  <c r="T17" i="12"/>
  <c r="T18" i="12"/>
  <c r="T19" i="12"/>
  <c r="H45" i="12"/>
  <c r="S2" i="12"/>
  <c r="S3" i="12"/>
  <c r="S4" i="12"/>
  <c r="S5" i="12"/>
  <c r="S6" i="12"/>
  <c r="S7" i="12"/>
  <c r="S8" i="12"/>
  <c r="S9" i="12"/>
  <c r="S10" i="12"/>
  <c r="S11" i="12"/>
  <c r="S12" i="12"/>
  <c r="S13" i="12"/>
  <c r="S14" i="12"/>
  <c r="S15" i="12"/>
  <c r="S16" i="12"/>
  <c r="S17" i="12"/>
  <c r="S18" i="12"/>
  <c r="S19" i="12"/>
  <c r="H44" i="12"/>
  <c r="R2" i="12"/>
  <c r="R3" i="12"/>
  <c r="R4" i="12"/>
  <c r="R5" i="12"/>
  <c r="R6" i="12"/>
  <c r="R7" i="12"/>
  <c r="R8" i="12"/>
  <c r="R9" i="12"/>
  <c r="R10" i="12"/>
  <c r="R11" i="12"/>
  <c r="R12" i="12"/>
  <c r="R13" i="12"/>
  <c r="R14" i="12"/>
  <c r="R15" i="12"/>
  <c r="R16" i="12"/>
  <c r="R17" i="12"/>
  <c r="R18" i="12"/>
  <c r="R19" i="12"/>
  <c r="H43" i="12"/>
  <c r="Q2" i="12"/>
  <c r="Q3" i="12"/>
  <c r="Q4" i="12"/>
  <c r="Q5" i="12"/>
  <c r="Q6" i="12"/>
  <c r="Q7" i="12"/>
  <c r="Q8" i="12"/>
  <c r="Q9" i="12"/>
  <c r="Q10" i="12"/>
  <c r="Q11" i="12"/>
  <c r="Q12" i="12"/>
  <c r="Q13" i="12"/>
  <c r="Q14" i="12"/>
  <c r="Q15" i="12"/>
  <c r="Q16" i="12"/>
  <c r="Q17" i="12"/>
  <c r="Q18" i="12"/>
  <c r="Q19" i="12"/>
  <c r="G46" i="12"/>
  <c r="P2" i="12"/>
  <c r="P3" i="12"/>
  <c r="P4" i="12"/>
  <c r="P5" i="12"/>
  <c r="P6" i="12"/>
  <c r="P7" i="12"/>
  <c r="P8" i="12"/>
  <c r="P9" i="12"/>
  <c r="P10" i="12"/>
  <c r="P11" i="12"/>
  <c r="P12" i="12"/>
  <c r="P13" i="12"/>
  <c r="P14" i="12"/>
  <c r="P15" i="12"/>
  <c r="P16" i="12"/>
  <c r="P17" i="12"/>
  <c r="P18" i="12"/>
  <c r="P19" i="12"/>
  <c r="G45" i="12"/>
  <c r="O2" i="12"/>
  <c r="O3" i="12"/>
  <c r="O4" i="12"/>
  <c r="O5" i="12"/>
  <c r="O6" i="12"/>
  <c r="O7" i="12"/>
  <c r="O8" i="12"/>
  <c r="O9" i="12"/>
  <c r="O10" i="12"/>
  <c r="O11" i="12"/>
  <c r="O12" i="12"/>
  <c r="O13" i="12"/>
  <c r="O14" i="12"/>
  <c r="O15" i="12"/>
  <c r="O16" i="12"/>
  <c r="O17" i="12"/>
  <c r="O18" i="12"/>
  <c r="O19" i="12"/>
  <c r="G44" i="12"/>
  <c r="N2" i="12"/>
  <c r="N3" i="12"/>
  <c r="N4" i="12"/>
  <c r="N5" i="12"/>
  <c r="N6" i="12"/>
  <c r="N7" i="12"/>
  <c r="N8" i="12"/>
  <c r="N9" i="12"/>
  <c r="N10" i="12"/>
  <c r="N11" i="12"/>
  <c r="N12" i="12"/>
  <c r="N13" i="12"/>
  <c r="N14" i="12"/>
  <c r="N15" i="12"/>
  <c r="N16" i="12"/>
  <c r="N17" i="12"/>
  <c r="N18" i="12"/>
  <c r="N19" i="12"/>
  <c r="G43" i="12"/>
  <c r="M2" i="12"/>
  <c r="M3" i="12"/>
  <c r="M4" i="12"/>
  <c r="M5" i="12"/>
  <c r="M6" i="12"/>
  <c r="M7" i="12"/>
  <c r="M8" i="12"/>
  <c r="M9" i="12"/>
  <c r="M10" i="12"/>
  <c r="M11" i="12"/>
  <c r="M12" i="12"/>
  <c r="M13" i="12"/>
  <c r="M14" i="12"/>
  <c r="M15" i="12"/>
  <c r="M16" i="12"/>
  <c r="M17" i="12"/>
  <c r="M18" i="12"/>
  <c r="M19" i="12"/>
  <c r="F46" i="12"/>
  <c r="L2" i="12"/>
  <c r="L3" i="12"/>
  <c r="L4" i="12"/>
  <c r="L5" i="12"/>
  <c r="L6" i="12"/>
  <c r="L7" i="12"/>
  <c r="L8" i="12"/>
  <c r="L9" i="12"/>
  <c r="L10" i="12"/>
  <c r="L11" i="12"/>
  <c r="L12" i="12"/>
  <c r="L13" i="12"/>
  <c r="L14" i="12"/>
  <c r="L15" i="12"/>
  <c r="L16" i="12"/>
  <c r="L17" i="12"/>
  <c r="L18" i="12"/>
  <c r="L19" i="12"/>
  <c r="F45" i="12"/>
  <c r="K2" i="12"/>
  <c r="K3" i="12"/>
  <c r="K4" i="12"/>
  <c r="K5" i="12"/>
  <c r="K6" i="12"/>
  <c r="K7" i="12"/>
  <c r="K8" i="12"/>
  <c r="K9" i="12"/>
  <c r="K10" i="12"/>
  <c r="K11" i="12"/>
  <c r="K12" i="12"/>
  <c r="K13" i="12"/>
  <c r="K14" i="12"/>
  <c r="K15" i="12"/>
  <c r="K16" i="12"/>
  <c r="K17" i="12"/>
  <c r="K18" i="12"/>
  <c r="K19" i="12"/>
  <c r="F44" i="12"/>
  <c r="J2" i="12"/>
  <c r="J3" i="12"/>
  <c r="J4" i="12"/>
  <c r="J5" i="12"/>
  <c r="J6" i="12"/>
  <c r="J7" i="12"/>
  <c r="J8" i="12"/>
  <c r="J9" i="12"/>
  <c r="J10" i="12"/>
  <c r="J11" i="12"/>
  <c r="J12" i="12"/>
  <c r="J13" i="12"/>
  <c r="J14" i="12"/>
  <c r="J15" i="12"/>
  <c r="J16" i="12"/>
  <c r="J17" i="12"/>
  <c r="J18" i="12"/>
  <c r="J19" i="12"/>
  <c r="F43" i="12"/>
  <c r="I2" i="12"/>
  <c r="I3" i="12"/>
  <c r="I4" i="12"/>
  <c r="I5" i="12"/>
  <c r="I6" i="12"/>
  <c r="I7" i="12"/>
  <c r="I8" i="12"/>
  <c r="I9" i="12"/>
  <c r="I10" i="12"/>
  <c r="I11" i="12"/>
  <c r="I12" i="12"/>
  <c r="I13" i="12"/>
  <c r="I14" i="12"/>
  <c r="I15" i="12"/>
  <c r="I16" i="12"/>
  <c r="I17" i="12"/>
  <c r="I18" i="12"/>
  <c r="I19" i="12"/>
  <c r="E46" i="12"/>
  <c r="H2" i="12"/>
  <c r="H3" i="12"/>
  <c r="H4" i="12"/>
  <c r="H5" i="12"/>
  <c r="H6" i="12"/>
  <c r="H7" i="12"/>
  <c r="H8" i="12"/>
  <c r="H9" i="12"/>
  <c r="H10" i="12"/>
  <c r="H11" i="12"/>
  <c r="H12" i="12"/>
  <c r="H13" i="12"/>
  <c r="H14" i="12"/>
  <c r="H15" i="12"/>
  <c r="H16" i="12"/>
  <c r="H17" i="12"/>
  <c r="H18" i="12"/>
  <c r="H19" i="12"/>
  <c r="E45" i="12"/>
  <c r="G2" i="12"/>
  <c r="G3" i="12"/>
  <c r="G4" i="12"/>
  <c r="G5" i="12"/>
  <c r="G6" i="12"/>
  <c r="G7" i="12"/>
  <c r="G8" i="12"/>
  <c r="G9" i="12"/>
  <c r="G10" i="12"/>
  <c r="G11" i="12"/>
  <c r="G12" i="12"/>
  <c r="G13" i="12"/>
  <c r="G14" i="12"/>
  <c r="G15" i="12"/>
  <c r="G16" i="12"/>
  <c r="G17" i="12"/>
  <c r="G18" i="12"/>
  <c r="G19" i="12"/>
  <c r="E44" i="12"/>
  <c r="F2" i="12"/>
  <c r="F3" i="12"/>
  <c r="F4" i="12"/>
  <c r="F5" i="12"/>
  <c r="F6" i="12"/>
  <c r="F7" i="12"/>
  <c r="F8" i="12"/>
  <c r="F9" i="12"/>
  <c r="F10" i="12"/>
  <c r="F11" i="12"/>
  <c r="F12" i="12"/>
  <c r="F13" i="12"/>
  <c r="F14" i="12"/>
  <c r="F15" i="12"/>
  <c r="F16" i="12"/>
  <c r="F17" i="12"/>
  <c r="F18" i="12"/>
  <c r="F19" i="12"/>
  <c r="E43" i="12"/>
  <c r="E2" i="12"/>
  <c r="E3" i="12"/>
  <c r="E4" i="12"/>
  <c r="E5" i="12"/>
  <c r="E6" i="12"/>
  <c r="E7" i="12"/>
  <c r="E8" i="12"/>
  <c r="E9" i="12"/>
  <c r="E10" i="12"/>
  <c r="E11" i="12"/>
  <c r="E12" i="12"/>
  <c r="E13" i="12"/>
  <c r="E14" i="12"/>
  <c r="E15" i="12"/>
  <c r="E16" i="12"/>
  <c r="E17" i="12"/>
  <c r="E18" i="12"/>
  <c r="E19" i="12"/>
  <c r="D46" i="12"/>
  <c r="D2" i="12"/>
  <c r="D3" i="12"/>
  <c r="D4" i="12"/>
  <c r="D5" i="12"/>
  <c r="D6" i="12"/>
  <c r="D7" i="12"/>
  <c r="D8" i="12"/>
  <c r="D9" i="12"/>
  <c r="D10" i="12"/>
  <c r="D11" i="12"/>
  <c r="D12" i="12"/>
  <c r="D13" i="12"/>
  <c r="D14" i="12"/>
  <c r="D15" i="12"/>
  <c r="D16" i="12"/>
  <c r="D17" i="12"/>
  <c r="D18" i="12"/>
  <c r="D19" i="12"/>
  <c r="D45" i="12"/>
  <c r="C2" i="12"/>
  <c r="C3" i="12"/>
  <c r="C4" i="12"/>
  <c r="C5" i="12"/>
  <c r="C6" i="12"/>
  <c r="C7" i="12"/>
  <c r="C8" i="12"/>
  <c r="C9" i="12"/>
  <c r="C10" i="12"/>
  <c r="C11" i="12"/>
  <c r="C12" i="12"/>
  <c r="C13" i="12"/>
  <c r="C14" i="12"/>
  <c r="C15" i="12"/>
  <c r="C16" i="12"/>
  <c r="C17" i="12"/>
  <c r="C18" i="12"/>
  <c r="C19" i="12"/>
  <c r="D44" i="12"/>
  <c r="B2" i="12"/>
  <c r="B3" i="12"/>
  <c r="B4" i="12"/>
  <c r="B5" i="12"/>
  <c r="B6" i="12"/>
  <c r="B7" i="12"/>
  <c r="B8" i="12"/>
  <c r="B9" i="12"/>
  <c r="B10" i="12"/>
  <c r="B11" i="12"/>
  <c r="B12" i="12"/>
  <c r="B13" i="12"/>
  <c r="B14" i="12"/>
  <c r="B15" i="12"/>
  <c r="B16" i="12"/>
  <c r="B17" i="12"/>
  <c r="B18" i="12"/>
  <c r="B19" i="12"/>
  <c r="D43" i="12"/>
  <c r="Z23" i="12"/>
  <c r="Z24" i="12"/>
  <c r="Z25" i="12"/>
  <c r="Z26" i="12"/>
  <c r="Z27" i="12"/>
  <c r="Z28" i="12"/>
  <c r="Z29" i="12"/>
  <c r="Z30" i="12"/>
  <c r="Z31" i="12"/>
  <c r="Z32" i="12"/>
  <c r="Z33" i="12"/>
  <c r="Z34" i="12"/>
  <c r="Z35" i="12"/>
  <c r="Z36" i="12"/>
  <c r="Z37" i="12"/>
  <c r="Z38" i="12"/>
  <c r="Z39" i="12"/>
  <c r="AA23" i="12"/>
  <c r="AA24" i="12"/>
  <c r="AA25" i="12"/>
  <c r="AA26" i="12"/>
  <c r="AA27" i="12"/>
  <c r="AA28" i="12"/>
  <c r="AA29" i="12"/>
  <c r="AA30" i="12"/>
  <c r="AA31" i="12"/>
  <c r="AA32" i="12"/>
  <c r="AA33" i="12"/>
  <c r="AA34" i="12"/>
  <c r="AA35" i="12"/>
  <c r="AA36" i="12"/>
  <c r="AA37" i="12"/>
  <c r="AA38" i="12"/>
  <c r="AA39" i="12"/>
  <c r="Z2" i="12"/>
  <c r="Z3" i="12"/>
  <c r="Z4" i="12"/>
  <c r="Z5" i="12"/>
  <c r="Z6" i="12"/>
  <c r="Z7" i="12"/>
  <c r="Z8" i="12"/>
  <c r="Z9" i="12"/>
  <c r="Z10" i="12"/>
  <c r="Z11" i="12"/>
  <c r="Z12" i="12"/>
  <c r="Z13" i="12"/>
  <c r="Z14" i="12"/>
  <c r="Z15" i="12"/>
  <c r="Z16" i="12"/>
  <c r="Z17" i="12"/>
  <c r="Z18" i="12"/>
  <c r="Z19" i="12"/>
  <c r="AA2" i="12"/>
  <c r="AA3" i="12"/>
  <c r="AA4" i="12"/>
  <c r="AA5" i="12"/>
  <c r="AA6" i="12"/>
  <c r="AA7" i="12"/>
  <c r="AA8" i="12"/>
  <c r="AA9" i="12"/>
  <c r="AA10" i="12"/>
  <c r="AA11" i="12"/>
  <c r="AA12" i="12"/>
  <c r="AA13" i="12"/>
  <c r="AA14" i="12"/>
  <c r="AA15" i="12"/>
  <c r="AA16" i="12"/>
  <c r="AA17" i="12"/>
  <c r="AA18" i="12"/>
  <c r="AA19" i="12"/>
  <c r="A38" i="12"/>
  <c r="A37" i="12"/>
  <c r="A36" i="12"/>
  <c r="A35" i="12"/>
  <c r="A18" i="12"/>
  <c r="A17" i="12"/>
  <c r="A16" i="12"/>
  <c r="A15" i="12"/>
  <c r="A14" i="12"/>
  <c r="A34" i="12"/>
  <c r="A33" i="12"/>
  <c r="A32" i="12"/>
  <c r="A13" i="12"/>
  <c r="A11" i="12"/>
  <c r="A12" i="12"/>
  <c r="A10" i="12"/>
  <c r="A31" i="12"/>
  <c r="A9" i="12"/>
  <c r="A30" i="12"/>
  <c r="A8" i="12"/>
  <c r="A7" i="12"/>
  <c r="A29" i="12"/>
  <c r="A28" i="12"/>
  <c r="A6" i="12"/>
  <c r="A5" i="12"/>
  <c r="A4" i="12"/>
  <c r="A27" i="12"/>
  <c r="A26" i="12"/>
  <c r="A25" i="12"/>
  <c r="A3" i="12"/>
  <c r="A24" i="12"/>
  <c r="A23" i="12"/>
  <c r="A2" i="12"/>
  <c r="D33" i="11"/>
  <c r="Y16" i="11"/>
  <c r="Y17" i="11"/>
  <c r="Y18" i="11"/>
  <c r="Y19" i="11"/>
  <c r="Y20" i="11"/>
  <c r="Y21" i="11"/>
  <c r="Y22" i="11"/>
  <c r="Y23" i="11"/>
  <c r="Y24" i="11"/>
  <c r="Y25" i="11"/>
  <c r="Y26" i="11"/>
  <c r="Y27" i="11"/>
  <c r="Y28" i="11"/>
  <c r="Y29" i="11"/>
  <c r="T37" i="11"/>
  <c r="X16" i="11"/>
  <c r="X17" i="11"/>
  <c r="X18" i="11"/>
  <c r="X19" i="11"/>
  <c r="X20" i="11"/>
  <c r="X21" i="11"/>
  <c r="X22" i="11"/>
  <c r="X23" i="11"/>
  <c r="X24" i="11"/>
  <c r="X25" i="11"/>
  <c r="X26" i="11"/>
  <c r="X27" i="11"/>
  <c r="X28" i="11"/>
  <c r="X29" i="11"/>
  <c r="T36" i="11"/>
  <c r="W16" i="11"/>
  <c r="W17" i="11"/>
  <c r="W18" i="11"/>
  <c r="W19" i="11"/>
  <c r="W20" i="11"/>
  <c r="W21" i="11"/>
  <c r="W22" i="11"/>
  <c r="W23" i="11"/>
  <c r="W24" i="11"/>
  <c r="W25" i="11"/>
  <c r="W26" i="11"/>
  <c r="W27" i="11"/>
  <c r="W28" i="11"/>
  <c r="W29" i="11"/>
  <c r="T35" i="11"/>
  <c r="V16" i="11"/>
  <c r="V17" i="11"/>
  <c r="V18" i="11"/>
  <c r="V19" i="11"/>
  <c r="V20" i="11"/>
  <c r="V21" i="11"/>
  <c r="V22" i="11"/>
  <c r="V23" i="11"/>
  <c r="V24" i="11"/>
  <c r="V25" i="11"/>
  <c r="V26" i="11"/>
  <c r="V27" i="11"/>
  <c r="V28" i="11"/>
  <c r="V29" i="11"/>
  <c r="T34" i="11"/>
  <c r="U16" i="11"/>
  <c r="U17" i="11"/>
  <c r="U18" i="11"/>
  <c r="U19" i="11"/>
  <c r="U20" i="11"/>
  <c r="U21" i="11"/>
  <c r="U22" i="11"/>
  <c r="U23" i="11"/>
  <c r="U24" i="11"/>
  <c r="U25" i="11"/>
  <c r="U26" i="11"/>
  <c r="U27" i="11"/>
  <c r="U28" i="11"/>
  <c r="U29" i="11"/>
  <c r="S37" i="11"/>
  <c r="T16" i="11"/>
  <c r="T17" i="11"/>
  <c r="T18" i="11"/>
  <c r="T19" i="11"/>
  <c r="T20" i="11"/>
  <c r="T21" i="11"/>
  <c r="T22" i="11"/>
  <c r="T23" i="11"/>
  <c r="T24" i="11"/>
  <c r="T25" i="11"/>
  <c r="T26" i="11"/>
  <c r="T27" i="11"/>
  <c r="T28" i="11"/>
  <c r="T29" i="11"/>
  <c r="S36" i="11"/>
  <c r="S16" i="11"/>
  <c r="S17" i="11"/>
  <c r="S18" i="11"/>
  <c r="S19" i="11"/>
  <c r="S20" i="11"/>
  <c r="S21" i="11"/>
  <c r="S22" i="11"/>
  <c r="S23" i="11"/>
  <c r="S24" i="11"/>
  <c r="S25" i="11"/>
  <c r="S26" i="11"/>
  <c r="S27" i="11"/>
  <c r="S28" i="11"/>
  <c r="S29" i="11"/>
  <c r="S35" i="11"/>
  <c r="R16" i="11"/>
  <c r="R17" i="11"/>
  <c r="R18" i="11"/>
  <c r="R19" i="11"/>
  <c r="R20" i="11"/>
  <c r="R21" i="11"/>
  <c r="R22" i="11"/>
  <c r="R23" i="11"/>
  <c r="R24" i="11"/>
  <c r="R25" i="11"/>
  <c r="R26" i="11"/>
  <c r="R27" i="11"/>
  <c r="R28" i="11"/>
  <c r="R29" i="11"/>
  <c r="S34" i="11"/>
  <c r="Q16" i="11"/>
  <c r="Q17" i="11"/>
  <c r="Q18" i="11"/>
  <c r="Q19" i="11"/>
  <c r="Q20" i="11"/>
  <c r="Q21" i="11"/>
  <c r="Q22" i="11"/>
  <c r="Q23" i="11"/>
  <c r="Q24" i="11"/>
  <c r="Q25" i="11"/>
  <c r="Q26" i="11"/>
  <c r="Q27" i="11"/>
  <c r="Q28" i="11"/>
  <c r="Q29" i="11"/>
  <c r="R37" i="11"/>
  <c r="P16" i="11"/>
  <c r="P17" i="11"/>
  <c r="P18" i="11"/>
  <c r="P19" i="11"/>
  <c r="P20" i="11"/>
  <c r="P21" i="11"/>
  <c r="P22" i="11"/>
  <c r="P23" i="11"/>
  <c r="P24" i="11"/>
  <c r="P25" i="11"/>
  <c r="P26" i="11"/>
  <c r="P27" i="11"/>
  <c r="P28" i="11"/>
  <c r="P29" i="11"/>
  <c r="R36" i="11"/>
  <c r="O16" i="11"/>
  <c r="O17" i="11"/>
  <c r="O18" i="11"/>
  <c r="O19" i="11"/>
  <c r="O20" i="11"/>
  <c r="O21" i="11"/>
  <c r="O22" i="11"/>
  <c r="O23" i="11"/>
  <c r="O24" i="11"/>
  <c r="O25" i="11"/>
  <c r="O26" i="11"/>
  <c r="O27" i="11"/>
  <c r="O28" i="11"/>
  <c r="O29" i="11"/>
  <c r="R35" i="11"/>
  <c r="N16" i="11"/>
  <c r="N17" i="11"/>
  <c r="N18" i="11"/>
  <c r="N19" i="11"/>
  <c r="N20" i="11"/>
  <c r="N21" i="11"/>
  <c r="N22" i="11"/>
  <c r="N23" i="11"/>
  <c r="N24" i="11"/>
  <c r="N25" i="11"/>
  <c r="N26" i="11"/>
  <c r="N27" i="11"/>
  <c r="N28" i="11"/>
  <c r="N29" i="11"/>
  <c r="R34" i="11"/>
  <c r="M16" i="11"/>
  <c r="M17" i="11"/>
  <c r="M18" i="11"/>
  <c r="M19" i="11"/>
  <c r="M20" i="11"/>
  <c r="M21" i="11"/>
  <c r="M22" i="11"/>
  <c r="M23" i="11"/>
  <c r="M24" i="11"/>
  <c r="M25" i="11"/>
  <c r="M26" i="11"/>
  <c r="M27" i="11"/>
  <c r="M28" i="11"/>
  <c r="M29" i="11"/>
  <c r="Q37" i="11"/>
  <c r="L16" i="11"/>
  <c r="L17" i="11"/>
  <c r="L18" i="11"/>
  <c r="L19" i="11"/>
  <c r="L20" i="11"/>
  <c r="L21" i="11"/>
  <c r="L22" i="11"/>
  <c r="L23" i="11"/>
  <c r="L24" i="11"/>
  <c r="L25" i="11"/>
  <c r="L26" i="11"/>
  <c r="L27" i="11"/>
  <c r="L28" i="11"/>
  <c r="L29" i="11"/>
  <c r="Q36" i="11"/>
  <c r="K16" i="11"/>
  <c r="K17" i="11"/>
  <c r="K18" i="11"/>
  <c r="K19" i="11"/>
  <c r="K20" i="11"/>
  <c r="K21" i="11"/>
  <c r="K22" i="11"/>
  <c r="K23" i="11"/>
  <c r="K24" i="11"/>
  <c r="K25" i="11"/>
  <c r="K26" i="11"/>
  <c r="K27" i="11"/>
  <c r="K28" i="11"/>
  <c r="K29" i="11"/>
  <c r="Q35" i="11"/>
  <c r="J16" i="11"/>
  <c r="J17" i="11"/>
  <c r="J18" i="11"/>
  <c r="J19" i="11"/>
  <c r="J20" i="11"/>
  <c r="J21" i="11"/>
  <c r="J22" i="11"/>
  <c r="J23" i="11"/>
  <c r="J24" i="11"/>
  <c r="J25" i="11"/>
  <c r="J26" i="11"/>
  <c r="J27" i="11"/>
  <c r="J28" i="11"/>
  <c r="J29" i="11"/>
  <c r="Q34" i="11"/>
  <c r="I16" i="11"/>
  <c r="I17" i="11"/>
  <c r="I18" i="11"/>
  <c r="I19" i="11"/>
  <c r="I20" i="11"/>
  <c r="I21" i="11"/>
  <c r="I22" i="11"/>
  <c r="I23" i="11"/>
  <c r="I24" i="11"/>
  <c r="I25" i="11"/>
  <c r="I26" i="11"/>
  <c r="I27" i="11"/>
  <c r="I28" i="11"/>
  <c r="I29" i="11"/>
  <c r="P37" i="11"/>
  <c r="H16" i="11"/>
  <c r="H17" i="11"/>
  <c r="H18" i="11"/>
  <c r="H19" i="11"/>
  <c r="H20" i="11"/>
  <c r="H21" i="11"/>
  <c r="H22" i="11"/>
  <c r="H23" i="11"/>
  <c r="H24" i="11"/>
  <c r="H25" i="11"/>
  <c r="H26" i="11"/>
  <c r="H27" i="11"/>
  <c r="H28" i="11"/>
  <c r="H29" i="11"/>
  <c r="P36" i="11"/>
  <c r="G16" i="11"/>
  <c r="G17" i="11"/>
  <c r="G18" i="11"/>
  <c r="G19" i="11"/>
  <c r="G20" i="11"/>
  <c r="G21" i="11"/>
  <c r="G22" i="11"/>
  <c r="G23" i="11"/>
  <c r="G24" i="11"/>
  <c r="G25" i="11"/>
  <c r="G26" i="11"/>
  <c r="G27" i="11"/>
  <c r="G28" i="11"/>
  <c r="G29" i="11"/>
  <c r="P35" i="11"/>
  <c r="F16" i="11"/>
  <c r="F17" i="11"/>
  <c r="F18" i="11"/>
  <c r="F19" i="11"/>
  <c r="F20" i="11"/>
  <c r="F21" i="11"/>
  <c r="F22" i="11"/>
  <c r="F23" i="11"/>
  <c r="F24" i="11"/>
  <c r="F25" i="11"/>
  <c r="F26" i="11"/>
  <c r="F27" i="11"/>
  <c r="F28" i="11"/>
  <c r="F29" i="11"/>
  <c r="P34" i="11"/>
  <c r="E16" i="11"/>
  <c r="E17" i="11"/>
  <c r="E18" i="11"/>
  <c r="E19" i="11"/>
  <c r="E20" i="11"/>
  <c r="E21" i="11"/>
  <c r="E22" i="11"/>
  <c r="E23" i="11"/>
  <c r="E24" i="11"/>
  <c r="E25" i="11"/>
  <c r="E26" i="11"/>
  <c r="E27" i="11"/>
  <c r="E28" i="11"/>
  <c r="E29" i="11"/>
  <c r="O37" i="11"/>
  <c r="D16" i="11"/>
  <c r="D17" i="11"/>
  <c r="D18" i="11"/>
  <c r="D19" i="11"/>
  <c r="D20" i="11"/>
  <c r="D21" i="11"/>
  <c r="D22" i="11"/>
  <c r="D23" i="11"/>
  <c r="D24" i="11"/>
  <c r="D25" i="11"/>
  <c r="D26" i="11"/>
  <c r="D27" i="11"/>
  <c r="D28" i="11"/>
  <c r="D29" i="11"/>
  <c r="O36" i="11"/>
  <c r="C16" i="11"/>
  <c r="C17" i="11"/>
  <c r="C18" i="11"/>
  <c r="C19" i="11"/>
  <c r="C20" i="11"/>
  <c r="C21" i="11"/>
  <c r="C22" i="11"/>
  <c r="C23" i="11"/>
  <c r="C24" i="11"/>
  <c r="C25" i="11"/>
  <c r="C26" i="11"/>
  <c r="C27" i="11"/>
  <c r="C28" i="11"/>
  <c r="C29" i="11"/>
  <c r="O35" i="11"/>
  <c r="B16" i="11"/>
  <c r="B17" i="11"/>
  <c r="B18" i="11"/>
  <c r="B19" i="11"/>
  <c r="B20" i="11"/>
  <c r="B21" i="11"/>
  <c r="B22" i="11"/>
  <c r="B23" i="11"/>
  <c r="B24" i="11"/>
  <c r="B25" i="11"/>
  <c r="B26" i="11"/>
  <c r="B27" i="11"/>
  <c r="B28" i="11"/>
  <c r="B29" i="11"/>
  <c r="O34" i="11"/>
  <c r="Y2" i="11"/>
  <c r="Y3" i="11"/>
  <c r="Y4" i="11"/>
  <c r="Y5" i="11"/>
  <c r="Y6" i="11"/>
  <c r="Y7" i="11"/>
  <c r="Y8" i="11"/>
  <c r="Y9" i="11"/>
  <c r="Y10" i="11"/>
  <c r="Y11" i="11"/>
  <c r="Y12" i="11"/>
  <c r="Y13" i="11"/>
  <c r="I37" i="11"/>
  <c r="X2" i="11"/>
  <c r="X3" i="11"/>
  <c r="X4" i="11"/>
  <c r="X5" i="11"/>
  <c r="X6" i="11"/>
  <c r="X7" i="11"/>
  <c r="X8" i="11"/>
  <c r="X9" i="11"/>
  <c r="X10" i="11"/>
  <c r="X11" i="11"/>
  <c r="X12" i="11"/>
  <c r="X13" i="11"/>
  <c r="I36" i="11"/>
  <c r="W2" i="11"/>
  <c r="W3" i="11"/>
  <c r="W4" i="11"/>
  <c r="W5" i="11"/>
  <c r="W6" i="11"/>
  <c r="W7" i="11"/>
  <c r="W8" i="11"/>
  <c r="W9" i="11"/>
  <c r="W10" i="11"/>
  <c r="W11" i="11"/>
  <c r="W12" i="11"/>
  <c r="W13" i="11"/>
  <c r="I35" i="11"/>
  <c r="V2" i="11"/>
  <c r="V3" i="11"/>
  <c r="V4" i="11"/>
  <c r="V5" i="11"/>
  <c r="V6" i="11"/>
  <c r="V7" i="11"/>
  <c r="V8" i="11"/>
  <c r="V9" i="11"/>
  <c r="V10" i="11"/>
  <c r="V11" i="11"/>
  <c r="V12" i="11"/>
  <c r="V13" i="11"/>
  <c r="I34" i="11"/>
  <c r="U2" i="11"/>
  <c r="U3" i="11"/>
  <c r="U4" i="11"/>
  <c r="U5" i="11"/>
  <c r="U6" i="11"/>
  <c r="U7" i="11"/>
  <c r="U8" i="11"/>
  <c r="U9" i="11"/>
  <c r="U10" i="11"/>
  <c r="U11" i="11"/>
  <c r="U12" i="11"/>
  <c r="U13" i="11"/>
  <c r="H37" i="11"/>
  <c r="T2" i="11"/>
  <c r="T3" i="11"/>
  <c r="T4" i="11"/>
  <c r="T5" i="11"/>
  <c r="T6" i="11"/>
  <c r="T7" i="11"/>
  <c r="T8" i="11"/>
  <c r="T9" i="11"/>
  <c r="T10" i="11"/>
  <c r="T11" i="11"/>
  <c r="T12" i="11"/>
  <c r="T13" i="11"/>
  <c r="H36" i="11"/>
  <c r="S2" i="11"/>
  <c r="S3" i="11"/>
  <c r="S4" i="11"/>
  <c r="S5" i="11"/>
  <c r="S6" i="11"/>
  <c r="S7" i="11"/>
  <c r="S8" i="11"/>
  <c r="S9" i="11"/>
  <c r="S10" i="11"/>
  <c r="S11" i="11"/>
  <c r="S12" i="11"/>
  <c r="S13" i="11"/>
  <c r="H35" i="11"/>
  <c r="R2" i="11"/>
  <c r="R3" i="11"/>
  <c r="R4" i="11"/>
  <c r="R5" i="11"/>
  <c r="R6" i="11"/>
  <c r="R7" i="11"/>
  <c r="R8" i="11"/>
  <c r="R9" i="11"/>
  <c r="R10" i="11"/>
  <c r="R11" i="11"/>
  <c r="R12" i="11"/>
  <c r="R13" i="11"/>
  <c r="H34" i="11"/>
  <c r="Q2" i="11"/>
  <c r="Q3" i="11"/>
  <c r="Q4" i="11"/>
  <c r="Q5" i="11"/>
  <c r="Q6" i="11"/>
  <c r="Q7" i="11"/>
  <c r="Q8" i="11"/>
  <c r="Q9" i="11"/>
  <c r="Q10" i="11"/>
  <c r="Q11" i="11"/>
  <c r="Q12" i="11"/>
  <c r="Q13" i="11"/>
  <c r="G37" i="11"/>
  <c r="P2" i="11"/>
  <c r="P3" i="11"/>
  <c r="P4" i="11"/>
  <c r="P5" i="11"/>
  <c r="P6" i="11"/>
  <c r="P7" i="11"/>
  <c r="P8" i="11"/>
  <c r="P9" i="11"/>
  <c r="P10" i="11"/>
  <c r="P11" i="11"/>
  <c r="P12" i="11"/>
  <c r="P13" i="11"/>
  <c r="G36" i="11"/>
  <c r="O2" i="11"/>
  <c r="O3" i="11"/>
  <c r="O4" i="11"/>
  <c r="O5" i="11"/>
  <c r="O6" i="11"/>
  <c r="O7" i="11"/>
  <c r="O8" i="11"/>
  <c r="O9" i="11"/>
  <c r="O10" i="11"/>
  <c r="O11" i="11"/>
  <c r="O12" i="11"/>
  <c r="O13" i="11"/>
  <c r="G35" i="11"/>
  <c r="N2" i="11"/>
  <c r="N3" i="11"/>
  <c r="N4" i="11"/>
  <c r="N5" i="11"/>
  <c r="N6" i="11"/>
  <c r="N7" i="11"/>
  <c r="N8" i="11"/>
  <c r="N9" i="11"/>
  <c r="N10" i="11"/>
  <c r="N11" i="11"/>
  <c r="N12" i="11"/>
  <c r="N13" i="11"/>
  <c r="G34" i="11"/>
  <c r="M2" i="11"/>
  <c r="M3" i="11"/>
  <c r="M4" i="11"/>
  <c r="M5" i="11"/>
  <c r="M6" i="11"/>
  <c r="M7" i="11"/>
  <c r="M8" i="11"/>
  <c r="M9" i="11"/>
  <c r="M10" i="11"/>
  <c r="M11" i="11"/>
  <c r="M12" i="11"/>
  <c r="M13" i="11"/>
  <c r="F37" i="11"/>
  <c r="L2" i="11"/>
  <c r="L3" i="11"/>
  <c r="L4" i="11"/>
  <c r="L5" i="11"/>
  <c r="L6" i="11"/>
  <c r="L7" i="11"/>
  <c r="L8" i="11"/>
  <c r="L9" i="11"/>
  <c r="L10" i="11"/>
  <c r="L11" i="11"/>
  <c r="L12" i="11"/>
  <c r="L13" i="11"/>
  <c r="F36" i="11"/>
  <c r="K2" i="11"/>
  <c r="K3" i="11"/>
  <c r="K4" i="11"/>
  <c r="K5" i="11"/>
  <c r="K6" i="11"/>
  <c r="K7" i="11"/>
  <c r="K8" i="11"/>
  <c r="K9" i="11"/>
  <c r="K10" i="11"/>
  <c r="K11" i="11"/>
  <c r="K12" i="11"/>
  <c r="K13" i="11"/>
  <c r="F35" i="11"/>
  <c r="J2" i="11"/>
  <c r="J3" i="11"/>
  <c r="J4" i="11"/>
  <c r="J5" i="11"/>
  <c r="J6" i="11"/>
  <c r="J7" i="11"/>
  <c r="J8" i="11"/>
  <c r="J9" i="11"/>
  <c r="J10" i="11"/>
  <c r="J11" i="11"/>
  <c r="J12" i="11"/>
  <c r="J13" i="11"/>
  <c r="F34" i="11"/>
  <c r="I2" i="11"/>
  <c r="I3" i="11"/>
  <c r="I4" i="11"/>
  <c r="I5" i="11"/>
  <c r="I6" i="11"/>
  <c r="I7" i="11"/>
  <c r="I8" i="11"/>
  <c r="I9" i="11"/>
  <c r="I10" i="11"/>
  <c r="I11" i="11"/>
  <c r="I12" i="11"/>
  <c r="I13" i="11"/>
  <c r="E37" i="11"/>
  <c r="H2" i="11"/>
  <c r="H3" i="11"/>
  <c r="H4" i="11"/>
  <c r="H5" i="11"/>
  <c r="H6" i="11"/>
  <c r="H7" i="11"/>
  <c r="H8" i="11"/>
  <c r="H9" i="11"/>
  <c r="H10" i="11"/>
  <c r="H11" i="11"/>
  <c r="H12" i="11"/>
  <c r="H13" i="11"/>
  <c r="E36" i="11"/>
  <c r="G2" i="11"/>
  <c r="G3" i="11"/>
  <c r="G4" i="11"/>
  <c r="G5" i="11"/>
  <c r="G6" i="11"/>
  <c r="G7" i="11"/>
  <c r="G8" i="11"/>
  <c r="G9" i="11"/>
  <c r="G10" i="11"/>
  <c r="G11" i="11"/>
  <c r="G12" i="11"/>
  <c r="G13" i="11"/>
  <c r="E35" i="11"/>
  <c r="F2" i="11"/>
  <c r="F3" i="11"/>
  <c r="F4" i="11"/>
  <c r="F5" i="11"/>
  <c r="F6" i="11"/>
  <c r="F7" i="11"/>
  <c r="F8" i="11"/>
  <c r="F9" i="11"/>
  <c r="F10" i="11"/>
  <c r="F11" i="11"/>
  <c r="F12" i="11"/>
  <c r="F13" i="11"/>
  <c r="E34" i="11"/>
  <c r="D37" i="11"/>
  <c r="D2" i="11"/>
  <c r="D3" i="11"/>
  <c r="D4" i="11"/>
  <c r="D5" i="11"/>
  <c r="D6" i="11"/>
  <c r="D7" i="11"/>
  <c r="D8" i="11"/>
  <c r="D9" i="11"/>
  <c r="D10" i="11"/>
  <c r="D11" i="11"/>
  <c r="D12" i="11"/>
  <c r="D13" i="11"/>
  <c r="D36" i="11"/>
  <c r="C2" i="11"/>
  <c r="C3" i="11"/>
  <c r="C4" i="11"/>
  <c r="C5" i="11"/>
  <c r="C6" i="11"/>
  <c r="C7" i="11"/>
  <c r="C8" i="11"/>
  <c r="C9" i="11"/>
  <c r="C10" i="11"/>
  <c r="C11" i="11"/>
  <c r="C12" i="11"/>
  <c r="C13" i="11"/>
  <c r="D35" i="11"/>
  <c r="B2" i="11"/>
  <c r="B3" i="11"/>
  <c r="B4" i="11"/>
  <c r="B5" i="11"/>
  <c r="B6" i="11"/>
  <c r="B7" i="11"/>
  <c r="B8" i="11"/>
  <c r="B9" i="11"/>
  <c r="B10" i="11"/>
  <c r="B11" i="11"/>
  <c r="B12" i="11"/>
  <c r="B13" i="11"/>
  <c r="D34" i="11"/>
  <c r="Z18" i="11"/>
  <c r="AA18" i="11"/>
  <c r="Z19" i="11"/>
  <c r="AA19" i="11"/>
  <c r="Z20" i="11"/>
  <c r="AA20" i="11"/>
  <c r="Z21" i="11"/>
  <c r="AA21" i="11"/>
  <c r="Z22" i="11"/>
  <c r="AA22" i="11"/>
  <c r="Z23" i="11"/>
  <c r="AA23" i="11"/>
  <c r="Z24" i="11"/>
  <c r="AA24" i="11"/>
  <c r="Z25" i="11"/>
  <c r="AA25" i="11"/>
  <c r="Z26" i="11"/>
  <c r="AA26" i="11"/>
  <c r="Z27" i="11"/>
  <c r="AA27" i="11"/>
  <c r="Z28" i="11"/>
  <c r="AA28" i="11"/>
  <c r="Z17" i="11"/>
  <c r="AA17" i="11"/>
  <c r="Z16" i="11"/>
  <c r="AA16" i="11"/>
  <c r="A17" i="11"/>
  <c r="A18" i="11"/>
  <c r="A19" i="11"/>
  <c r="A20" i="11"/>
  <c r="A21" i="11"/>
  <c r="A22" i="11"/>
  <c r="A23" i="11"/>
  <c r="A24" i="11"/>
  <c r="A25" i="11"/>
  <c r="A26" i="11"/>
  <c r="A27" i="11"/>
  <c r="A28" i="11"/>
  <c r="A16" i="11"/>
  <c r="E12" i="11"/>
  <c r="Z12" i="11"/>
  <c r="AA12" i="11"/>
  <c r="A12" i="11"/>
  <c r="A3" i="11"/>
  <c r="E3" i="11"/>
  <c r="Z3" i="11"/>
  <c r="AA3" i="11"/>
  <c r="A4" i="11"/>
  <c r="E4" i="11"/>
  <c r="Z4" i="11"/>
  <c r="AA4" i="11"/>
  <c r="A5" i="11"/>
  <c r="E5" i="11"/>
  <c r="Z5" i="11"/>
  <c r="AA5" i="11"/>
  <c r="A6" i="11"/>
  <c r="E6" i="11"/>
  <c r="Z6" i="11"/>
  <c r="AA6" i="11"/>
  <c r="A7" i="11"/>
  <c r="E7" i="11"/>
  <c r="Z7" i="11"/>
  <c r="AA7" i="11"/>
  <c r="A8" i="11"/>
  <c r="E8" i="11"/>
  <c r="Z8" i="11"/>
  <c r="AA8" i="11"/>
  <c r="A9" i="11"/>
  <c r="E9" i="11"/>
  <c r="Z9" i="11"/>
  <c r="AA9" i="11"/>
  <c r="A10" i="11"/>
  <c r="E10" i="11"/>
  <c r="Z10" i="11"/>
  <c r="AA10" i="11"/>
  <c r="A11" i="11"/>
  <c r="E11" i="11"/>
  <c r="Z11" i="11"/>
  <c r="AA11" i="11"/>
  <c r="E2" i="11"/>
  <c r="Z2" i="11"/>
  <c r="AA2" i="11"/>
  <c r="B2" i="7"/>
  <c r="B3" i="7"/>
  <c r="B4" i="7"/>
  <c r="B5" i="7"/>
  <c r="B6" i="7"/>
  <c r="B7" i="7"/>
  <c r="B8" i="7"/>
  <c r="B9" i="7"/>
  <c r="B10" i="7"/>
  <c r="B11" i="7"/>
  <c r="B12" i="7"/>
  <c r="B13" i="7"/>
  <c r="B14" i="7"/>
  <c r="B15" i="7"/>
  <c r="B16" i="7"/>
  <c r="B17" i="7"/>
  <c r="B21" i="7"/>
  <c r="C3" i="7"/>
  <c r="D3" i="7"/>
  <c r="E3" i="7"/>
  <c r="F3" i="7"/>
  <c r="G3" i="7"/>
  <c r="H3" i="7"/>
  <c r="I3" i="7"/>
  <c r="J3" i="7"/>
  <c r="K3" i="7"/>
  <c r="L3" i="7"/>
  <c r="M3" i="7"/>
  <c r="N3" i="7"/>
  <c r="O3" i="7"/>
  <c r="P3" i="7"/>
  <c r="Q3" i="7"/>
  <c r="R3" i="7"/>
  <c r="S3" i="7"/>
  <c r="T3" i="7"/>
  <c r="U3" i="7"/>
  <c r="V3" i="7"/>
  <c r="W3" i="7"/>
  <c r="X3" i="7"/>
  <c r="Y3" i="7"/>
  <c r="Z3" i="7"/>
  <c r="AA3" i="7"/>
  <c r="A3" i="7"/>
  <c r="Z29" i="11"/>
  <c r="AA29" i="11"/>
  <c r="E13" i="11"/>
  <c r="Z13" i="11"/>
  <c r="AA13" i="11"/>
  <c r="A2" i="11"/>
  <c r="B30" i="7"/>
  <c r="C30" i="7"/>
  <c r="D30" i="7"/>
  <c r="E30" i="7"/>
  <c r="F30" i="7"/>
  <c r="G30" i="7"/>
  <c r="H30" i="7"/>
  <c r="I30" i="7"/>
  <c r="J30" i="7"/>
  <c r="K30" i="7"/>
  <c r="L30" i="7"/>
  <c r="M30" i="7"/>
  <c r="N30" i="7"/>
  <c r="O30" i="7"/>
  <c r="P30" i="7"/>
  <c r="Q30" i="7"/>
  <c r="R30" i="7"/>
  <c r="S30" i="7"/>
  <c r="T30" i="7"/>
  <c r="U30" i="7"/>
  <c r="V30" i="7"/>
  <c r="W30" i="7"/>
  <c r="X30" i="7"/>
  <c r="Y30" i="7"/>
  <c r="Z30" i="7"/>
  <c r="AA30" i="7"/>
  <c r="A30" i="7"/>
  <c r="B29" i="7"/>
  <c r="C29" i="7"/>
  <c r="D29" i="7"/>
  <c r="E29" i="7"/>
  <c r="F29" i="7"/>
  <c r="G29" i="7"/>
  <c r="H29" i="7"/>
  <c r="I29" i="7"/>
  <c r="J29" i="7"/>
  <c r="K29" i="7"/>
  <c r="L29" i="7"/>
  <c r="M29" i="7"/>
  <c r="N29" i="7"/>
  <c r="O29" i="7"/>
  <c r="P29" i="7"/>
  <c r="Q29" i="7"/>
  <c r="R29" i="7"/>
  <c r="S29" i="7"/>
  <c r="T29" i="7"/>
  <c r="U29" i="7"/>
  <c r="V29" i="7"/>
  <c r="W29" i="7"/>
  <c r="X29" i="7"/>
  <c r="Y29" i="7"/>
  <c r="Z29" i="7"/>
  <c r="AA29" i="7"/>
  <c r="A29" i="7"/>
  <c r="B28" i="7"/>
  <c r="C28" i="7"/>
  <c r="D28" i="7"/>
  <c r="E28" i="7"/>
  <c r="F28" i="7"/>
  <c r="G28" i="7"/>
  <c r="H28" i="7"/>
  <c r="I28" i="7"/>
  <c r="J28" i="7"/>
  <c r="K28" i="7"/>
  <c r="L28" i="7"/>
  <c r="M28" i="7"/>
  <c r="N28" i="7"/>
  <c r="O28" i="7"/>
  <c r="P28" i="7"/>
  <c r="Q28" i="7"/>
  <c r="R28" i="7"/>
  <c r="S28" i="7"/>
  <c r="T28" i="7"/>
  <c r="U28" i="7"/>
  <c r="V28" i="7"/>
  <c r="W28" i="7"/>
  <c r="X28" i="7"/>
  <c r="Y28" i="7"/>
  <c r="Z28" i="7"/>
  <c r="AA28" i="7"/>
  <c r="A28" i="7"/>
  <c r="B27" i="7"/>
  <c r="C27" i="7"/>
  <c r="D27" i="7"/>
  <c r="E27" i="7"/>
  <c r="F27" i="7"/>
  <c r="G27" i="7"/>
  <c r="H27" i="7"/>
  <c r="I27" i="7"/>
  <c r="J27" i="7"/>
  <c r="K27" i="7"/>
  <c r="L27" i="7"/>
  <c r="M27" i="7"/>
  <c r="N27" i="7"/>
  <c r="O27" i="7"/>
  <c r="P27" i="7"/>
  <c r="Q27" i="7"/>
  <c r="R27" i="7"/>
  <c r="S27" i="7"/>
  <c r="T27" i="7"/>
  <c r="U27" i="7"/>
  <c r="V27" i="7"/>
  <c r="W27" i="7"/>
  <c r="X27" i="7"/>
  <c r="Y27" i="7"/>
  <c r="Z27" i="7"/>
  <c r="AA27" i="7"/>
  <c r="A27" i="7"/>
  <c r="B26" i="7"/>
  <c r="C26" i="7"/>
  <c r="D26" i="7"/>
  <c r="E26" i="7"/>
  <c r="F26" i="7"/>
  <c r="G26" i="7"/>
  <c r="H26" i="7"/>
  <c r="I26" i="7"/>
  <c r="J26" i="7"/>
  <c r="K26" i="7"/>
  <c r="L26" i="7"/>
  <c r="M26" i="7"/>
  <c r="N26" i="7"/>
  <c r="O26" i="7"/>
  <c r="P26" i="7"/>
  <c r="Q26" i="7"/>
  <c r="R26" i="7"/>
  <c r="S26" i="7"/>
  <c r="T26" i="7"/>
  <c r="U26" i="7"/>
  <c r="V26" i="7"/>
  <c r="W26" i="7"/>
  <c r="X26" i="7"/>
  <c r="Y26" i="7"/>
  <c r="Z26" i="7"/>
  <c r="AA26" i="7"/>
  <c r="A26" i="7"/>
  <c r="B25" i="7"/>
  <c r="C25" i="7"/>
  <c r="D25" i="7"/>
  <c r="E25" i="7"/>
  <c r="F25" i="7"/>
  <c r="G25" i="7"/>
  <c r="H25" i="7"/>
  <c r="I25" i="7"/>
  <c r="J25" i="7"/>
  <c r="K25" i="7"/>
  <c r="L25" i="7"/>
  <c r="M25" i="7"/>
  <c r="N25" i="7"/>
  <c r="O25" i="7"/>
  <c r="P25" i="7"/>
  <c r="Q25" i="7"/>
  <c r="R25" i="7"/>
  <c r="S25" i="7"/>
  <c r="T25" i="7"/>
  <c r="U25" i="7"/>
  <c r="V25" i="7"/>
  <c r="W25" i="7"/>
  <c r="X25" i="7"/>
  <c r="Y25" i="7"/>
  <c r="Z25" i="7"/>
  <c r="AA25" i="7"/>
  <c r="A25" i="7"/>
  <c r="B24" i="7"/>
  <c r="C24" i="7"/>
  <c r="D24" i="7"/>
  <c r="E24" i="7"/>
  <c r="F24" i="7"/>
  <c r="G24" i="7"/>
  <c r="H24" i="7"/>
  <c r="I24" i="7"/>
  <c r="J24" i="7"/>
  <c r="K24" i="7"/>
  <c r="L24" i="7"/>
  <c r="M24" i="7"/>
  <c r="N24" i="7"/>
  <c r="O24" i="7"/>
  <c r="P24" i="7"/>
  <c r="Q24" i="7"/>
  <c r="R24" i="7"/>
  <c r="S24" i="7"/>
  <c r="T24" i="7"/>
  <c r="U24" i="7"/>
  <c r="V24" i="7"/>
  <c r="W24" i="7"/>
  <c r="X24" i="7"/>
  <c r="Y24" i="7"/>
  <c r="Z24" i="7"/>
  <c r="AA24" i="7"/>
  <c r="A24" i="7"/>
  <c r="B23" i="7"/>
  <c r="C23" i="7"/>
  <c r="D23" i="7"/>
  <c r="E23" i="7"/>
  <c r="F23" i="7"/>
  <c r="G23" i="7"/>
  <c r="H23" i="7"/>
  <c r="I23" i="7"/>
  <c r="J23" i="7"/>
  <c r="K23" i="7"/>
  <c r="L23" i="7"/>
  <c r="M23" i="7"/>
  <c r="N23" i="7"/>
  <c r="O23" i="7"/>
  <c r="P23" i="7"/>
  <c r="Q23" i="7"/>
  <c r="R23" i="7"/>
  <c r="S23" i="7"/>
  <c r="T23" i="7"/>
  <c r="U23" i="7"/>
  <c r="V23" i="7"/>
  <c r="W23" i="7"/>
  <c r="X23" i="7"/>
  <c r="Y23" i="7"/>
  <c r="Z23" i="7"/>
  <c r="AA23" i="7"/>
  <c r="A23" i="7"/>
  <c r="C17" i="7"/>
  <c r="D17" i="7"/>
  <c r="E17" i="7"/>
  <c r="F17" i="7"/>
  <c r="G17" i="7"/>
  <c r="H17" i="7"/>
  <c r="I17" i="7"/>
  <c r="J17" i="7"/>
  <c r="K17" i="7"/>
  <c r="L17" i="7"/>
  <c r="M17" i="7"/>
  <c r="N17" i="7"/>
  <c r="O17" i="7"/>
  <c r="P17" i="7"/>
  <c r="Q17" i="7"/>
  <c r="R17" i="7"/>
  <c r="S17" i="7"/>
  <c r="T17" i="7"/>
  <c r="U17" i="7"/>
  <c r="V17" i="7"/>
  <c r="W17" i="7"/>
  <c r="X17" i="7"/>
  <c r="Y17" i="7"/>
  <c r="Z17" i="7"/>
  <c r="AA17" i="7"/>
  <c r="A17" i="7"/>
  <c r="C16" i="7"/>
  <c r="D16" i="7"/>
  <c r="E16" i="7"/>
  <c r="F16" i="7"/>
  <c r="G16" i="7"/>
  <c r="H16" i="7"/>
  <c r="I16" i="7"/>
  <c r="J16" i="7"/>
  <c r="K16" i="7"/>
  <c r="L16" i="7"/>
  <c r="M16" i="7"/>
  <c r="N16" i="7"/>
  <c r="O16" i="7"/>
  <c r="P16" i="7"/>
  <c r="Q16" i="7"/>
  <c r="R16" i="7"/>
  <c r="S16" i="7"/>
  <c r="T16" i="7"/>
  <c r="U16" i="7"/>
  <c r="V16" i="7"/>
  <c r="W16" i="7"/>
  <c r="X16" i="7"/>
  <c r="Y16" i="7"/>
  <c r="Z16" i="7"/>
  <c r="AA16" i="7"/>
  <c r="A16" i="7"/>
  <c r="C15" i="7"/>
  <c r="D15" i="7"/>
  <c r="E15" i="7"/>
  <c r="F15" i="7"/>
  <c r="G15" i="7"/>
  <c r="H15" i="7"/>
  <c r="I15" i="7"/>
  <c r="J15" i="7"/>
  <c r="K15" i="7"/>
  <c r="L15" i="7"/>
  <c r="M15" i="7"/>
  <c r="N15" i="7"/>
  <c r="O15" i="7"/>
  <c r="P15" i="7"/>
  <c r="Q15" i="7"/>
  <c r="R15" i="7"/>
  <c r="S15" i="7"/>
  <c r="T15" i="7"/>
  <c r="U15" i="7"/>
  <c r="V15" i="7"/>
  <c r="W15" i="7"/>
  <c r="X15" i="7"/>
  <c r="Y15" i="7"/>
  <c r="Z15" i="7"/>
  <c r="AA15" i="7"/>
  <c r="C14" i="7"/>
  <c r="D14" i="7"/>
  <c r="E14" i="7"/>
  <c r="F14" i="7"/>
  <c r="G14" i="7"/>
  <c r="H14" i="7"/>
  <c r="I14" i="7"/>
  <c r="J14" i="7"/>
  <c r="K14" i="7"/>
  <c r="L14" i="7"/>
  <c r="M14" i="7"/>
  <c r="N14" i="7"/>
  <c r="O14" i="7"/>
  <c r="P14" i="7"/>
  <c r="Q14" i="7"/>
  <c r="R14" i="7"/>
  <c r="S14" i="7"/>
  <c r="T14" i="7"/>
  <c r="U14" i="7"/>
  <c r="V14" i="7"/>
  <c r="W14" i="7"/>
  <c r="X14" i="7"/>
  <c r="Y14" i="7"/>
  <c r="Z14" i="7"/>
  <c r="AA14" i="7"/>
  <c r="A14" i="7"/>
  <c r="A15" i="7"/>
  <c r="C13" i="7"/>
  <c r="D13" i="7"/>
  <c r="E13" i="7"/>
  <c r="F13" i="7"/>
  <c r="G13" i="7"/>
  <c r="H13" i="7"/>
  <c r="I13" i="7"/>
  <c r="J13" i="7"/>
  <c r="K13" i="7"/>
  <c r="L13" i="7"/>
  <c r="M13" i="7"/>
  <c r="N13" i="7"/>
  <c r="O13" i="7"/>
  <c r="P13" i="7"/>
  <c r="Q13" i="7"/>
  <c r="R13" i="7"/>
  <c r="S13" i="7"/>
  <c r="T13" i="7"/>
  <c r="U13" i="7"/>
  <c r="V13" i="7"/>
  <c r="W13" i="7"/>
  <c r="X13" i="7"/>
  <c r="Y13" i="7"/>
  <c r="Z13" i="7"/>
  <c r="AA13" i="7"/>
  <c r="A13" i="7"/>
  <c r="C12" i="7"/>
  <c r="D12" i="7"/>
  <c r="E12" i="7"/>
  <c r="F12" i="7"/>
  <c r="G12" i="7"/>
  <c r="H12" i="7"/>
  <c r="I12" i="7"/>
  <c r="J12" i="7"/>
  <c r="K12" i="7"/>
  <c r="L12" i="7"/>
  <c r="M12" i="7"/>
  <c r="N12" i="7"/>
  <c r="O12" i="7"/>
  <c r="P12" i="7"/>
  <c r="Q12" i="7"/>
  <c r="R12" i="7"/>
  <c r="S12" i="7"/>
  <c r="T12" i="7"/>
  <c r="U12" i="7"/>
  <c r="V12" i="7"/>
  <c r="W12" i="7"/>
  <c r="X12" i="7"/>
  <c r="Y12" i="7"/>
  <c r="Z12" i="7"/>
  <c r="AA12" i="7"/>
  <c r="A12" i="7"/>
  <c r="C11" i="7"/>
  <c r="D11" i="7"/>
  <c r="E11" i="7"/>
  <c r="F11" i="7"/>
  <c r="G11" i="7"/>
  <c r="H11" i="7"/>
  <c r="I11" i="7"/>
  <c r="J11" i="7"/>
  <c r="K11" i="7"/>
  <c r="L11" i="7"/>
  <c r="M11" i="7"/>
  <c r="N11" i="7"/>
  <c r="O11" i="7"/>
  <c r="P11" i="7"/>
  <c r="Q11" i="7"/>
  <c r="R11" i="7"/>
  <c r="S11" i="7"/>
  <c r="T11" i="7"/>
  <c r="U11" i="7"/>
  <c r="V11" i="7"/>
  <c r="W11" i="7"/>
  <c r="X11" i="7"/>
  <c r="Y11" i="7"/>
  <c r="Z11" i="7"/>
  <c r="AA11" i="7"/>
  <c r="A11" i="7"/>
  <c r="C10" i="7"/>
  <c r="D10" i="7"/>
  <c r="E10" i="7"/>
  <c r="F10" i="7"/>
  <c r="G10" i="7"/>
  <c r="H10" i="7"/>
  <c r="I10" i="7"/>
  <c r="J10" i="7"/>
  <c r="K10" i="7"/>
  <c r="L10" i="7"/>
  <c r="M10" i="7"/>
  <c r="N10" i="7"/>
  <c r="O10" i="7"/>
  <c r="P10" i="7"/>
  <c r="Q10" i="7"/>
  <c r="R10" i="7"/>
  <c r="S10" i="7"/>
  <c r="T10" i="7"/>
  <c r="U10" i="7"/>
  <c r="V10" i="7"/>
  <c r="W10" i="7"/>
  <c r="X10" i="7"/>
  <c r="Y10" i="7"/>
  <c r="Z10" i="7"/>
  <c r="AA10" i="7"/>
  <c r="A10" i="7"/>
  <c r="C9" i="7"/>
  <c r="D9" i="7"/>
  <c r="E9" i="7"/>
  <c r="F9" i="7"/>
  <c r="G9" i="7"/>
  <c r="H9" i="7"/>
  <c r="I9" i="7"/>
  <c r="J9" i="7"/>
  <c r="K9" i="7"/>
  <c r="L9" i="7"/>
  <c r="M9" i="7"/>
  <c r="N9" i="7"/>
  <c r="O9" i="7"/>
  <c r="P9" i="7"/>
  <c r="Q9" i="7"/>
  <c r="R9" i="7"/>
  <c r="S9" i="7"/>
  <c r="T9" i="7"/>
  <c r="U9" i="7"/>
  <c r="V9" i="7"/>
  <c r="W9" i="7"/>
  <c r="X9" i="7"/>
  <c r="Y9" i="7"/>
  <c r="Z9" i="7"/>
  <c r="AA9" i="7"/>
  <c r="A9" i="7"/>
  <c r="C8" i="7"/>
  <c r="D8" i="7"/>
  <c r="E8" i="7"/>
  <c r="F8" i="7"/>
  <c r="G8" i="7"/>
  <c r="H8" i="7"/>
  <c r="I8" i="7"/>
  <c r="J8" i="7"/>
  <c r="K8" i="7"/>
  <c r="L8" i="7"/>
  <c r="M8" i="7"/>
  <c r="N8" i="7"/>
  <c r="O8" i="7"/>
  <c r="P8" i="7"/>
  <c r="Q8" i="7"/>
  <c r="R8" i="7"/>
  <c r="S8" i="7"/>
  <c r="T8" i="7"/>
  <c r="U8" i="7"/>
  <c r="V8" i="7"/>
  <c r="W8" i="7"/>
  <c r="X8" i="7"/>
  <c r="Y8" i="7"/>
  <c r="Z8" i="7"/>
  <c r="AA8" i="7"/>
  <c r="A8" i="7"/>
  <c r="C7" i="7"/>
  <c r="D7" i="7"/>
  <c r="E7" i="7"/>
  <c r="F7" i="7"/>
  <c r="G7" i="7"/>
  <c r="H7" i="7"/>
  <c r="I7" i="7"/>
  <c r="J7" i="7"/>
  <c r="K7" i="7"/>
  <c r="L7" i="7"/>
  <c r="M7" i="7"/>
  <c r="N7" i="7"/>
  <c r="O7" i="7"/>
  <c r="P7" i="7"/>
  <c r="Q7" i="7"/>
  <c r="R7" i="7"/>
  <c r="S7" i="7"/>
  <c r="T7" i="7"/>
  <c r="U7" i="7"/>
  <c r="V7" i="7"/>
  <c r="W7" i="7"/>
  <c r="X7" i="7"/>
  <c r="Y7" i="7"/>
  <c r="Z7" i="7"/>
  <c r="AA7" i="7"/>
  <c r="A7" i="7"/>
  <c r="C5" i="7"/>
  <c r="D5" i="7"/>
  <c r="E5" i="7"/>
  <c r="F5" i="7"/>
  <c r="G5" i="7"/>
  <c r="H5" i="7"/>
  <c r="I5" i="7"/>
  <c r="J5" i="7"/>
  <c r="K5" i="7"/>
  <c r="L5" i="7"/>
  <c r="M5" i="7"/>
  <c r="N5" i="7"/>
  <c r="O5" i="7"/>
  <c r="P5" i="7"/>
  <c r="Q5" i="7"/>
  <c r="R5" i="7"/>
  <c r="S5" i="7"/>
  <c r="T5" i="7"/>
  <c r="U5" i="7"/>
  <c r="V5" i="7"/>
  <c r="W5" i="7"/>
  <c r="X5" i="7"/>
  <c r="Y5" i="7"/>
  <c r="Z5" i="7"/>
  <c r="AA5" i="7"/>
  <c r="C6" i="7"/>
  <c r="D6" i="7"/>
  <c r="E6" i="7"/>
  <c r="F6" i="7"/>
  <c r="G6" i="7"/>
  <c r="H6" i="7"/>
  <c r="I6" i="7"/>
  <c r="J6" i="7"/>
  <c r="K6" i="7"/>
  <c r="L6" i="7"/>
  <c r="M6" i="7"/>
  <c r="N6" i="7"/>
  <c r="O6" i="7"/>
  <c r="P6" i="7"/>
  <c r="Q6" i="7"/>
  <c r="R6" i="7"/>
  <c r="S6" i="7"/>
  <c r="T6" i="7"/>
  <c r="U6" i="7"/>
  <c r="V6" i="7"/>
  <c r="W6" i="7"/>
  <c r="X6" i="7"/>
  <c r="Y6" i="7"/>
  <c r="Z6" i="7"/>
  <c r="AA6" i="7"/>
  <c r="A5" i="7"/>
  <c r="A6" i="7"/>
  <c r="C4" i="7"/>
  <c r="D4" i="7"/>
  <c r="E4" i="7"/>
  <c r="F4" i="7"/>
  <c r="G4" i="7"/>
  <c r="H4" i="7"/>
  <c r="I4" i="7"/>
  <c r="J4" i="7"/>
  <c r="K4" i="7"/>
  <c r="L4" i="7"/>
  <c r="M4" i="7"/>
  <c r="N4" i="7"/>
  <c r="O4" i="7"/>
  <c r="P4" i="7"/>
  <c r="Q4" i="7"/>
  <c r="R4" i="7"/>
  <c r="S4" i="7"/>
  <c r="T4" i="7"/>
  <c r="U4" i="7"/>
  <c r="V4" i="7"/>
  <c r="W4" i="7"/>
  <c r="X4" i="7"/>
  <c r="Y4" i="7"/>
  <c r="Z4" i="7"/>
  <c r="AA4" i="7"/>
  <c r="A4" i="7"/>
  <c r="C2" i="7"/>
  <c r="D2" i="7"/>
  <c r="E2" i="7"/>
  <c r="F2" i="7"/>
  <c r="G2" i="7"/>
  <c r="H2" i="7"/>
  <c r="I2" i="7"/>
  <c r="J2" i="7"/>
  <c r="K2" i="7"/>
  <c r="L2" i="7"/>
  <c r="M2" i="7"/>
  <c r="N2" i="7"/>
  <c r="O2" i="7"/>
  <c r="P2" i="7"/>
  <c r="Q2" i="7"/>
  <c r="R2" i="7"/>
  <c r="S2" i="7"/>
  <c r="T2" i="7"/>
  <c r="U2" i="7"/>
  <c r="V2" i="7"/>
  <c r="W2" i="7"/>
  <c r="X2" i="7"/>
  <c r="Y2" i="7"/>
  <c r="Z2" i="7"/>
  <c r="AA2" i="7"/>
  <c r="A2" i="7"/>
  <c r="A25" i="8"/>
  <c r="A24" i="8"/>
  <c r="A23" i="8"/>
  <c r="A22" i="8"/>
  <c r="A21" i="8"/>
  <c r="A20" i="8"/>
  <c r="A19" i="8"/>
  <c r="A18" i="8"/>
  <c r="A17" i="8"/>
  <c r="A16" i="8"/>
  <c r="A15" i="8"/>
  <c r="A14" i="8"/>
  <c r="A13" i="8"/>
  <c r="A12" i="8"/>
  <c r="A11" i="8"/>
  <c r="A10" i="8"/>
  <c r="A9" i="8"/>
  <c r="A8" i="8"/>
  <c r="A7" i="8"/>
  <c r="A6" i="8"/>
  <c r="A5" i="8"/>
  <c r="A4" i="8"/>
  <c r="A3" i="8"/>
  <c r="A2" i="8"/>
  <c r="Y21" i="7"/>
  <c r="I40" i="7"/>
  <c r="X21" i="7"/>
  <c r="I39" i="7"/>
  <c r="W21" i="7"/>
  <c r="I38" i="7"/>
  <c r="V21" i="7"/>
  <c r="I37" i="7"/>
  <c r="U21" i="7"/>
  <c r="H40" i="7"/>
  <c r="T21" i="7"/>
  <c r="H39" i="7"/>
  <c r="S21" i="7"/>
  <c r="H38" i="7"/>
  <c r="R21" i="7"/>
  <c r="H37" i="7"/>
  <c r="Q21" i="7"/>
  <c r="G40" i="7"/>
  <c r="P21" i="7"/>
  <c r="G39" i="7"/>
  <c r="O21" i="7"/>
  <c r="G38" i="7"/>
  <c r="N21" i="7"/>
  <c r="G37" i="7"/>
  <c r="M21" i="7"/>
  <c r="F40" i="7"/>
  <c r="L21" i="7"/>
  <c r="F39" i="7"/>
  <c r="K21" i="7"/>
  <c r="F38" i="7"/>
  <c r="J21" i="7"/>
  <c r="F37" i="7"/>
  <c r="I21" i="7"/>
  <c r="E40" i="7"/>
  <c r="H21" i="7"/>
  <c r="E39" i="7"/>
  <c r="G21" i="7"/>
  <c r="E38" i="7"/>
  <c r="F21" i="7"/>
  <c r="E37" i="7"/>
  <c r="E21" i="7"/>
  <c r="D40" i="7"/>
  <c r="C21" i="7"/>
  <c r="D38" i="7"/>
  <c r="D37" i="7"/>
  <c r="D21" i="7"/>
  <c r="D39" i="7"/>
  <c r="C30" i="2"/>
  <c r="D30" i="2"/>
  <c r="E30" i="2"/>
  <c r="F30" i="2"/>
  <c r="G30" i="2"/>
  <c r="H30" i="2"/>
  <c r="I30" i="2"/>
  <c r="J30" i="2"/>
  <c r="K30" i="2"/>
  <c r="L30" i="2"/>
  <c r="M30" i="2"/>
  <c r="N30" i="2"/>
  <c r="O30" i="2"/>
  <c r="P30" i="2"/>
  <c r="Q30" i="2"/>
  <c r="R30" i="2"/>
  <c r="S30" i="2"/>
  <c r="T30" i="2"/>
  <c r="U30" i="2"/>
  <c r="V30" i="2"/>
  <c r="W30" i="2"/>
  <c r="X30" i="2"/>
  <c r="Y30" i="2"/>
  <c r="Z30" i="2"/>
  <c r="AA30" i="2"/>
  <c r="B30" i="2"/>
  <c r="B29" i="10"/>
  <c r="B28" i="10"/>
  <c r="B27" i="10"/>
  <c r="G16" i="8"/>
  <c r="G17" i="8"/>
  <c r="G18" i="8"/>
  <c r="G19" i="8"/>
  <c r="G20" i="8"/>
  <c r="G21" i="8"/>
  <c r="G22" i="8"/>
  <c r="G23" i="8"/>
  <c r="G24" i="8"/>
  <c r="G25" i="8"/>
  <c r="G27" i="8"/>
  <c r="E36" i="8"/>
  <c r="C29" i="2"/>
  <c r="D29" i="2"/>
  <c r="E29" i="2"/>
  <c r="F29" i="2"/>
  <c r="G29" i="2"/>
  <c r="H29" i="2"/>
  <c r="I29" i="2"/>
  <c r="J29" i="2"/>
  <c r="K29" i="2"/>
  <c r="L29" i="2"/>
  <c r="M29" i="2"/>
  <c r="N29" i="2"/>
  <c r="O29" i="2"/>
  <c r="P29" i="2"/>
  <c r="Q29" i="2"/>
  <c r="R29" i="2"/>
  <c r="S29" i="2"/>
  <c r="T29" i="2"/>
  <c r="U29" i="2"/>
  <c r="V29" i="2"/>
  <c r="W29" i="2"/>
  <c r="X29" i="2"/>
  <c r="Y29" i="2"/>
  <c r="Z29" i="2"/>
  <c r="AA29" i="2"/>
  <c r="B29" i="2"/>
  <c r="D16" i="8"/>
  <c r="D17" i="8"/>
  <c r="D18" i="8"/>
  <c r="D19" i="8"/>
  <c r="D20" i="8"/>
  <c r="D21" i="8"/>
  <c r="D22" i="8"/>
  <c r="D23" i="8"/>
  <c r="D24" i="8"/>
  <c r="D25" i="8"/>
  <c r="D27" i="8"/>
  <c r="D37" i="8"/>
  <c r="E16" i="8"/>
  <c r="E17" i="8"/>
  <c r="E18" i="8"/>
  <c r="E19" i="8"/>
  <c r="E20" i="8"/>
  <c r="E21" i="8"/>
  <c r="E22" i="8"/>
  <c r="E23" i="8"/>
  <c r="E24" i="8"/>
  <c r="E25" i="8"/>
  <c r="E27" i="8"/>
  <c r="D38" i="8"/>
  <c r="F16" i="8"/>
  <c r="F17" i="8"/>
  <c r="F18" i="8"/>
  <c r="F19" i="8"/>
  <c r="F20" i="8"/>
  <c r="F21" i="8"/>
  <c r="F22" i="8"/>
  <c r="F23" i="8"/>
  <c r="F24" i="8"/>
  <c r="F25" i="8"/>
  <c r="F27" i="8"/>
  <c r="D39" i="8"/>
  <c r="H16" i="8"/>
  <c r="H17" i="8"/>
  <c r="H18" i="8"/>
  <c r="H19" i="8"/>
  <c r="H20" i="8"/>
  <c r="H21" i="8"/>
  <c r="H22" i="8"/>
  <c r="H23" i="8"/>
  <c r="H24" i="8"/>
  <c r="H25" i="8"/>
  <c r="H27" i="8"/>
  <c r="E37" i="8"/>
  <c r="I16" i="8"/>
  <c r="I17" i="8"/>
  <c r="I18" i="8"/>
  <c r="I19" i="8"/>
  <c r="I20" i="8"/>
  <c r="I21" i="8"/>
  <c r="I22" i="8"/>
  <c r="I23" i="8"/>
  <c r="I24" i="8"/>
  <c r="I25" i="8"/>
  <c r="I27" i="8"/>
  <c r="E38" i="8"/>
  <c r="J16" i="8"/>
  <c r="J17" i="8"/>
  <c r="J18" i="8"/>
  <c r="J19" i="8"/>
  <c r="J20" i="8"/>
  <c r="J21" i="8"/>
  <c r="J22" i="8"/>
  <c r="J23" i="8"/>
  <c r="J24" i="8"/>
  <c r="J25" i="8"/>
  <c r="J27" i="8"/>
  <c r="E39" i="8"/>
  <c r="K16" i="8"/>
  <c r="K17" i="8"/>
  <c r="K18" i="8"/>
  <c r="K19" i="8"/>
  <c r="K20" i="8"/>
  <c r="K21" i="8"/>
  <c r="K22" i="8"/>
  <c r="K23" i="8"/>
  <c r="K24" i="8"/>
  <c r="K25" i="8"/>
  <c r="K27" i="8"/>
  <c r="F36" i="8"/>
  <c r="L16" i="8"/>
  <c r="L17" i="8"/>
  <c r="L18" i="8"/>
  <c r="L19" i="8"/>
  <c r="L20" i="8"/>
  <c r="L21" i="8"/>
  <c r="L22" i="8"/>
  <c r="L23" i="8"/>
  <c r="L24" i="8"/>
  <c r="L25" i="8"/>
  <c r="L27" i="8"/>
  <c r="F37" i="8"/>
  <c r="M16" i="8"/>
  <c r="M17" i="8"/>
  <c r="M18" i="8"/>
  <c r="M19" i="8"/>
  <c r="M20" i="8"/>
  <c r="M21" i="8"/>
  <c r="M22" i="8"/>
  <c r="M23" i="8"/>
  <c r="M24" i="8"/>
  <c r="M25" i="8"/>
  <c r="M27" i="8"/>
  <c r="F38" i="8"/>
  <c r="N16" i="8"/>
  <c r="N17" i="8"/>
  <c r="N18" i="8"/>
  <c r="N19" i="8"/>
  <c r="N20" i="8"/>
  <c r="N21" i="8"/>
  <c r="N22" i="8"/>
  <c r="N23" i="8"/>
  <c r="N24" i="8"/>
  <c r="N25" i="8"/>
  <c r="N27" i="8"/>
  <c r="F39" i="8"/>
  <c r="O16" i="8"/>
  <c r="O17" i="8"/>
  <c r="O18" i="8"/>
  <c r="O19" i="8"/>
  <c r="O20" i="8"/>
  <c r="O21" i="8"/>
  <c r="O22" i="8"/>
  <c r="O23" i="8"/>
  <c r="O24" i="8"/>
  <c r="O25" i="8"/>
  <c r="O27" i="8"/>
  <c r="G36" i="8"/>
  <c r="P16" i="8"/>
  <c r="P17" i="8"/>
  <c r="P18" i="8"/>
  <c r="P19" i="8"/>
  <c r="P20" i="8"/>
  <c r="P21" i="8"/>
  <c r="P22" i="8"/>
  <c r="P23" i="8"/>
  <c r="P24" i="8"/>
  <c r="P25" i="8"/>
  <c r="P27" i="8"/>
  <c r="G37" i="8"/>
  <c r="Q16" i="8"/>
  <c r="Q17" i="8"/>
  <c r="Q18" i="8"/>
  <c r="Q19" i="8"/>
  <c r="Q20" i="8"/>
  <c r="Q21" i="8"/>
  <c r="Q22" i="8"/>
  <c r="Q23" i="8"/>
  <c r="Q24" i="8"/>
  <c r="Q25" i="8"/>
  <c r="Q27" i="8"/>
  <c r="G38" i="8"/>
  <c r="R16" i="8"/>
  <c r="R17" i="8"/>
  <c r="R18" i="8"/>
  <c r="R19" i="8"/>
  <c r="R20" i="8"/>
  <c r="R21" i="8"/>
  <c r="R22" i="8"/>
  <c r="R23" i="8"/>
  <c r="R24" i="8"/>
  <c r="R25" i="8"/>
  <c r="R27" i="8"/>
  <c r="G39" i="8"/>
  <c r="S16" i="8"/>
  <c r="S17" i="8"/>
  <c r="S18" i="8"/>
  <c r="S19" i="8"/>
  <c r="S20" i="8"/>
  <c r="S21" i="8"/>
  <c r="S22" i="8"/>
  <c r="S23" i="8"/>
  <c r="S24" i="8"/>
  <c r="S25" i="8"/>
  <c r="S27" i="8"/>
  <c r="H36" i="8"/>
  <c r="T16" i="8"/>
  <c r="T17" i="8"/>
  <c r="T18" i="8"/>
  <c r="T19" i="8"/>
  <c r="T20" i="8"/>
  <c r="T21" i="8"/>
  <c r="T22" i="8"/>
  <c r="T23" i="8"/>
  <c r="T24" i="8"/>
  <c r="T25" i="8"/>
  <c r="T27" i="8"/>
  <c r="H37" i="8"/>
  <c r="U16" i="8"/>
  <c r="U17" i="8"/>
  <c r="U18" i="8"/>
  <c r="U19" i="8"/>
  <c r="U20" i="8"/>
  <c r="U21" i="8"/>
  <c r="U22" i="8"/>
  <c r="U23" i="8"/>
  <c r="U24" i="8"/>
  <c r="U25" i="8"/>
  <c r="U27" i="8"/>
  <c r="H38" i="8"/>
  <c r="V16" i="8"/>
  <c r="V17" i="8"/>
  <c r="V18" i="8"/>
  <c r="V19" i="8"/>
  <c r="V20" i="8"/>
  <c r="V21" i="8"/>
  <c r="V22" i="8"/>
  <c r="V23" i="8"/>
  <c r="V24" i="8"/>
  <c r="V25" i="8"/>
  <c r="V27" i="8"/>
  <c r="H39" i="8"/>
  <c r="W16" i="8"/>
  <c r="W17" i="8"/>
  <c r="W18" i="8"/>
  <c r="W19" i="8"/>
  <c r="W20" i="8"/>
  <c r="W21" i="8"/>
  <c r="W22" i="8"/>
  <c r="W23" i="8"/>
  <c r="W24" i="8"/>
  <c r="W25" i="8"/>
  <c r="W27" i="8"/>
  <c r="I36" i="8"/>
  <c r="X16" i="8"/>
  <c r="X17" i="8"/>
  <c r="X18" i="8"/>
  <c r="X19" i="8"/>
  <c r="X20" i="8"/>
  <c r="X21" i="8"/>
  <c r="X22" i="8"/>
  <c r="X23" i="8"/>
  <c r="X24" i="8"/>
  <c r="X25" i="8"/>
  <c r="X27" i="8"/>
  <c r="I37" i="8"/>
  <c r="Y16" i="8"/>
  <c r="Y17" i="8"/>
  <c r="Y18" i="8"/>
  <c r="Y19" i="8"/>
  <c r="Y20" i="8"/>
  <c r="Y21" i="8"/>
  <c r="Y22" i="8"/>
  <c r="Y23" i="8"/>
  <c r="Y24" i="8"/>
  <c r="Y25" i="8"/>
  <c r="Y27" i="8"/>
  <c r="I38" i="8"/>
  <c r="Z16" i="8"/>
  <c r="Z17" i="8"/>
  <c r="Z18" i="8"/>
  <c r="Z19" i="8"/>
  <c r="Z20" i="8"/>
  <c r="Z21" i="8"/>
  <c r="Z22" i="8"/>
  <c r="Z23" i="8"/>
  <c r="Z24" i="8"/>
  <c r="Z25" i="8"/>
  <c r="Z27" i="8"/>
  <c r="I39" i="8"/>
  <c r="AA16" i="8"/>
  <c r="AA17" i="8"/>
  <c r="AA18" i="8"/>
  <c r="AA19" i="8"/>
  <c r="AA20" i="8"/>
  <c r="AA21" i="8"/>
  <c r="AA22" i="8"/>
  <c r="AA23" i="8"/>
  <c r="AA24" i="8"/>
  <c r="AA25" i="8"/>
  <c r="AA27" i="8"/>
  <c r="AB16" i="8"/>
  <c r="AB17" i="8"/>
  <c r="AB18" i="8"/>
  <c r="AB19" i="8"/>
  <c r="AB20" i="8"/>
  <c r="AB21" i="8"/>
  <c r="AB22" i="8"/>
  <c r="AB23" i="8"/>
  <c r="AB24" i="8"/>
  <c r="AB25" i="8"/>
  <c r="AB27" i="8"/>
  <c r="D2" i="8"/>
  <c r="D3" i="8"/>
  <c r="D4" i="8"/>
  <c r="D5" i="8"/>
  <c r="D6" i="8"/>
  <c r="D7" i="8"/>
  <c r="D8" i="8"/>
  <c r="D9" i="8"/>
  <c r="D10" i="8"/>
  <c r="D11" i="8"/>
  <c r="D12" i="8"/>
  <c r="D13" i="8"/>
  <c r="D14" i="8"/>
  <c r="D15" i="8"/>
  <c r="D26" i="8"/>
  <c r="D31" i="8"/>
  <c r="E2" i="8"/>
  <c r="E3" i="8"/>
  <c r="E4" i="8"/>
  <c r="E5" i="8"/>
  <c r="E6" i="8"/>
  <c r="E7" i="8"/>
  <c r="E8" i="8"/>
  <c r="E9" i="8"/>
  <c r="E10" i="8"/>
  <c r="E11" i="8"/>
  <c r="E12" i="8"/>
  <c r="E13" i="8"/>
  <c r="E14" i="8"/>
  <c r="E15" i="8"/>
  <c r="E26" i="8"/>
  <c r="D32" i="8"/>
  <c r="F2" i="8"/>
  <c r="F3" i="8"/>
  <c r="F4" i="8"/>
  <c r="F5" i="8"/>
  <c r="F6" i="8"/>
  <c r="F7" i="8"/>
  <c r="F8" i="8"/>
  <c r="F9" i="8"/>
  <c r="F10" i="8"/>
  <c r="F11" i="8"/>
  <c r="F12" i="8"/>
  <c r="F13" i="8"/>
  <c r="F14" i="8"/>
  <c r="F15" i="8"/>
  <c r="F26" i="8"/>
  <c r="D33" i="8"/>
  <c r="G2" i="8"/>
  <c r="G3" i="8"/>
  <c r="G4" i="8"/>
  <c r="G5" i="8"/>
  <c r="G6" i="8"/>
  <c r="G7" i="8"/>
  <c r="G8" i="8"/>
  <c r="G9" i="8"/>
  <c r="G10" i="8"/>
  <c r="G11" i="8"/>
  <c r="G12" i="8"/>
  <c r="G13" i="8"/>
  <c r="G14" i="8"/>
  <c r="G15" i="8"/>
  <c r="G26" i="8"/>
  <c r="E30" i="8"/>
  <c r="H2" i="8"/>
  <c r="H3" i="8"/>
  <c r="H4" i="8"/>
  <c r="H5" i="8"/>
  <c r="H6" i="8"/>
  <c r="H7" i="8"/>
  <c r="H8" i="8"/>
  <c r="H9" i="8"/>
  <c r="H10" i="8"/>
  <c r="H11" i="8"/>
  <c r="H12" i="8"/>
  <c r="H13" i="8"/>
  <c r="H14" i="8"/>
  <c r="H15" i="8"/>
  <c r="H26" i="8"/>
  <c r="E31" i="8"/>
  <c r="I2" i="8"/>
  <c r="I3" i="8"/>
  <c r="I4" i="8"/>
  <c r="I5" i="8"/>
  <c r="I6" i="8"/>
  <c r="I7" i="8"/>
  <c r="I8" i="8"/>
  <c r="I9" i="8"/>
  <c r="I10" i="8"/>
  <c r="I11" i="8"/>
  <c r="I12" i="8"/>
  <c r="I13" i="8"/>
  <c r="I14" i="8"/>
  <c r="I15" i="8"/>
  <c r="I26" i="8"/>
  <c r="E32" i="8"/>
  <c r="J2" i="8"/>
  <c r="J3" i="8"/>
  <c r="J4" i="8"/>
  <c r="J5" i="8"/>
  <c r="J6" i="8"/>
  <c r="J7" i="8"/>
  <c r="J8" i="8"/>
  <c r="J9" i="8"/>
  <c r="J10" i="8"/>
  <c r="J11" i="8"/>
  <c r="J12" i="8"/>
  <c r="J13" i="8"/>
  <c r="J14" i="8"/>
  <c r="J15" i="8"/>
  <c r="J26" i="8"/>
  <c r="E33" i="8"/>
  <c r="K2" i="8"/>
  <c r="K3" i="8"/>
  <c r="K4" i="8"/>
  <c r="K5" i="8"/>
  <c r="K6" i="8"/>
  <c r="K7" i="8"/>
  <c r="K8" i="8"/>
  <c r="K9" i="8"/>
  <c r="K10" i="8"/>
  <c r="K11" i="8"/>
  <c r="K12" i="8"/>
  <c r="K13" i="8"/>
  <c r="K14" i="8"/>
  <c r="K15" i="8"/>
  <c r="K26" i="8"/>
  <c r="F30" i="8"/>
  <c r="L2" i="8"/>
  <c r="L3" i="8"/>
  <c r="L4" i="8"/>
  <c r="L5" i="8"/>
  <c r="L6" i="8"/>
  <c r="L7" i="8"/>
  <c r="L8" i="8"/>
  <c r="L9" i="8"/>
  <c r="L10" i="8"/>
  <c r="L11" i="8"/>
  <c r="L12" i="8"/>
  <c r="L13" i="8"/>
  <c r="L14" i="8"/>
  <c r="L15" i="8"/>
  <c r="L26" i="8"/>
  <c r="F31" i="8"/>
  <c r="M2" i="8"/>
  <c r="M3" i="8"/>
  <c r="M4" i="8"/>
  <c r="M5" i="8"/>
  <c r="M6" i="8"/>
  <c r="M7" i="8"/>
  <c r="M8" i="8"/>
  <c r="M9" i="8"/>
  <c r="M10" i="8"/>
  <c r="M11" i="8"/>
  <c r="M12" i="8"/>
  <c r="M13" i="8"/>
  <c r="M14" i="8"/>
  <c r="M15" i="8"/>
  <c r="M26" i="8"/>
  <c r="F32" i="8"/>
  <c r="N2" i="8"/>
  <c r="N3" i="8"/>
  <c r="N4" i="8"/>
  <c r="N5" i="8"/>
  <c r="N6" i="8"/>
  <c r="N7" i="8"/>
  <c r="N8" i="8"/>
  <c r="N9" i="8"/>
  <c r="N10" i="8"/>
  <c r="N11" i="8"/>
  <c r="N12" i="8"/>
  <c r="N13" i="8"/>
  <c r="N14" i="8"/>
  <c r="N15" i="8"/>
  <c r="N26" i="8"/>
  <c r="F33" i="8"/>
  <c r="O2" i="8"/>
  <c r="O3" i="8"/>
  <c r="O4" i="8"/>
  <c r="O5" i="8"/>
  <c r="O6" i="8"/>
  <c r="O7" i="8"/>
  <c r="O8" i="8"/>
  <c r="O9" i="8"/>
  <c r="O10" i="8"/>
  <c r="O11" i="8"/>
  <c r="O12" i="8"/>
  <c r="O13" i="8"/>
  <c r="O14" i="8"/>
  <c r="O15" i="8"/>
  <c r="O26" i="8"/>
  <c r="G30" i="8"/>
  <c r="P2" i="8"/>
  <c r="P3" i="8"/>
  <c r="P4" i="8"/>
  <c r="P5" i="8"/>
  <c r="P6" i="8"/>
  <c r="P7" i="8"/>
  <c r="P8" i="8"/>
  <c r="P9" i="8"/>
  <c r="P10" i="8"/>
  <c r="P11" i="8"/>
  <c r="P12" i="8"/>
  <c r="P13" i="8"/>
  <c r="P14" i="8"/>
  <c r="P15" i="8"/>
  <c r="P26" i="8"/>
  <c r="G31" i="8"/>
  <c r="Q2" i="8"/>
  <c r="Q3" i="8"/>
  <c r="Q4" i="8"/>
  <c r="Q5" i="8"/>
  <c r="Q6" i="8"/>
  <c r="Q7" i="8"/>
  <c r="Q8" i="8"/>
  <c r="Q9" i="8"/>
  <c r="Q10" i="8"/>
  <c r="Q11" i="8"/>
  <c r="Q12" i="8"/>
  <c r="Q13" i="8"/>
  <c r="Q14" i="8"/>
  <c r="Q15" i="8"/>
  <c r="Q26" i="8"/>
  <c r="G32" i="8"/>
  <c r="R2" i="8"/>
  <c r="R3" i="8"/>
  <c r="R4" i="8"/>
  <c r="R5" i="8"/>
  <c r="R6" i="8"/>
  <c r="R7" i="8"/>
  <c r="R8" i="8"/>
  <c r="R9" i="8"/>
  <c r="R10" i="8"/>
  <c r="R11" i="8"/>
  <c r="R12" i="8"/>
  <c r="R13" i="8"/>
  <c r="R14" i="8"/>
  <c r="R15" i="8"/>
  <c r="R26" i="8"/>
  <c r="G33" i="8"/>
  <c r="S2" i="8"/>
  <c r="S3" i="8"/>
  <c r="S4" i="8"/>
  <c r="S5" i="8"/>
  <c r="S6" i="8"/>
  <c r="S7" i="8"/>
  <c r="S8" i="8"/>
  <c r="S9" i="8"/>
  <c r="S10" i="8"/>
  <c r="S11" i="8"/>
  <c r="S12" i="8"/>
  <c r="S13" i="8"/>
  <c r="S14" i="8"/>
  <c r="S15" i="8"/>
  <c r="S26" i="8"/>
  <c r="H30" i="8"/>
  <c r="T2" i="8"/>
  <c r="T3" i="8"/>
  <c r="T4" i="8"/>
  <c r="T5" i="8"/>
  <c r="T6" i="8"/>
  <c r="T7" i="8"/>
  <c r="T8" i="8"/>
  <c r="T9" i="8"/>
  <c r="T10" i="8"/>
  <c r="T11" i="8"/>
  <c r="T12" i="8"/>
  <c r="T13" i="8"/>
  <c r="T14" i="8"/>
  <c r="T15" i="8"/>
  <c r="T26" i="8"/>
  <c r="H31" i="8"/>
  <c r="U2" i="8"/>
  <c r="U3" i="8"/>
  <c r="U4" i="8"/>
  <c r="U5" i="8"/>
  <c r="U6" i="8"/>
  <c r="U7" i="8"/>
  <c r="U8" i="8"/>
  <c r="U9" i="8"/>
  <c r="U10" i="8"/>
  <c r="U11" i="8"/>
  <c r="U12" i="8"/>
  <c r="U13" i="8"/>
  <c r="U14" i="8"/>
  <c r="U15" i="8"/>
  <c r="U26" i="8"/>
  <c r="H32" i="8"/>
  <c r="V2" i="8"/>
  <c r="V3" i="8"/>
  <c r="V4" i="8"/>
  <c r="V5" i="8"/>
  <c r="V6" i="8"/>
  <c r="V7" i="8"/>
  <c r="V8" i="8"/>
  <c r="V9" i="8"/>
  <c r="V10" i="8"/>
  <c r="V11" i="8"/>
  <c r="V12" i="8"/>
  <c r="V13" i="8"/>
  <c r="V14" i="8"/>
  <c r="V15" i="8"/>
  <c r="V26" i="8"/>
  <c r="H33" i="8"/>
  <c r="W2" i="8"/>
  <c r="W3" i="8"/>
  <c r="W4" i="8"/>
  <c r="W5" i="8"/>
  <c r="W6" i="8"/>
  <c r="W7" i="8"/>
  <c r="W8" i="8"/>
  <c r="W9" i="8"/>
  <c r="W10" i="8"/>
  <c r="W11" i="8"/>
  <c r="W12" i="8"/>
  <c r="W13" i="8"/>
  <c r="W14" i="8"/>
  <c r="W15" i="8"/>
  <c r="W26" i="8"/>
  <c r="I30" i="8"/>
  <c r="X2" i="8"/>
  <c r="X3" i="8"/>
  <c r="X4" i="8"/>
  <c r="X5" i="8"/>
  <c r="X6" i="8"/>
  <c r="X7" i="8"/>
  <c r="X8" i="8"/>
  <c r="X9" i="8"/>
  <c r="X10" i="8"/>
  <c r="X11" i="8"/>
  <c r="X12" i="8"/>
  <c r="X13" i="8"/>
  <c r="X14" i="8"/>
  <c r="X15" i="8"/>
  <c r="X26" i="8"/>
  <c r="I31" i="8"/>
  <c r="Y2" i="8"/>
  <c r="Y3" i="8"/>
  <c r="Y4" i="8"/>
  <c r="Y5" i="8"/>
  <c r="Y6" i="8"/>
  <c r="Y7" i="8"/>
  <c r="Y8" i="8"/>
  <c r="Y9" i="8"/>
  <c r="Y10" i="8"/>
  <c r="Y11" i="8"/>
  <c r="Y12" i="8"/>
  <c r="Y13" i="8"/>
  <c r="Y14" i="8"/>
  <c r="Y15" i="8"/>
  <c r="Y26" i="8"/>
  <c r="I32" i="8"/>
  <c r="Z2" i="8"/>
  <c r="Z3" i="8"/>
  <c r="Z4" i="8"/>
  <c r="Z5" i="8"/>
  <c r="Z6" i="8"/>
  <c r="Z7" i="8"/>
  <c r="Z8" i="8"/>
  <c r="Z9" i="8"/>
  <c r="Z10" i="8"/>
  <c r="Z11" i="8"/>
  <c r="Z12" i="8"/>
  <c r="Z13" i="8"/>
  <c r="Z14" i="8"/>
  <c r="Z15" i="8"/>
  <c r="Z26" i="8"/>
  <c r="I33" i="8"/>
  <c r="AA2" i="8"/>
  <c r="AA3" i="8"/>
  <c r="AA4" i="8"/>
  <c r="AA5" i="8"/>
  <c r="AA6" i="8"/>
  <c r="AA7" i="8"/>
  <c r="AA8" i="8"/>
  <c r="AA9" i="8"/>
  <c r="AA10" i="8"/>
  <c r="AA11" i="8"/>
  <c r="AA12" i="8"/>
  <c r="AA13" i="8"/>
  <c r="AA14" i="8"/>
  <c r="AA15" i="8"/>
  <c r="AA26" i="8"/>
  <c r="AB2" i="8"/>
  <c r="AB3" i="8"/>
  <c r="AB4" i="8"/>
  <c r="AB5" i="8"/>
  <c r="AB6" i="8"/>
  <c r="AB7" i="8"/>
  <c r="AB8" i="8"/>
  <c r="AB9" i="8"/>
  <c r="AB10" i="8"/>
  <c r="AB11" i="8"/>
  <c r="AB12" i="8"/>
  <c r="AB13" i="8"/>
  <c r="AB14" i="8"/>
  <c r="AB15" i="8"/>
  <c r="AB26" i="8"/>
  <c r="C16" i="8"/>
  <c r="C17" i="8"/>
  <c r="C18" i="8"/>
  <c r="C19" i="8"/>
  <c r="C20" i="8"/>
  <c r="C21" i="8"/>
  <c r="C22" i="8"/>
  <c r="C23" i="8"/>
  <c r="C24" i="8"/>
  <c r="C25" i="8"/>
  <c r="C27" i="8"/>
  <c r="D36" i="8"/>
  <c r="C2" i="8"/>
  <c r="C3" i="8"/>
  <c r="C4" i="8"/>
  <c r="C5" i="8"/>
  <c r="C6" i="8"/>
  <c r="C7" i="8"/>
  <c r="C8" i="8"/>
  <c r="C9" i="8"/>
  <c r="C10" i="8"/>
  <c r="C11" i="8"/>
  <c r="C12" i="8"/>
  <c r="C13" i="8"/>
  <c r="C14" i="8"/>
  <c r="C15" i="8"/>
  <c r="C26" i="8"/>
  <c r="D30" i="8"/>
  <c r="C1" i="8"/>
  <c r="D1" i="8"/>
  <c r="E1" i="8"/>
  <c r="F1" i="8"/>
  <c r="G1" i="8"/>
  <c r="H1" i="8"/>
  <c r="I1" i="8"/>
  <c r="J1" i="8"/>
  <c r="K1" i="8"/>
  <c r="L1" i="8"/>
  <c r="M1" i="8"/>
  <c r="N1" i="8"/>
  <c r="O1" i="8"/>
  <c r="P1" i="8"/>
  <c r="Q1" i="8"/>
  <c r="R1" i="8"/>
  <c r="S1" i="8"/>
  <c r="T1" i="8"/>
  <c r="U1" i="8"/>
  <c r="V1" i="8"/>
  <c r="W1" i="8"/>
  <c r="X1" i="8"/>
  <c r="Y1" i="8"/>
  <c r="Z1" i="8"/>
  <c r="AA1" i="8"/>
  <c r="AB1" i="8"/>
  <c r="B2" i="8"/>
  <c r="B16" i="8"/>
  <c r="B17" i="8"/>
  <c r="B18" i="8"/>
  <c r="B3" i="8"/>
  <c r="B4" i="8"/>
  <c r="B19" i="8"/>
  <c r="B5" i="8"/>
  <c r="B20" i="8"/>
  <c r="B21" i="8"/>
  <c r="B6" i="8"/>
  <c r="B7" i="8"/>
  <c r="B8" i="8"/>
  <c r="B9" i="8"/>
  <c r="B22" i="8"/>
  <c r="B23" i="8"/>
  <c r="B10" i="8"/>
  <c r="B11" i="8"/>
  <c r="B24" i="8"/>
  <c r="B25" i="8"/>
  <c r="B12" i="8"/>
  <c r="B13" i="8"/>
  <c r="B14" i="8"/>
  <c r="B15" i="8"/>
  <c r="B1" i="8"/>
  <c r="F20" i="7"/>
  <c r="G19" i="7"/>
  <c r="C20" i="7"/>
  <c r="D19" i="7"/>
  <c r="E20" i="7"/>
  <c r="G20" i="7"/>
  <c r="H20" i="7"/>
  <c r="I20" i="7"/>
  <c r="J18" i="7"/>
  <c r="J19" i="7"/>
  <c r="K18" i="7"/>
  <c r="L19" i="7"/>
  <c r="M20" i="7"/>
  <c r="M19" i="7"/>
  <c r="O20" i="7"/>
  <c r="P20" i="7"/>
  <c r="P18" i="7"/>
  <c r="Q19" i="7"/>
  <c r="Q20" i="7"/>
  <c r="R18" i="7"/>
  <c r="R19" i="7"/>
  <c r="S18" i="7"/>
  <c r="T19" i="7"/>
  <c r="U20" i="7"/>
  <c r="U19" i="7"/>
  <c r="W20" i="7"/>
  <c r="X20" i="7"/>
  <c r="X18" i="7"/>
  <c r="Y19" i="7"/>
  <c r="Y20" i="7"/>
  <c r="Z18" i="7"/>
  <c r="Z20" i="7"/>
  <c r="AA18" i="7"/>
  <c r="B19" i="7"/>
  <c r="C32" i="7"/>
  <c r="D31" i="7"/>
  <c r="D32" i="7"/>
  <c r="E31" i="7"/>
  <c r="E32" i="7"/>
  <c r="F32" i="7"/>
  <c r="G31" i="7"/>
  <c r="G32" i="7"/>
  <c r="H31" i="7"/>
  <c r="H32" i="7"/>
  <c r="I32" i="7"/>
  <c r="I31" i="7"/>
  <c r="J32" i="7"/>
  <c r="J31" i="7"/>
  <c r="K32" i="7"/>
  <c r="L31" i="7"/>
  <c r="L32" i="7"/>
  <c r="M31" i="7"/>
  <c r="M32" i="7"/>
  <c r="N32" i="7"/>
  <c r="O31" i="7"/>
  <c r="O32" i="7"/>
  <c r="P31" i="7"/>
  <c r="P32" i="7"/>
  <c r="Q32" i="7"/>
  <c r="Q31" i="7"/>
  <c r="R32" i="7"/>
  <c r="R31" i="7"/>
  <c r="S32" i="7"/>
  <c r="T31" i="7"/>
  <c r="T32" i="7"/>
  <c r="U31" i="7"/>
  <c r="V32" i="7"/>
  <c r="W31" i="7"/>
  <c r="W32" i="7"/>
  <c r="X31" i="7"/>
  <c r="X32" i="7"/>
  <c r="Y32" i="7"/>
  <c r="Y31" i="7"/>
  <c r="Z32" i="7"/>
  <c r="Z31" i="7"/>
  <c r="AA32" i="7"/>
  <c r="B31" i="7"/>
  <c r="B32" i="7"/>
  <c r="C31" i="7"/>
  <c r="K31" i="7"/>
  <c r="S31" i="7"/>
  <c r="AA31" i="7"/>
  <c r="C19" i="7"/>
  <c r="E19" i="7"/>
  <c r="I19" i="7"/>
  <c r="K19" i="7"/>
  <c r="S19" i="7"/>
  <c r="AA19" i="7"/>
  <c r="C18" i="7"/>
  <c r="G18" i="7"/>
  <c r="H18" i="7"/>
  <c r="I18" i="7"/>
  <c r="Q18" i="7"/>
  <c r="Y18" i="7"/>
  <c r="C28" i="2"/>
  <c r="D28" i="2"/>
  <c r="E28" i="2"/>
  <c r="F28" i="2"/>
  <c r="G28" i="2"/>
  <c r="H28" i="2"/>
  <c r="I28" i="2"/>
  <c r="J28" i="2"/>
  <c r="K28" i="2"/>
  <c r="L28" i="2"/>
  <c r="M28" i="2"/>
  <c r="N28" i="2"/>
  <c r="O28" i="2"/>
  <c r="P28" i="2"/>
  <c r="Q28" i="2"/>
  <c r="R28" i="2"/>
  <c r="S28" i="2"/>
  <c r="T28" i="2"/>
  <c r="U28" i="2"/>
  <c r="V28" i="2"/>
  <c r="W28" i="2"/>
  <c r="X28" i="2"/>
  <c r="Y28" i="2"/>
  <c r="Z28" i="2"/>
  <c r="AA28" i="2"/>
  <c r="B28" i="2"/>
  <c r="Y27" i="2"/>
  <c r="I6" i="6"/>
  <c r="X27" i="2"/>
  <c r="I5" i="6"/>
  <c r="W27" i="2"/>
  <c r="I4" i="6"/>
  <c r="V27" i="2"/>
  <c r="I3" i="6"/>
  <c r="U27" i="2"/>
  <c r="H6" i="6"/>
  <c r="T27" i="2"/>
  <c r="H5" i="6"/>
  <c r="S27" i="2"/>
  <c r="H4" i="6"/>
  <c r="R27" i="2"/>
  <c r="H3" i="6"/>
  <c r="Q27" i="2"/>
  <c r="G6" i="6"/>
  <c r="P27" i="2"/>
  <c r="G5" i="6"/>
  <c r="O27" i="2"/>
  <c r="G4" i="6"/>
  <c r="N27" i="2"/>
  <c r="G3" i="6"/>
  <c r="M27" i="2"/>
  <c r="F6" i="6"/>
  <c r="L27" i="2"/>
  <c r="F5" i="6"/>
  <c r="K27" i="2"/>
  <c r="F4" i="6"/>
  <c r="J27" i="2"/>
  <c r="F3" i="6"/>
  <c r="I27" i="2"/>
  <c r="E6" i="6"/>
  <c r="H27" i="2"/>
  <c r="E5" i="6"/>
  <c r="G27" i="2"/>
  <c r="E4" i="6"/>
  <c r="F27" i="2"/>
  <c r="E3" i="6"/>
  <c r="E27" i="2"/>
  <c r="D6" i="6"/>
  <c r="D27" i="2"/>
  <c r="D5" i="6"/>
  <c r="C27" i="2"/>
  <c r="D4" i="6"/>
  <c r="B27" i="2"/>
  <c r="D3" i="6"/>
  <c r="Z27" i="2"/>
  <c r="AA27" i="2"/>
  <c r="U32" i="7"/>
  <c r="Z19" i="7"/>
  <c r="W18" i="7"/>
  <c r="V18" i="7"/>
  <c r="N18" i="7"/>
  <c r="F18" i="7"/>
  <c r="X19" i="7"/>
  <c r="P19" i="7"/>
  <c r="H19" i="7"/>
  <c r="Z21" i="7"/>
  <c r="B20" i="7"/>
  <c r="T20" i="7"/>
  <c r="L20" i="7"/>
  <c r="D20" i="7"/>
  <c r="J20" i="7"/>
  <c r="U18" i="7"/>
  <c r="M18" i="7"/>
  <c r="E18" i="7"/>
  <c r="W19" i="7"/>
  <c r="O19" i="7"/>
  <c r="R20" i="7"/>
  <c r="O18" i="7"/>
  <c r="AA21" i="7"/>
  <c r="AA20" i="7"/>
  <c r="S20" i="7"/>
  <c r="K20" i="7"/>
  <c r="B18" i="7"/>
  <c r="T18" i="7"/>
  <c r="L18" i="7"/>
  <c r="D18" i="7"/>
  <c r="V19" i="7"/>
  <c r="N19" i="7"/>
  <c r="F19" i="7"/>
  <c r="V31" i="7"/>
  <c r="N31" i="7"/>
  <c r="F31" i="7"/>
  <c r="V20" i="7"/>
  <c r="N20" i="7"/>
</calcChain>
</file>

<file path=xl/sharedStrings.xml><?xml version="1.0" encoding="utf-8"?>
<sst xmlns="http://schemas.openxmlformats.org/spreadsheetml/2006/main" count="731" uniqueCount="286">
  <si>
    <t>T1</t>
  </si>
  <si>
    <t>User</t>
  </si>
  <si>
    <t>schnell/langsam</t>
  </si>
  <si>
    <t>chaotisch/übersichtlich</t>
  </si>
  <si>
    <t>Q1_1</t>
  </si>
  <si>
    <t>Q1_2</t>
  </si>
  <si>
    <t>Q1_3</t>
  </si>
  <si>
    <t>Q1_4</t>
  </si>
  <si>
    <t>Q2_1</t>
  </si>
  <si>
    <t>Q2_2</t>
  </si>
  <si>
    <t>Q2_3</t>
  </si>
  <si>
    <t>Q2_4</t>
  </si>
  <si>
    <t>Q3_1</t>
  </si>
  <si>
    <t>Q3_2</t>
  </si>
  <si>
    <t>Q3_3</t>
  </si>
  <si>
    <t>Q3_4</t>
  </si>
  <si>
    <t>Q1</t>
  </si>
  <si>
    <t>Wie fanden Sie die übliche Ordner Variante allgemein bei der Dateiablage?</t>
  </si>
  <si>
    <t>einfach/kompliziert</t>
  </si>
  <si>
    <t>zeitraubend/unterstützend</t>
  </si>
  <si>
    <t>Q2</t>
  </si>
  <si>
    <t>Wie fanden Sie die übliche Ordner Variante für das Ablegen der Bilder?</t>
  </si>
  <si>
    <t>Q3</t>
  </si>
  <si>
    <t>Wie fanden Sie die übliche Ordner Variante für das Ablegen der Textdateien?</t>
  </si>
  <si>
    <t>Q4</t>
  </si>
  <si>
    <t>Wie fanden Sie tagstore für das Ablegen der Bilder?</t>
  </si>
  <si>
    <t>Q4_1</t>
  </si>
  <si>
    <t>Q4_2</t>
  </si>
  <si>
    <t>Q4_3</t>
  </si>
  <si>
    <t xml:space="preserve">Q4_4 </t>
  </si>
  <si>
    <t>Q5</t>
  </si>
  <si>
    <t>Wie fanden Sie tagstore für das Ablegen der Textdateien?</t>
  </si>
  <si>
    <t>Q5_1</t>
  </si>
  <si>
    <t>Q5_2</t>
  </si>
  <si>
    <t>Q5_3</t>
  </si>
  <si>
    <t>Q5_4</t>
  </si>
  <si>
    <t>Q6</t>
  </si>
  <si>
    <t>Können Sie sich vorstellen tagstore auf ihrem Computer einzusetzen?</t>
  </si>
  <si>
    <t>mit Antwort</t>
  </si>
  <si>
    <t>Welche Variante würden Sie bevorzugen?</t>
  </si>
  <si>
    <t>tagstore/herkömmliche Ordner</t>
  </si>
  <si>
    <t>Q7</t>
  </si>
  <si>
    <t>Weil ich Dateine meistens über eine Meta-Suche aufrufe -&gt; Tagging wäre Zusatzinformation, eigenständige Strukturierung möglich</t>
  </si>
  <si>
    <t>Ordner nicht relevant;</t>
  </si>
  <si>
    <t>Q4_4</t>
  </si>
  <si>
    <t>Q8</t>
  </si>
  <si>
    <t>Q6_1</t>
  </si>
  <si>
    <t>Q6_2</t>
  </si>
  <si>
    <t>Q6_3</t>
  </si>
  <si>
    <t>Q6_4</t>
  </si>
  <si>
    <t>Wie fanden Sie tagstore allgemein bei der Dateiablage?</t>
  </si>
  <si>
    <t>Ja, auf jeden Fall/Nein, niemals</t>
  </si>
  <si>
    <t>T2</t>
  </si>
  <si>
    <t>T3</t>
  </si>
  <si>
    <t>T4</t>
  </si>
  <si>
    <t>T5</t>
  </si>
  <si>
    <t>T6</t>
  </si>
  <si>
    <t>T7</t>
  </si>
  <si>
    <t>T8</t>
  </si>
  <si>
    <t>T9</t>
  </si>
  <si>
    <t>T10</t>
  </si>
  <si>
    <t>T11</t>
  </si>
  <si>
    <t>T12</t>
  </si>
  <si>
    <t>T14</t>
  </si>
  <si>
    <t>T15</t>
  </si>
  <si>
    <t>T16</t>
  </si>
  <si>
    <t>T17</t>
  </si>
  <si>
    <t>T18</t>
  </si>
  <si>
    <t>T19</t>
  </si>
  <si>
    <t>T20</t>
  </si>
  <si>
    <t>T21</t>
  </si>
  <si>
    <t>T22</t>
  </si>
  <si>
    <t>T23</t>
  </si>
  <si>
    <t>T24</t>
  </si>
  <si>
    <t>T25</t>
  </si>
  <si>
    <t>T26</t>
  </si>
  <si>
    <t>T27</t>
  </si>
  <si>
    <t>TP15</t>
  </si>
  <si>
    <t>TP16</t>
  </si>
  <si>
    <t>TP17</t>
  </si>
  <si>
    <t>TP18</t>
  </si>
  <si>
    <t>TP19</t>
  </si>
  <si>
    <t>TP20</t>
  </si>
  <si>
    <t>TP21</t>
  </si>
  <si>
    <t>TP23</t>
  </si>
  <si>
    <t>TP24</t>
  </si>
  <si>
    <t>TP25</t>
  </si>
  <si>
    <t>TP26</t>
  </si>
  <si>
    <t>TP27</t>
  </si>
  <si>
    <t>schnellere Dateifindung (Dokumente)</t>
  </si>
  <si>
    <t>hängt davon ab wofür man es benutzt; Dokumente ja Bilder nein</t>
  </si>
  <si>
    <t>bietet die Möglichkeit Dateien in mehrere Kategorien abzulegen &amp; erhöht die Wieder-Auffindbarkeit</t>
  </si>
  <si>
    <t>siehe oben (Antwort Q7)</t>
  </si>
  <si>
    <t>Einfache Handhabung und alle Dateien sind geordnet</t>
  </si>
  <si>
    <t xml:space="preserve">Einfache Handhabung; Dateine können sehr schnell gefunden werden. </t>
  </si>
  <si>
    <t>Kommt auf die Inhalte an, z.B Bilder -&gt; Ordnerstruktur nach Datum (ebenso Quelltexte,...), andere Dateien eventuell tagstore</t>
  </si>
  <si>
    <t>Ja, weil ich auch oft das Problem habe, meine Dateien in eindeutige Ordner abzulegen,  eventuell nein weil mir Suche trotzdem hilft sie zu finden.</t>
  </si>
  <si>
    <t>Bin ein Gewohnheitstier, allerdings leid ich auch am "Datei such" - Syndrom</t>
  </si>
  <si>
    <t>Weils Freeware ist, gehört unterstützt!</t>
  </si>
  <si>
    <t>Weil manche Dateien doch zu mehreren Ordnern gehören könnten, nur beim klassichen Ordner bin ich meistens zu faul die Daten herumzukopieren</t>
  </si>
  <si>
    <t>Es kommt mir schneler und übersichtlicher vor</t>
  </si>
  <si>
    <t>Bessere Information zum Wiederfinden von Dateien und schnelles Ablegen</t>
  </si>
  <si>
    <t>Geht schneller als übliche Dateibrowser, Dateien wahrscheinlich schneller/einfacher wieder zu finden; Bedenken : uneinheitliche Tagging</t>
  </si>
  <si>
    <t>einfacheres Ablegen + Finden, weniger Zwischenschritte</t>
  </si>
  <si>
    <t>Zeitersparnis, leicher Dateien wiederzufinden</t>
  </si>
  <si>
    <t>Finden von Dateien</t>
  </si>
  <si>
    <t xml:space="preserve">Vertrauen zu meinem eigenen System </t>
  </si>
  <si>
    <t>Beim Einordnen etwas mehr Arbeit, aber dann besser übersicht und Möglichkeit der Querverweise</t>
  </si>
  <si>
    <t>Suche noch Begriffen ist leichter als nach Dateititeln. Gerade bei größeren Datenmengen</t>
  </si>
  <si>
    <t>Mehr Ordnung, Keine "unpassende" Struktur</t>
  </si>
  <si>
    <t xml:space="preserve">s.o </t>
  </si>
  <si>
    <t>Der Test war zu kurz um eine eindeutige Aussage zu Treffen. Die Vorteile sind jedoch leicht hervorzuheben</t>
  </si>
  <si>
    <t>Gewohnheit</t>
  </si>
  <si>
    <t>n.a</t>
  </si>
  <si>
    <t>Photos tagstore, allgemeine Dateine eher Ordner</t>
  </si>
  <si>
    <t xml:space="preserve">Um mehr System in die Ablage von Daten zu bekommen, Zeit und Nerven ersparnis. </t>
  </si>
  <si>
    <t>Mehr Begriffe, mehr Möglichkeiten, Entscheidungshilfe</t>
  </si>
  <si>
    <t>Einfch übersichtlich. Allerdings müssen herkömmliche Ordnerstrukturen erhalten bleiben könne. Vielversprechend für Dateisuchen.</t>
  </si>
  <si>
    <t xml:space="preserve">Einfachheit beim Wiederfinden. Einfache Gruppierungsmöglichkeit. Müsste man aber "re" längere Zeit testen und dass müsste auch per FTP/SSH zugriff einfach zu bedienen sein. </t>
  </si>
  <si>
    <t xml:space="preserve">wahrscheinlich  besseres wiederfinden bzw Ordnung der Dateien </t>
  </si>
  <si>
    <t xml:space="preserve">Bessere Ordnung </t>
  </si>
  <si>
    <t>zu aufwändig, man muss vorher viel Zeit investieren um dannach eventuell einen kleine Performancegewinn zu haben</t>
  </si>
  <si>
    <t>Da ich nie Dateien finde</t>
  </si>
  <si>
    <t>Da viel übersichtlicher ist &amp; Dateien leichter zu finden sind</t>
  </si>
  <si>
    <t>der Test ist zu kurz um das zu entscheiden</t>
  </si>
  <si>
    <t>Weil es Arten von Dateien gibt, für die die eindeutige Zuordnung schwierig ist. Wenn dann würde ich es eher nicht für alle Dateien verwenden wollen weil es Daten gibt, die natürlicherweise hierarchische Ordnungsstruktur haben.</t>
  </si>
  <si>
    <t xml:space="preserve">Weil die meisten Daten die ich besitze geordnet sind und sein sollten und weil ich dateinamen mit verschiedenen Inhalten mehrfach habe. </t>
  </si>
  <si>
    <t>weil es dynamisch ist und sich anpasst wenn sich Begrifflichkeiten des Users ändern</t>
  </si>
  <si>
    <t>näher am assoziativen Denken (meines) als Ordnerstruktur</t>
  </si>
  <si>
    <t>geht schneller, man findet Dokumente leichter wieder</t>
  </si>
  <si>
    <t>weil ich glaube, das das Auffinden einfacher wird</t>
  </si>
  <si>
    <t>weil ich mir Zeitersparnis beim Finden erhoffe (unter der Annahme, dass keine Desktop Suchmaschine zum Einsatz kommt)</t>
  </si>
  <si>
    <t>Dummy</t>
  </si>
  <si>
    <t>Links</t>
  </si>
  <si>
    <t>Rechts</t>
  </si>
  <si>
    <t xml:space="preserve"> </t>
  </si>
  <si>
    <t>Mittelwert</t>
  </si>
  <si>
    <t>MittelwertA</t>
  </si>
  <si>
    <t>Std. Abweichung</t>
  </si>
  <si>
    <t>Mittelwert Tagging</t>
  </si>
  <si>
    <t>Mittelwert kein Tagging</t>
  </si>
  <si>
    <t>Q1_tagging</t>
  </si>
  <si>
    <t>Q2_tagging</t>
  </si>
  <si>
    <t>Q3_tagging</t>
  </si>
  <si>
    <t>Q4_tagging</t>
  </si>
  <si>
    <t>Q5_tagging</t>
  </si>
  <si>
    <t>Q6_tagging</t>
  </si>
  <si>
    <t>Q1_not_tagging</t>
  </si>
  <si>
    <t>Q2_not_tagging</t>
  </si>
  <si>
    <t>Q3_not_tagging</t>
  </si>
  <si>
    <t>Q4_not_tagging</t>
  </si>
  <si>
    <t>Q5_not_tagging</t>
  </si>
  <si>
    <t>Q6_not_tagging</t>
  </si>
  <si>
    <t>fast</t>
  </si>
  <si>
    <t>slow</t>
  </si>
  <si>
    <t>simple</t>
  </si>
  <si>
    <t>complex</t>
  </si>
  <si>
    <t>supportive</t>
  </si>
  <si>
    <t>Q3_ALL_f</t>
  </si>
  <si>
    <t>Q2_ALL_f</t>
  </si>
  <si>
    <t>Q1_ALL_f</t>
  </si>
  <si>
    <t>Q4_ALL_t</t>
  </si>
  <si>
    <t>Q5_ALL_t</t>
  </si>
  <si>
    <t>Q6_ALL_t</t>
  </si>
  <si>
    <t>ALL users</t>
  </si>
  <si>
    <t>How did you like the usage of well-known file browsing variant for image deposition?</t>
  </si>
  <si>
    <t>How did you like the usege of  well-known file browsing variante for text files deposition?</t>
  </si>
  <si>
    <t>How did you like the usage of tagstore for image deposition?</t>
  </si>
  <si>
    <t>How did you like the usage of tagstore for text files deposition?</t>
  </si>
  <si>
    <t xml:space="preserve">How did you like the usage of  well-known file browsing variant for item deposition in general?  </t>
  </si>
  <si>
    <t>How did you like the usage of tagstore for item deposition in general?</t>
  </si>
  <si>
    <t>tagstore</t>
  </si>
  <si>
    <t>strongly agree</t>
  </si>
  <si>
    <t>agree</t>
  </si>
  <si>
    <t>not sure</t>
  </si>
  <si>
    <t>disagree</t>
  </si>
  <si>
    <t>strongly disagree</t>
  </si>
  <si>
    <t>chaotic</t>
  </si>
  <si>
    <t>time-consuming</t>
  </si>
  <si>
    <t>good overview</t>
  </si>
  <si>
    <t xml:space="preserve">How did you like the usage of  well-known file browsing variant for item filing in general?  </t>
  </si>
  <si>
    <t>How did you like the usage of well-known file browsing variant for image filing?</t>
  </si>
  <si>
    <t>How did you like the usage of tagstore for item filing in general?</t>
  </si>
  <si>
    <t>How did you like the usage of tagstore for image filing?</t>
  </si>
  <si>
    <t>hierarchy</t>
  </si>
  <si>
    <t>Can you imagine to use tagstore on your own computer?</t>
  </si>
  <si>
    <t>Q1_hierarchy_male</t>
  </si>
  <si>
    <t>Q2_hierarchy_male</t>
  </si>
  <si>
    <t>Q3_hierarchy_male</t>
  </si>
  <si>
    <t>Q4_tagstore_male</t>
  </si>
  <si>
    <t>Q5_tagstore_male</t>
  </si>
  <si>
    <t>Q6_tagstore_male</t>
  </si>
  <si>
    <t>Q1_hierarchy_female</t>
  </si>
  <si>
    <t>Q2_hierarchy_female</t>
  </si>
  <si>
    <t>Q3_hierarchy_female</t>
  </si>
  <si>
    <t>Q4_tagstore_female</t>
  </si>
  <si>
    <t>Q5_tagstore_female</t>
  </si>
  <si>
    <t>Q6_tagstore_female</t>
  </si>
  <si>
    <t>user female</t>
  </si>
  <si>
    <t>male hierarchy</t>
  </si>
  <si>
    <t>male tagstore</t>
  </si>
  <si>
    <t>female hierarchy</t>
  </si>
  <si>
    <t>female tagstore</t>
  </si>
  <si>
    <t>TP 1</t>
  </si>
  <si>
    <t>TP 2</t>
  </si>
  <si>
    <t>TP 3</t>
  </si>
  <si>
    <t>TP 4</t>
  </si>
  <si>
    <t>TP 5</t>
  </si>
  <si>
    <t>TP 6</t>
  </si>
  <si>
    <t>TP 7</t>
  </si>
  <si>
    <t>TP 8</t>
  </si>
  <si>
    <t>TP 9</t>
  </si>
  <si>
    <t>TP 10</t>
  </si>
  <si>
    <t>TP 12</t>
  </si>
  <si>
    <t>TP 14</t>
  </si>
  <si>
    <t>mean value</t>
  </si>
  <si>
    <t xml:space="preserve">arithmetic average </t>
  </si>
  <si>
    <t>Group A</t>
  </si>
  <si>
    <t>Group B</t>
  </si>
  <si>
    <t>tagging hierarchy</t>
  </si>
  <si>
    <t>tagging tagstore</t>
  </si>
  <si>
    <t>not tagging hierarchy</t>
  </si>
  <si>
    <t>not tagging tagstore</t>
  </si>
  <si>
    <t>Windows</t>
  </si>
  <si>
    <t>Other</t>
  </si>
  <si>
    <t>mean velue</t>
  </si>
  <si>
    <t>windows hierarchy</t>
  </si>
  <si>
    <t>windows tagstore</t>
  </si>
  <si>
    <t>other hierarchy</t>
  </si>
  <si>
    <t>other tagstore</t>
  </si>
  <si>
    <t>studies</t>
  </si>
  <si>
    <t>IT</t>
  </si>
  <si>
    <t>IT hierarchy</t>
  </si>
  <si>
    <t>IT tagstore</t>
  </si>
  <si>
    <t>not IT hierarchy</t>
  </si>
  <si>
    <t>not IT tagstore</t>
  </si>
  <si>
    <t>User filer</t>
  </si>
  <si>
    <t>piler</t>
  </si>
  <si>
    <t>filer hierarchy</t>
  </si>
  <si>
    <t>filer tagstore</t>
  </si>
  <si>
    <t>piler hierarchy</t>
  </si>
  <si>
    <t>piler tagstore</t>
  </si>
  <si>
    <t>somehow agree</t>
  </si>
  <si>
    <t>somehow disagree</t>
  </si>
  <si>
    <t>preferd condition</t>
  </si>
  <si>
    <t>Users</t>
  </si>
  <si>
    <t xml:space="preserve">yes </t>
  </si>
  <si>
    <t>don't konw</t>
  </si>
  <si>
    <t>no</t>
  </si>
  <si>
    <t>group 1 hierarchy</t>
  </si>
  <si>
    <t>group 1 tagstore</t>
  </si>
  <si>
    <t>group 2 hierarchy</t>
  </si>
  <si>
    <t>group 2 tagstore</t>
  </si>
  <si>
    <t>Q1/Q4</t>
  </si>
  <si>
    <t>Q2/Q5</t>
  </si>
  <si>
    <t>Q3/Q6</t>
  </si>
  <si>
    <t>fb-01-filing-ALL-Q1-Q4</t>
  </si>
  <si>
    <t>fb-01-filing-ALL-Q2-Q5</t>
  </si>
  <si>
    <t>fb-01-filing-ALL-Q3-Q6</t>
  </si>
  <si>
    <t>fb-01-filing-gender-Q1-female-male</t>
  </si>
  <si>
    <t>fb-01-filing-gender-Q4-female-male</t>
  </si>
  <si>
    <t>fb-01-filing-gender-Q1-Q4-male</t>
  </si>
  <si>
    <t>fb-01-filing-gender-Q3-Q6-female</t>
  </si>
  <si>
    <t>fb-01-filing-gender-Q1-Q4-female</t>
  </si>
  <si>
    <t>fb-01-filing-gender-Q2-Q5-female</t>
  </si>
  <si>
    <t>fb-01-filing-gender-Q2-Q5-male</t>
  </si>
  <si>
    <t>fb-01-filing-gender-Q3-Q6-male</t>
  </si>
  <si>
    <t>definitely tagstore</t>
  </si>
  <si>
    <t>possibly tagstore</t>
  </si>
  <si>
    <t>no preference</t>
  </si>
  <si>
    <t>possibly folder hierarchy</t>
  </si>
  <si>
    <t>probably folder hierarchy</t>
  </si>
  <si>
    <t>definitely folder hierarchy</t>
  </si>
  <si>
    <t>fb-01-filing-groups-Q1-g1-g2</t>
  </si>
  <si>
    <t>fb-01-filing-groups-Q2-g1-g2</t>
  </si>
  <si>
    <t>fb-01-filing-groups-Q3-g1-g2</t>
  </si>
  <si>
    <t>fb-01-filing-groups-Q4-g1-g2</t>
  </si>
  <si>
    <t>fb-01-filing-groups-Q6-g1-g2</t>
  </si>
  <si>
    <t>fb-01-filing-groups-Q5-g1-g2</t>
  </si>
  <si>
    <t>fb-01-filing-groups-Q1-Q4-g1</t>
  </si>
  <si>
    <t>fb-01-filing-groups-Q2-Q5-g1</t>
  </si>
  <si>
    <t>fb-01-filing-groups-Q3-Q6-g1</t>
  </si>
  <si>
    <t>fb-01-filing-groups-Q1-Q4-g2</t>
  </si>
  <si>
    <t>fb-01-filing-groups-Q2-Q5-g2</t>
  </si>
  <si>
    <t>fb-01-filing-groups-Q3-Q6-g2</t>
  </si>
  <si>
    <t>probably tagstore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</si>
</sst>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b/>
      <sz val="10"/>
      <name val="Arial"/>
      <family val="2"/>
    </font>
    <font>
      <sz val="14"/>
      <color rgb="FF000000"/>
      <name val="Calibri"/>
    </font>
    <font>
      <sz val="14"/>
      <color theme="1"/>
      <name val="Calibri"/>
    </font>
    <font>
      <sz val="11"/>
      <color rgb="FF000000"/>
      <name val="Calibri"/>
      <family val="2"/>
      <scheme val="minor"/>
    </font>
    <font>
      <sz val="14"/>
      <color theme="1"/>
      <name val="Calibri"/>
      <scheme val="minor"/>
    </font>
    <font>
      <sz val="12"/>
      <color rgb="FF000000"/>
      <name val="Calibri"/>
      <family val="2"/>
      <scheme val="minor"/>
    </font>
    <font>
      <sz val="10"/>
      <color rgb="FF000000"/>
      <name val="Calibri"/>
      <family val="2"/>
      <scheme val="minor"/>
    </font>
  </fonts>
  <fills count="8">
    <fill>
      <patternFill patternType="none"/>
    </fill>
    <fill>
      <patternFill patternType="gray125"/>
    </fill>
    <fill>
      <patternFill patternType="solid">
        <fgColor indexed="43"/>
        <bgColor indexed="64"/>
      </patternFill>
    </fill>
    <fill>
      <patternFill patternType="solid">
        <fgColor theme="0" tint="-0.14999847407452621"/>
        <bgColor indexed="64"/>
      </patternFill>
    </fill>
    <fill>
      <patternFill patternType="solid">
        <fgColor rgb="FFD9D9D9"/>
        <bgColor rgb="FF000000"/>
      </patternFill>
    </fill>
    <fill>
      <patternFill patternType="solid">
        <fgColor theme="3" tint="0.79998168889431442"/>
        <bgColor indexed="64"/>
      </patternFill>
    </fill>
    <fill>
      <patternFill patternType="solid">
        <fgColor rgb="FFFFFF00"/>
        <bgColor rgb="FF000000"/>
      </patternFill>
    </fill>
    <fill>
      <patternFill patternType="solid">
        <fgColor theme="4" tint="0.79998168889431442"/>
        <bgColor indexed="64"/>
      </patternFill>
    </fill>
  </fills>
  <borders count="2">
    <border>
      <left/>
      <right/>
      <top/>
      <bottom/>
      <diagonal/>
    </border>
    <border>
      <left/>
      <right/>
      <top style="double">
        <color auto="1"/>
      </top>
      <bottom/>
      <diagonal/>
    </border>
  </borders>
  <cellStyleXfs count="37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4">
    <xf numFmtId="0" fontId="0" fillId="0" borderId="0" xfId="0"/>
    <xf numFmtId="2" fontId="0" fillId="0" borderId="0" xfId="0" applyNumberFormat="1"/>
    <xf numFmtId="0" fontId="0" fillId="0" borderId="1" xfId="0" applyBorder="1"/>
    <xf numFmtId="0" fontId="0" fillId="0" borderId="0" xfId="0" applyFill="1"/>
    <xf numFmtId="0" fontId="3" fillId="2" borderId="0" xfId="0" applyFont="1" applyFill="1"/>
    <xf numFmtId="0" fontId="0" fillId="3" borderId="0" xfId="0" applyFill="1"/>
    <xf numFmtId="0" fontId="0" fillId="3" borderId="1" xfId="0" applyFill="1" applyBorder="1"/>
    <xf numFmtId="2" fontId="0" fillId="3" borderId="0" xfId="0" applyNumberFormat="1" applyFill="1"/>
    <xf numFmtId="0" fontId="0" fillId="0" borderId="1" xfId="0" applyFill="1" applyBorder="1"/>
    <xf numFmtId="2" fontId="0" fillId="0" borderId="0" xfId="0" applyNumberFormat="1" applyFill="1"/>
    <xf numFmtId="0" fontId="4" fillId="0" borderId="0" xfId="0" applyFont="1"/>
    <xf numFmtId="0" fontId="5" fillId="0" borderId="0" xfId="0" applyFont="1"/>
    <xf numFmtId="0" fontId="6" fillId="4" borderId="0" xfId="0" applyFont="1" applyFill="1" applyAlignment="1">
      <alignment horizontal="left"/>
    </xf>
    <xf numFmtId="2" fontId="6" fillId="4" borderId="0" xfId="0" applyNumberFormat="1" applyFont="1" applyFill="1" applyAlignment="1">
      <alignment horizontal="left" wrapText="1"/>
    </xf>
    <xf numFmtId="2" fontId="6" fillId="4" borderId="0" xfId="0" applyNumberFormat="1" applyFont="1" applyFill="1" applyAlignment="1">
      <alignment horizontal="left"/>
    </xf>
    <xf numFmtId="0" fontId="0" fillId="5" borderId="0" xfId="0" applyFill="1"/>
    <xf numFmtId="2" fontId="0" fillId="5" borderId="0" xfId="0" applyNumberFormat="1" applyFill="1"/>
    <xf numFmtId="0" fontId="6" fillId="6" borderId="0" xfId="0" applyFont="1" applyFill="1" applyAlignment="1">
      <alignment horizontal="left"/>
    </xf>
    <xf numFmtId="0" fontId="7" fillId="0" borderId="0" xfId="0" applyFont="1"/>
    <xf numFmtId="0" fontId="7" fillId="0" borderId="0" xfId="0" applyFont="1" applyAlignment="1">
      <alignment vertical="center"/>
    </xf>
    <xf numFmtId="0" fontId="8" fillId="0" borderId="0" xfId="0" applyFont="1" applyAlignment="1">
      <alignment horizontal="center" vertical="center"/>
    </xf>
    <xf numFmtId="10" fontId="0" fillId="0" borderId="0" xfId="0" applyNumberFormat="1"/>
    <xf numFmtId="0" fontId="9" fillId="0" borderId="0" xfId="0" applyFont="1" applyAlignment="1">
      <alignment horizontal="center" vertical="center"/>
    </xf>
    <xf numFmtId="0" fontId="8" fillId="0" borderId="0" xfId="0" applyFont="1"/>
    <xf numFmtId="0" fontId="6" fillId="0" borderId="0" xfId="0" applyNumberFormat="1" applyFont="1" applyFill="1" applyAlignment="1">
      <alignment wrapText="1"/>
    </xf>
    <xf numFmtId="0" fontId="6" fillId="4" borderId="0" xfId="0" applyNumberFormat="1" applyFont="1" applyFill="1" applyAlignment="1">
      <alignment horizontal="left" wrapText="1"/>
    </xf>
    <xf numFmtId="0" fontId="6" fillId="0" borderId="0" xfId="0" applyFont="1" applyFill="1" applyAlignment="1">
      <alignment horizontal="left"/>
    </xf>
    <xf numFmtId="0" fontId="6" fillId="0" borderId="0" xfId="0" applyNumberFormat="1" applyFont="1" applyFill="1" applyAlignment="1">
      <alignment horizontal="left" wrapText="1"/>
    </xf>
    <xf numFmtId="0" fontId="6" fillId="0" borderId="0" xfId="0" applyFont="1" applyFill="1" applyAlignment="1"/>
    <xf numFmtId="0" fontId="0" fillId="0" borderId="0" xfId="0" applyFill="1" applyAlignment="1"/>
    <xf numFmtId="2" fontId="6" fillId="5" borderId="0" xfId="0" applyNumberFormat="1" applyFont="1" applyFill="1" applyAlignment="1">
      <alignment wrapText="1"/>
    </xf>
    <xf numFmtId="2" fontId="8" fillId="0" borderId="0" xfId="0" applyNumberFormat="1" applyFont="1"/>
    <xf numFmtId="2" fontId="0" fillId="7" borderId="0" xfId="0" applyNumberFormat="1" applyFill="1"/>
    <xf numFmtId="9" fontId="0" fillId="0" borderId="0" xfId="0" applyNumberFormat="1"/>
  </cellXfs>
  <cellStyles count="375">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Besuchter Hyperlink" xfId="36" builtinId="9" hidden="1"/>
    <cellStyle name="Besuchter Hyperlink" xfId="38" builtinId="9" hidden="1"/>
    <cellStyle name="Besuchter Hyperlink" xfId="40" builtinId="9" hidden="1"/>
    <cellStyle name="Besuchter Hyperlink" xfId="42" builtinId="9" hidden="1"/>
    <cellStyle name="Besuchter Hyperlink" xfId="44" builtinId="9" hidden="1"/>
    <cellStyle name="Besuchter Hyperlink" xfId="46" builtinId="9" hidden="1"/>
    <cellStyle name="Besuchter Hyperlink" xfId="48" builtinId="9" hidden="1"/>
    <cellStyle name="Besuchter Hyperlink" xfId="50" builtinId="9" hidden="1"/>
    <cellStyle name="Besuchter Hyperlink" xfId="52" builtinId="9" hidden="1"/>
    <cellStyle name="Besuchter Hyperlink" xfId="54" builtinId="9" hidden="1"/>
    <cellStyle name="Besuchter Hyperlink" xfId="56" builtinId="9" hidden="1"/>
    <cellStyle name="Besuchter Hyperlink" xfId="58" builtinId="9" hidden="1"/>
    <cellStyle name="Besuchter Hyperlink" xfId="60" builtinId="9" hidden="1"/>
    <cellStyle name="Besuchter Hyperlink" xfId="62" builtinId="9" hidden="1"/>
    <cellStyle name="Besuchter Hyperlink" xfId="64" builtinId="9" hidden="1"/>
    <cellStyle name="Besuchter Hyperlink" xfId="66" builtinId="9" hidden="1"/>
    <cellStyle name="Besuchter Hyperlink" xfId="68" builtinId="9" hidden="1"/>
    <cellStyle name="Besuchter Hyperlink" xfId="70" builtinId="9" hidden="1"/>
    <cellStyle name="Besuchter Hyperlink" xfId="72" builtinId="9" hidden="1"/>
    <cellStyle name="Besuchter Hyperlink" xfId="74" builtinId="9" hidden="1"/>
    <cellStyle name="Besuchter Hyperlink" xfId="76" builtinId="9" hidden="1"/>
    <cellStyle name="Besuchter Hyperlink" xfId="78" builtinId="9" hidden="1"/>
    <cellStyle name="Besuchter Hyperlink" xfId="80" builtinId="9" hidden="1"/>
    <cellStyle name="Besuchter Hyperlink" xfId="82" builtinId="9" hidden="1"/>
    <cellStyle name="Besuchter Hyperlink" xfId="84" builtinId="9" hidden="1"/>
    <cellStyle name="Besuchter Hyperlink" xfId="86" builtinId="9" hidden="1"/>
    <cellStyle name="Besuchter Hyperlink" xfId="88" builtinId="9" hidden="1"/>
    <cellStyle name="Besuchter Hyperlink" xfId="90" builtinId="9" hidden="1"/>
    <cellStyle name="Besuchter Hyperlink" xfId="92" builtinId="9" hidden="1"/>
    <cellStyle name="Besuchter Hyperlink" xfId="94" builtinId="9" hidden="1"/>
    <cellStyle name="Besuchter Hyperlink" xfId="96" builtinId="9" hidden="1"/>
    <cellStyle name="Besuchter Hyperlink" xfId="98" builtinId="9" hidden="1"/>
    <cellStyle name="Besuchter Hyperlink" xfId="100" builtinId="9" hidden="1"/>
    <cellStyle name="Besuchter Hyperlink" xfId="102" builtinId="9" hidden="1"/>
    <cellStyle name="Besuchter Hyperlink" xfId="104" builtinId="9" hidden="1"/>
    <cellStyle name="Besuchter Hyperlink" xfId="106" builtinId="9" hidden="1"/>
    <cellStyle name="Besuchter Hyperlink" xfId="108" builtinId="9" hidden="1"/>
    <cellStyle name="Besuchter Hyperlink" xfId="110" builtinId="9" hidden="1"/>
    <cellStyle name="Besuchter Hyperlink" xfId="112" builtinId="9" hidden="1"/>
    <cellStyle name="Besuchter Hyperlink" xfId="114" builtinId="9" hidden="1"/>
    <cellStyle name="Besuchter Hyperlink" xfId="116" builtinId="9" hidden="1"/>
    <cellStyle name="Besuchter Hyperlink" xfId="118" builtinId="9" hidden="1"/>
    <cellStyle name="Besuchter Hyperlink" xfId="120" builtinId="9" hidden="1"/>
    <cellStyle name="Besuchter Hyperlink" xfId="122" builtinId="9" hidden="1"/>
    <cellStyle name="Besuchter Hyperlink" xfId="124" builtinId="9" hidden="1"/>
    <cellStyle name="Besuchter Hyperlink" xfId="126" builtinId="9" hidden="1"/>
    <cellStyle name="Besuchter Hyperlink" xfId="128" builtinId="9" hidden="1"/>
    <cellStyle name="Besuchter Hyperlink" xfId="130" builtinId="9" hidden="1"/>
    <cellStyle name="Besuchter Hyperlink" xfId="132" builtinId="9" hidden="1"/>
    <cellStyle name="Besuchter Hyperlink" xfId="134" builtinId="9" hidden="1"/>
    <cellStyle name="Besuchter Hyperlink" xfId="136" builtinId="9" hidden="1"/>
    <cellStyle name="Besuchter Hyperlink" xfId="138" builtinId="9" hidden="1"/>
    <cellStyle name="Besuchter Hyperlink" xfId="140" builtinId="9" hidden="1"/>
    <cellStyle name="Besuchter Hyperlink" xfId="142" builtinId="9" hidden="1"/>
    <cellStyle name="Besuchter Hyperlink" xfId="144" builtinId="9" hidden="1"/>
    <cellStyle name="Besuchter Hyperlink" xfId="146" builtinId="9" hidden="1"/>
    <cellStyle name="Besuchter Hyperlink" xfId="148" builtinId="9" hidden="1"/>
    <cellStyle name="Besuchter Hyperlink" xfId="150" builtinId="9" hidden="1"/>
    <cellStyle name="Besuchter Hyperlink" xfId="152" builtinId="9" hidden="1"/>
    <cellStyle name="Besuchter Hyperlink" xfId="154" builtinId="9" hidden="1"/>
    <cellStyle name="Besuchter Hyperlink" xfId="156" builtinId="9" hidden="1"/>
    <cellStyle name="Besuchter Hyperlink" xfId="158" builtinId="9" hidden="1"/>
    <cellStyle name="Besuchter Hyperlink" xfId="160" builtinId="9" hidden="1"/>
    <cellStyle name="Besuchter Hyperlink" xfId="162" builtinId="9" hidden="1"/>
    <cellStyle name="Besuchter Hyperlink" xfId="164" builtinId="9" hidden="1"/>
    <cellStyle name="Besuchter Hyperlink" xfId="166" builtinId="9" hidden="1"/>
    <cellStyle name="Besuchter Hyperlink" xfId="168" builtinId="9" hidden="1"/>
    <cellStyle name="Besuchter Hyperlink" xfId="170" builtinId="9" hidden="1"/>
    <cellStyle name="Besuchter Hyperlink" xfId="172" builtinId="9" hidden="1"/>
    <cellStyle name="Besuchter Hyperlink" xfId="174" builtinId="9" hidden="1"/>
    <cellStyle name="Besuchter Hyperlink" xfId="176" builtinId="9" hidden="1"/>
    <cellStyle name="Besuchter Hyperlink" xfId="178" builtinId="9" hidden="1"/>
    <cellStyle name="Besuchter Hyperlink" xfId="180" builtinId="9" hidden="1"/>
    <cellStyle name="Besuchter Hyperlink" xfId="182" builtinId="9" hidden="1"/>
    <cellStyle name="Besuchter Hyperlink" xfId="184" builtinId="9" hidden="1"/>
    <cellStyle name="Besuchter Hyperlink" xfId="186" builtinId="9" hidden="1"/>
    <cellStyle name="Besuchter Hyperlink" xfId="188" builtinId="9" hidden="1"/>
    <cellStyle name="Besuchter Hyperlink" xfId="190" builtinId="9" hidden="1"/>
    <cellStyle name="Besuchter Hyperlink" xfId="192" builtinId="9" hidden="1"/>
    <cellStyle name="Besuchter Hyperlink" xfId="194" builtinId="9" hidden="1"/>
    <cellStyle name="Besuchter Hyperlink" xfId="196" builtinId="9" hidden="1"/>
    <cellStyle name="Besuchter Hyperlink" xfId="198" builtinId="9" hidden="1"/>
    <cellStyle name="Besuchter Hyperlink" xfId="200" builtinId="9" hidden="1"/>
    <cellStyle name="Besuchter Hyperlink" xfId="202" builtinId="9" hidden="1"/>
    <cellStyle name="Besuchter Hyperlink" xfId="204" builtinId="9" hidden="1"/>
    <cellStyle name="Besuchter Hyperlink" xfId="206" builtinId="9" hidden="1"/>
    <cellStyle name="Besuchter Hyperlink" xfId="208" builtinId="9" hidden="1"/>
    <cellStyle name="Besuchter Hyperlink" xfId="210" builtinId="9" hidden="1"/>
    <cellStyle name="Besuchter Hyperlink" xfId="212" builtinId="9" hidden="1"/>
    <cellStyle name="Besuchter Hyperlink" xfId="214" builtinId="9" hidden="1"/>
    <cellStyle name="Besuchter Hyperlink" xfId="216" builtinId="9" hidden="1"/>
    <cellStyle name="Besuchter Hyperlink" xfId="218" builtinId="9" hidden="1"/>
    <cellStyle name="Besuchter Hyperlink" xfId="220" builtinId="9" hidden="1"/>
    <cellStyle name="Besuchter Hyperlink" xfId="222" builtinId="9" hidden="1"/>
    <cellStyle name="Besuchter Hyperlink" xfId="224" builtinId="9" hidden="1"/>
    <cellStyle name="Besuchter Hyperlink" xfId="226" builtinId="9" hidden="1"/>
    <cellStyle name="Besuchter Hyperlink" xfId="228" builtinId="9" hidden="1"/>
    <cellStyle name="Besuchter Hyperlink" xfId="230" builtinId="9" hidden="1"/>
    <cellStyle name="Besuchter Hyperlink" xfId="232" builtinId="9" hidden="1"/>
    <cellStyle name="Besuchter Hyperlink" xfId="234" builtinId="9" hidden="1"/>
    <cellStyle name="Besuchter Hyperlink" xfId="236" builtinId="9" hidden="1"/>
    <cellStyle name="Besuchter Hyperlink" xfId="238" builtinId="9" hidden="1"/>
    <cellStyle name="Besuchter Hyperlink" xfId="240" builtinId="9" hidden="1"/>
    <cellStyle name="Besuchter Hyperlink" xfId="242" builtinId="9" hidden="1"/>
    <cellStyle name="Besuchter Hyperlink" xfId="244" builtinId="9" hidden="1"/>
    <cellStyle name="Besuchter Hyperlink" xfId="246" builtinId="9" hidden="1"/>
    <cellStyle name="Besuchter Hyperlink" xfId="248" builtinId="9" hidden="1"/>
    <cellStyle name="Besuchter Hyperlink" xfId="250" builtinId="9" hidden="1"/>
    <cellStyle name="Besuchter Hyperlink" xfId="252" builtinId="9" hidden="1"/>
    <cellStyle name="Besuchter Hyperlink" xfId="254" builtinId="9" hidden="1"/>
    <cellStyle name="Besuchter Hyperlink" xfId="256" builtinId="9" hidden="1"/>
    <cellStyle name="Besuchter Hyperlink" xfId="258" builtinId="9" hidden="1"/>
    <cellStyle name="Besuchter Hyperlink" xfId="260" builtinId="9" hidden="1"/>
    <cellStyle name="Besuchter Hyperlink" xfId="262" builtinId="9" hidden="1"/>
    <cellStyle name="Besuchter Hyperlink" xfId="264" builtinId="9" hidden="1"/>
    <cellStyle name="Besuchter Hyperlink" xfId="266" builtinId="9" hidden="1"/>
    <cellStyle name="Besuchter Hyperlink" xfId="268" builtinId="9" hidden="1"/>
    <cellStyle name="Besuchter Hyperlink" xfId="270" builtinId="9" hidden="1"/>
    <cellStyle name="Besuchter Hyperlink" xfId="272" builtinId="9" hidden="1"/>
    <cellStyle name="Besuchter Hyperlink" xfId="274" builtinId="9" hidden="1"/>
    <cellStyle name="Besuchter Hyperlink" xfId="276" builtinId="9" hidden="1"/>
    <cellStyle name="Besuchter Hyperlink" xfId="278" builtinId="9" hidden="1"/>
    <cellStyle name="Besuchter Hyperlink" xfId="280" builtinId="9" hidden="1"/>
    <cellStyle name="Besuchter Hyperlink" xfId="282" builtinId="9" hidden="1"/>
    <cellStyle name="Besuchter Hyperlink" xfId="284" builtinId="9" hidden="1"/>
    <cellStyle name="Besuchter Hyperlink" xfId="286" builtinId="9" hidden="1"/>
    <cellStyle name="Besuchter Hyperlink" xfId="288" builtinId="9" hidden="1"/>
    <cellStyle name="Besuchter Hyperlink" xfId="290" builtinId="9" hidden="1"/>
    <cellStyle name="Besuchter Hyperlink" xfId="292" builtinId="9" hidden="1"/>
    <cellStyle name="Besuchter Hyperlink" xfId="294" builtinId="9" hidden="1"/>
    <cellStyle name="Besuchter Hyperlink" xfId="296" builtinId="9" hidden="1"/>
    <cellStyle name="Besuchter Hyperlink" xfId="298" builtinId="9" hidden="1"/>
    <cellStyle name="Besuchter Hyperlink" xfId="300" builtinId="9" hidden="1"/>
    <cellStyle name="Besuchter Hyperlink" xfId="302" builtinId="9" hidden="1"/>
    <cellStyle name="Besuchter Hyperlink" xfId="304" builtinId="9" hidden="1"/>
    <cellStyle name="Besuchter Hyperlink" xfId="306" builtinId="9" hidden="1"/>
    <cellStyle name="Besuchter Hyperlink" xfId="308" builtinId="9" hidden="1"/>
    <cellStyle name="Besuchter Hyperlink" xfId="310" builtinId="9" hidden="1"/>
    <cellStyle name="Besuchter Hyperlink" xfId="312" builtinId="9" hidden="1"/>
    <cellStyle name="Besuchter Hyperlink" xfId="314" builtinId="9" hidden="1"/>
    <cellStyle name="Besuchter Hyperlink" xfId="316" builtinId="9" hidden="1"/>
    <cellStyle name="Besuchter Hyperlink" xfId="318" builtinId="9" hidden="1"/>
    <cellStyle name="Besuchter Hyperlink" xfId="320" builtinId="9" hidden="1"/>
    <cellStyle name="Besuchter Hyperlink" xfId="322" builtinId="9" hidden="1"/>
    <cellStyle name="Besuchter Hyperlink" xfId="324" builtinId="9" hidden="1"/>
    <cellStyle name="Besuchter Hyperlink" xfId="326" builtinId="9" hidden="1"/>
    <cellStyle name="Besuchter Hyperlink" xfId="328" builtinId="9" hidden="1"/>
    <cellStyle name="Besuchter Hyperlink" xfId="330" builtinId="9" hidden="1"/>
    <cellStyle name="Besuchter Hyperlink" xfId="332" builtinId="9" hidden="1"/>
    <cellStyle name="Besuchter Hyperlink" xfId="334" builtinId="9" hidden="1"/>
    <cellStyle name="Besuchter Hyperlink" xfId="336" builtinId="9" hidden="1"/>
    <cellStyle name="Besuchter Hyperlink" xfId="338" builtinId="9" hidden="1"/>
    <cellStyle name="Besuchter Hyperlink" xfId="340" builtinId="9" hidden="1"/>
    <cellStyle name="Besuchter Hyperlink" xfId="342" builtinId="9" hidden="1"/>
    <cellStyle name="Besuchter Hyperlink" xfId="344" builtinId="9" hidden="1"/>
    <cellStyle name="Besuchter Hyperlink" xfId="346" builtinId="9" hidden="1"/>
    <cellStyle name="Besuchter Hyperlink" xfId="348" builtinId="9" hidden="1"/>
    <cellStyle name="Besuchter Hyperlink" xfId="350" builtinId="9" hidden="1"/>
    <cellStyle name="Besuchter Hyperlink" xfId="352" builtinId="9" hidden="1"/>
    <cellStyle name="Besuchter Hyperlink" xfId="354" builtinId="9" hidden="1"/>
    <cellStyle name="Besuchter Hyperlink" xfId="356" builtinId="9" hidden="1"/>
    <cellStyle name="Besuchter Hyperlink" xfId="358" builtinId="9" hidden="1"/>
    <cellStyle name="Besuchter Hyperlink" xfId="360" builtinId="9" hidden="1"/>
    <cellStyle name="Besuchter Hyperlink" xfId="362" builtinId="9" hidden="1"/>
    <cellStyle name="Besuchter Hyperlink" xfId="364" builtinId="9" hidden="1"/>
    <cellStyle name="Besuchter Hyperlink" xfId="366" builtinId="9" hidden="1"/>
    <cellStyle name="Besuchter Hyperlink" xfId="368" builtinId="9" hidden="1"/>
    <cellStyle name="Besuchter Hyperlink" xfId="370" builtinId="9" hidden="1"/>
    <cellStyle name="Besuchter Hyperlink" xfId="372" builtinId="9" hidden="1"/>
    <cellStyle name="Besuchter Hyperlink" xfId="3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Standard" xfId="0" builtinId="0"/>
  </cellStyles>
  <dxfs count="0"/>
  <tableStyles count="0" defaultTableStyle="TableStyleMedium9" defaultPivotStyle="PivotStyleMedium4"/>
  <colors>
    <mruColors>
      <color rgb="FF228421"/>
      <color rgb="FF1752E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8.xml.rels><?xml version="1.0" encoding="UTF-8" standalone="yes"?>
<Relationships xmlns="http://schemas.openxmlformats.org/package/2006/relationships"><Relationship Id="rId2" Type="http://schemas.openxmlformats.org/officeDocument/2006/relationships/chartUserShapes" Target="../drawings/drawing2.xml"/><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ALL!$D$1</c:f>
              <c:strCache>
                <c:ptCount val="1"/>
                <c:pt idx="0">
                  <c:v>hierarchy</c:v>
                </c:pt>
              </c:strCache>
            </c:strRef>
          </c:tx>
          <c:spPr>
            <a:ln w="19050">
              <a:solidFill>
                <a:srgbClr val="1752E7"/>
              </a:solidFill>
            </a:ln>
          </c:spPr>
          <c:marker>
            <c:symbol val="diamond"/>
            <c:size val="6"/>
            <c:spPr>
              <a:solidFill>
                <a:srgbClr val="1752E7"/>
              </a:solidFill>
              <a:ln>
                <a:solidFill>
                  <a:srgbClr val="1752E7"/>
                </a:solidFill>
              </a:ln>
            </c:spPr>
          </c:marker>
          <c:xVal>
            <c:numRef>
              <c:f>ALL!$D$3:$D$6</c:f>
              <c:numCache>
                <c:formatCode>0.00</c:formatCode>
                <c:ptCount val="4"/>
                <c:pt idx="0">
                  <c:v>3.5416666666666665</c:v>
                </c:pt>
                <c:pt idx="1">
                  <c:v>4.208333333333333</c:v>
                </c:pt>
                <c:pt idx="2">
                  <c:v>2.7083333333333335</c:v>
                </c:pt>
                <c:pt idx="3">
                  <c:v>5</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76103040"/>
        <c:axId val="75695232"/>
      </c:scatterChart>
      <c:valAx>
        <c:axId val="76103040"/>
        <c:scaling>
          <c:orientation val="minMax"/>
          <c:max val="7"/>
          <c:min val="1"/>
        </c:scaling>
        <c:delete val="0"/>
        <c:axPos val="b"/>
        <c:minorGridlines/>
        <c:numFmt formatCode="0" sourceLinked="0"/>
        <c:majorTickMark val="out"/>
        <c:minorTickMark val="none"/>
        <c:tickLblPos val="nextTo"/>
        <c:crossAx val="75695232"/>
        <c:crossesAt val="1"/>
        <c:crossBetween val="midCat"/>
        <c:majorUnit val="1"/>
        <c:minorUnit val="0.2"/>
      </c:valAx>
      <c:valAx>
        <c:axId val="75695232"/>
        <c:scaling>
          <c:orientation val="minMax"/>
          <c:max val="4"/>
          <c:min val="1"/>
        </c:scaling>
        <c:delete val="1"/>
        <c:axPos val="l"/>
        <c:majorGridlines/>
        <c:numFmt formatCode="General" sourceLinked="1"/>
        <c:majorTickMark val="out"/>
        <c:minorTickMark val="none"/>
        <c:tickLblPos val="nextTo"/>
        <c:crossAx val="76103040"/>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ALL!$D$1</c:f>
              <c:strCache>
                <c:ptCount val="1"/>
                <c:pt idx="0">
                  <c:v>hierarchy</c:v>
                </c:pt>
              </c:strCache>
            </c:strRef>
          </c:tx>
          <c:spPr>
            <a:ln w="19050">
              <a:solidFill>
                <a:srgbClr val="1752E7"/>
              </a:solidFill>
            </a:ln>
          </c:spPr>
          <c:marker>
            <c:symbol val="diamond"/>
            <c:size val="6"/>
            <c:spPr>
              <a:solidFill>
                <a:srgbClr val="1752E7"/>
              </a:solidFill>
              <a:ln>
                <a:solidFill>
                  <a:srgbClr val="1752E7"/>
                </a:solidFill>
              </a:ln>
            </c:spPr>
          </c:marker>
          <c:xVal>
            <c:numRef>
              <c:f>ALL!$E$3:$E$6</c:f>
              <c:numCache>
                <c:formatCode>0.00</c:formatCode>
                <c:ptCount val="4"/>
                <c:pt idx="0">
                  <c:v>2.9583333333333335</c:v>
                </c:pt>
                <c:pt idx="1">
                  <c:v>4.083333333333333</c:v>
                </c:pt>
                <c:pt idx="2">
                  <c:v>2.5833333333333335</c:v>
                </c:pt>
                <c:pt idx="3">
                  <c:v>4.6956521739130439</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75730944"/>
        <c:axId val="75732480"/>
      </c:scatterChart>
      <c:valAx>
        <c:axId val="75730944"/>
        <c:scaling>
          <c:orientation val="minMax"/>
          <c:max val="7"/>
          <c:min val="1"/>
        </c:scaling>
        <c:delete val="0"/>
        <c:axPos val="b"/>
        <c:minorGridlines/>
        <c:numFmt formatCode="0" sourceLinked="0"/>
        <c:majorTickMark val="out"/>
        <c:minorTickMark val="none"/>
        <c:tickLblPos val="nextTo"/>
        <c:crossAx val="75732480"/>
        <c:crossesAt val="1"/>
        <c:crossBetween val="midCat"/>
        <c:majorUnit val="1"/>
        <c:minorUnit val="0.2"/>
      </c:valAx>
      <c:valAx>
        <c:axId val="75732480"/>
        <c:scaling>
          <c:orientation val="minMax"/>
          <c:max val="4"/>
          <c:min val="1"/>
        </c:scaling>
        <c:delete val="1"/>
        <c:axPos val="l"/>
        <c:majorGridlines/>
        <c:numFmt formatCode="General" sourceLinked="1"/>
        <c:majorTickMark val="out"/>
        <c:minorTickMark val="none"/>
        <c:tickLblPos val="nextTo"/>
        <c:crossAx val="7573094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ALL!$D$1</c:f>
              <c:strCache>
                <c:ptCount val="1"/>
                <c:pt idx="0">
                  <c:v>hierarchy</c:v>
                </c:pt>
              </c:strCache>
            </c:strRef>
          </c:tx>
          <c:spPr>
            <a:ln w="19050">
              <a:solidFill>
                <a:srgbClr val="1752E7"/>
              </a:solidFill>
            </a:ln>
          </c:spPr>
          <c:marker>
            <c:symbol val="diamond"/>
            <c:size val="6"/>
            <c:spPr>
              <a:solidFill>
                <a:srgbClr val="1752E7"/>
              </a:solidFill>
              <a:ln>
                <a:solidFill>
                  <a:srgbClr val="1752E7"/>
                </a:solidFill>
              </a:ln>
            </c:spPr>
          </c:marker>
          <c:xVal>
            <c:numRef>
              <c:f>ALL!$F$3:$F$6</c:f>
              <c:numCache>
                <c:formatCode>0.00</c:formatCode>
                <c:ptCount val="4"/>
                <c:pt idx="0">
                  <c:v>3.75</c:v>
                </c:pt>
                <c:pt idx="1">
                  <c:v>4.833333333333333</c:v>
                </c:pt>
                <c:pt idx="2">
                  <c:v>3.1666666666666665</c:v>
                </c:pt>
                <c:pt idx="3">
                  <c:v>5.2173913043478262</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84709760"/>
        <c:axId val="84711296"/>
      </c:scatterChart>
      <c:valAx>
        <c:axId val="84709760"/>
        <c:scaling>
          <c:orientation val="minMax"/>
          <c:max val="7"/>
          <c:min val="1"/>
        </c:scaling>
        <c:delete val="0"/>
        <c:axPos val="b"/>
        <c:minorGridlines/>
        <c:numFmt formatCode="0" sourceLinked="0"/>
        <c:majorTickMark val="out"/>
        <c:minorTickMark val="none"/>
        <c:tickLblPos val="nextTo"/>
        <c:crossAx val="84711296"/>
        <c:crossesAt val="1"/>
        <c:crossBetween val="midCat"/>
        <c:majorUnit val="1"/>
        <c:minorUnit val="0.2"/>
      </c:valAx>
      <c:valAx>
        <c:axId val="84711296"/>
        <c:scaling>
          <c:orientation val="minMax"/>
          <c:max val="4"/>
          <c:min val="1"/>
        </c:scaling>
        <c:delete val="1"/>
        <c:axPos val="l"/>
        <c:majorGridlines/>
        <c:numFmt formatCode="General" sourceLinked="1"/>
        <c:majorTickMark val="out"/>
        <c:minorTickMark val="none"/>
        <c:tickLblPos val="nextTo"/>
        <c:crossAx val="84709760"/>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ALL!$G$1</c:f>
              <c:strCache>
                <c:ptCount val="1"/>
                <c:pt idx="0">
                  <c:v>tagstore</c:v>
                </c:pt>
              </c:strCache>
            </c:strRef>
          </c:tx>
          <c:spPr>
            <a:ln w="19050">
              <a:solidFill>
                <a:srgbClr val="228421"/>
              </a:solidFill>
            </a:ln>
          </c:spPr>
          <c:marker>
            <c:symbol val="diamond"/>
            <c:size val="6"/>
            <c:spPr>
              <a:solidFill>
                <a:srgbClr val="228421"/>
              </a:solidFill>
              <a:ln>
                <a:solidFill>
                  <a:srgbClr val="228421"/>
                </a:solidFill>
              </a:ln>
            </c:spPr>
          </c:marker>
          <c:xVal>
            <c:numRef>
              <c:f>ALL!$G$3:$G$6</c:f>
              <c:numCache>
                <c:formatCode>0.00</c:formatCode>
                <c:ptCount val="4"/>
                <c:pt idx="0">
                  <c:v>2.75</c:v>
                </c:pt>
                <c:pt idx="1">
                  <c:v>2.4166666666666665</c:v>
                </c:pt>
                <c:pt idx="2">
                  <c:v>2.0833333333333335</c:v>
                </c:pt>
                <c:pt idx="3">
                  <c:v>3</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85091072"/>
        <c:axId val="85092608"/>
      </c:scatterChart>
      <c:valAx>
        <c:axId val="85091072"/>
        <c:scaling>
          <c:orientation val="minMax"/>
          <c:max val="7"/>
          <c:min val="1"/>
        </c:scaling>
        <c:delete val="0"/>
        <c:axPos val="b"/>
        <c:minorGridlines/>
        <c:numFmt formatCode="0" sourceLinked="0"/>
        <c:majorTickMark val="out"/>
        <c:minorTickMark val="none"/>
        <c:tickLblPos val="nextTo"/>
        <c:crossAx val="85092608"/>
        <c:crossesAt val="1"/>
        <c:crossBetween val="midCat"/>
        <c:majorUnit val="1"/>
        <c:minorUnit val="0.2"/>
      </c:valAx>
      <c:valAx>
        <c:axId val="85092608"/>
        <c:scaling>
          <c:orientation val="minMax"/>
          <c:max val="4"/>
          <c:min val="1"/>
        </c:scaling>
        <c:delete val="1"/>
        <c:axPos val="l"/>
        <c:majorGridlines/>
        <c:numFmt formatCode="General" sourceLinked="1"/>
        <c:majorTickMark val="out"/>
        <c:minorTickMark val="none"/>
        <c:tickLblPos val="nextTo"/>
        <c:crossAx val="8509107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ALL!$G$1</c:f>
              <c:strCache>
                <c:ptCount val="1"/>
                <c:pt idx="0">
                  <c:v>tagstore</c:v>
                </c:pt>
              </c:strCache>
            </c:strRef>
          </c:tx>
          <c:spPr>
            <a:ln w="19050">
              <a:solidFill>
                <a:srgbClr val="228421"/>
              </a:solidFill>
            </a:ln>
          </c:spPr>
          <c:marker>
            <c:symbol val="diamond"/>
            <c:size val="6"/>
            <c:spPr>
              <a:solidFill>
                <a:srgbClr val="228421"/>
              </a:solidFill>
              <a:ln>
                <a:solidFill>
                  <a:srgbClr val="228421"/>
                </a:solidFill>
              </a:ln>
            </c:spPr>
          </c:marker>
          <c:xVal>
            <c:numRef>
              <c:f>ALL!$H$3:$H$6</c:f>
              <c:numCache>
                <c:formatCode>0.00</c:formatCode>
                <c:ptCount val="4"/>
                <c:pt idx="0">
                  <c:v>2.5</c:v>
                </c:pt>
                <c:pt idx="1">
                  <c:v>2.25</c:v>
                </c:pt>
                <c:pt idx="2">
                  <c:v>2.0833333333333335</c:v>
                </c:pt>
                <c:pt idx="3">
                  <c:v>2.6666666666666665</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86645760"/>
        <c:axId val="86659840"/>
      </c:scatterChart>
      <c:valAx>
        <c:axId val="86645760"/>
        <c:scaling>
          <c:orientation val="minMax"/>
          <c:max val="7"/>
          <c:min val="1"/>
        </c:scaling>
        <c:delete val="0"/>
        <c:axPos val="b"/>
        <c:minorGridlines/>
        <c:numFmt formatCode="0" sourceLinked="0"/>
        <c:majorTickMark val="out"/>
        <c:minorTickMark val="none"/>
        <c:tickLblPos val="nextTo"/>
        <c:crossAx val="86659840"/>
        <c:crossesAt val="1"/>
        <c:crossBetween val="midCat"/>
        <c:majorUnit val="1"/>
        <c:minorUnit val="0.2"/>
      </c:valAx>
      <c:valAx>
        <c:axId val="86659840"/>
        <c:scaling>
          <c:orientation val="minMax"/>
          <c:max val="4"/>
          <c:min val="1"/>
        </c:scaling>
        <c:delete val="1"/>
        <c:axPos val="l"/>
        <c:majorGridlines/>
        <c:numFmt formatCode="General" sourceLinked="1"/>
        <c:majorTickMark val="out"/>
        <c:minorTickMark val="none"/>
        <c:tickLblPos val="nextTo"/>
        <c:crossAx val="86645760"/>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ALL!$G$1</c:f>
              <c:strCache>
                <c:ptCount val="1"/>
                <c:pt idx="0">
                  <c:v>tagstore</c:v>
                </c:pt>
              </c:strCache>
            </c:strRef>
          </c:tx>
          <c:spPr>
            <a:ln w="19050">
              <a:solidFill>
                <a:srgbClr val="228421"/>
              </a:solidFill>
            </a:ln>
          </c:spPr>
          <c:marker>
            <c:symbol val="diamond"/>
            <c:size val="6"/>
            <c:spPr>
              <a:solidFill>
                <a:srgbClr val="228421"/>
              </a:solidFill>
              <a:ln>
                <a:solidFill>
                  <a:srgbClr val="228421"/>
                </a:solidFill>
              </a:ln>
            </c:spPr>
          </c:marker>
          <c:xVal>
            <c:numRef>
              <c:f>ALL!$I$3:$I$6</c:f>
              <c:numCache>
                <c:formatCode>0.00</c:formatCode>
                <c:ptCount val="4"/>
                <c:pt idx="0">
                  <c:v>2.4583333333333335</c:v>
                </c:pt>
                <c:pt idx="1">
                  <c:v>2.0833333333333335</c:v>
                </c:pt>
                <c:pt idx="2">
                  <c:v>2.1666666666666665</c:v>
                </c:pt>
                <c:pt idx="3">
                  <c:v>2.6666666666666665</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98721792"/>
        <c:axId val="98723328"/>
      </c:scatterChart>
      <c:valAx>
        <c:axId val="98721792"/>
        <c:scaling>
          <c:orientation val="minMax"/>
          <c:max val="7"/>
          <c:min val="1"/>
        </c:scaling>
        <c:delete val="0"/>
        <c:axPos val="b"/>
        <c:minorGridlines/>
        <c:numFmt formatCode="0" sourceLinked="0"/>
        <c:majorTickMark val="out"/>
        <c:minorTickMark val="none"/>
        <c:tickLblPos val="nextTo"/>
        <c:crossAx val="98723328"/>
        <c:crossesAt val="1"/>
        <c:crossBetween val="midCat"/>
        <c:majorUnit val="1"/>
        <c:minorUnit val="0.2"/>
      </c:valAx>
      <c:valAx>
        <c:axId val="98723328"/>
        <c:scaling>
          <c:orientation val="minMax"/>
          <c:max val="4"/>
          <c:min val="1"/>
        </c:scaling>
        <c:delete val="1"/>
        <c:axPos val="l"/>
        <c:majorGridlines/>
        <c:numFmt formatCode="General" sourceLinked="1"/>
        <c:majorTickMark val="out"/>
        <c:minorTickMark val="none"/>
        <c:tickLblPos val="nextTo"/>
        <c:crossAx val="9872179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ALL!$G$1</c:f>
              <c:strCache>
                <c:ptCount val="1"/>
                <c:pt idx="0">
                  <c:v>tagstore</c:v>
                </c:pt>
              </c:strCache>
            </c:strRef>
          </c:tx>
          <c:spPr>
            <a:ln w="19050">
              <a:solidFill>
                <a:srgbClr val="228421"/>
              </a:solidFill>
            </a:ln>
          </c:spPr>
          <c:marker>
            <c:symbol val="diamond"/>
            <c:size val="6"/>
            <c:spPr>
              <a:solidFill>
                <a:srgbClr val="228421"/>
              </a:solidFill>
              <a:ln>
                <a:solidFill>
                  <a:srgbClr val="228421"/>
                </a:solidFill>
              </a:ln>
            </c:spPr>
          </c:marker>
          <c:xVal>
            <c:numRef>
              <c:f>ALL!$G$3:$G$6</c:f>
              <c:numCache>
                <c:formatCode>0.00</c:formatCode>
                <c:ptCount val="4"/>
                <c:pt idx="0">
                  <c:v>2.75</c:v>
                </c:pt>
                <c:pt idx="1">
                  <c:v>2.4166666666666665</c:v>
                </c:pt>
                <c:pt idx="2">
                  <c:v>2.0833333333333335</c:v>
                </c:pt>
                <c:pt idx="3">
                  <c:v>3</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ALL!$D$1</c:f>
              <c:strCache>
                <c:ptCount val="1"/>
                <c:pt idx="0">
                  <c:v>hierarchy</c:v>
                </c:pt>
              </c:strCache>
            </c:strRef>
          </c:tx>
          <c:spPr>
            <a:ln w="19050">
              <a:solidFill>
                <a:srgbClr val="1752E7"/>
              </a:solidFill>
            </a:ln>
          </c:spPr>
          <c:marker>
            <c:symbol val="triangle"/>
            <c:size val="6"/>
            <c:spPr>
              <a:solidFill>
                <a:srgbClr val="1752E7"/>
              </a:solidFill>
              <a:ln>
                <a:solidFill>
                  <a:srgbClr val="1752E7"/>
                </a:solidFill>
              </a:ln>
            </c:spPr>
          </c:marker>
          <c:xVal>
            <c:numRef>
              <c:f>ALL!$D$3:$D$6</c:f>
              <c:numCache>
                <c:formatCode>0.00</c:formatCode>
                <c:ptCount val="4"/>
                <c:pt idx="0">
                  <c:v>3.5416666666666665</c:v>
                </c:pt>
                <c:pt idx="1">
                  <c:v>4.208333333333333</c:v>
                </c:pt>
                <c:pt idx="2">
                  <c:v>2.7083333333333335</c:v>
                </c:pt>
                <c:pt idx="3">
                  <c:v>5</c:v>
                </c:pt>
              </c:numCache>
            </c:numRef>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98439168"/>
        <c:axId val="98440320"/>
      </c:scatterChart>
      <c:valAx>
        <c:axId val="98439168"/>
        <c:scaling>
          <c:orientation val="minMax"/>
          <c:max val="7"/>
          <c:min val="1"/>
        </c:scaling>
        <c:delete val="0"/>
        <c:axPos val="b"/>
        <c:minorGridlines/>
        <c:numFmt formatCode="0" sourceLinked="0"/>
        <c:majorTickMark val="out"/>
        <c:minorTickMark val="none"/>
        <c:tickLblPos val="nextTo"/>
        <c:crossAx val="98440320"/>
        <c:crossesAt val="1"/>
        <c:crossBetween val="midCat"/>
        <c:majorUnit val="1"/>
        <c:minorUnit val="0.2"/>
      </c:valAx>
      <c:valAx>
        <c:axId val="98440320"/>
        <c:scaling>
          <c:orientation val="minMax"/>
          <c:max val="4"/>
          <c:min val="1"/>
        </c:scaling>
        <c:delete val="1"/>
        <c:axPos val="l"/>
        <c:majorGridlines/>
        <c:numFmt formatCode="General" sourceLinked="1"/>
        <c:majorTickMark val="out"/>
        <c:minorTickMark val="none"/>
        <c:tickLblPos val="nextTo"/>
        <c:crossAx val="9843916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ALL!$G$1</c:f>
              <c:strCache>
                <c:ptCount val="1"/>
                <c:pt idx="0">
                  <c:v>tagstore</c:v>
                </c:pt>
              </c:strCache>
            </c:strRef>
          </c:tx>
          <c:spPr>
            <a:ln w="19050">
              <a:solidFill>
                <a:srgbClr val="228421"/>
              </a:solidFill>
            </a:ln>
          </c:spPr>
          <c:marker>
            <c:symbol val="diamond"/>
            <c:size val="6"/>
            <c:spPr>
              <a:solidFill>
                <a:srgbClr val="228421"/>
              </a:solidFill>
              <a:ln>
                <a:solidFill>
                  <a:srgbClr val="228421"/>
                </a:solidFill>
              </a:ln>
            </c:spPr>
          </c:marker>
          <c:xVal>
            <c:numRef>
              <c:f>ALL!$H$3:$H$6</c:f>
              <c:numCache>
                <c:formatCode>0.00</c:formatCode>
                <c:ptCount val="4"/>
                <c:pt idx="0">
                  <c:v>2.5</c:v>
                </c:pt>
                <c:pt idx="1">
                  <c:v>2.25</c:v>
                </c:pt>
                <c:pt idx="2">
                  <c:v>2.0833333333333335</c:v>
                </c:pt>
                <c:pt idx="3">
                  <c:v>2.6666666666666665</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ALL!$D$1</c:f>
              <c:strCache>
                <c:ptCount val="1"/>
                <c:pt idx="0">
                  <c:v>hierarchy</c:v>
                </c:pt>
              </c:strCache>
            </c:strRef>
          </c:tx>
          <c:spPr>
            <a:ln w="19050">
              <a:solidFill>
                <a:srgbClr val="1752E7"/>
              </a:solidFill>
            </a:ln>
          </c:spPr>
          <c:marker>
            <c:symbol val="triangle"/>
            <c:size val="6"/>
            <c:spPr>
              <a:solidFill>
                <a:srgbClr val="1752E7"/>
              </a:solidFill>
              <a:ln>
                <a:solidFill>
                  <a:srgbClr val="1752E7"/>
                </a:solidFill>
              </a:ln>
            </c:spPr>
          </c:marker>
          <c:xVal>
            <c:numRef>
              <c:f>ALL!$E$3:$E$6</c:f>
              <c:numCache>
                <c:formatCode>0.00</c:formatCode>
                <c:ptCount val="4"/>
                <c:pt idx="0">
                  <c:v>2.9583333333333335</c:v>
                </c:pt>
                <c:pt idx="1">
                  <c:v>4.083333333333333</c:v>
                </c:pt>
                <c:pt idx="2">
                  <c:v>2.5833333333333335</c:v>
                </c:pt>
                <c:pt idx="3">
                  <c:v>4.6956521739130439</c:v>
                </c:pt>
              </c:numCache>
            </c:numRef>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98488320"/>
        <c:axId val="98490240"/>
      </c:scatterChart>
      <c:valAx>
        <c:axId val="98488320"/>
        <c:scaling>
          <c:orientation val="minMax"/>
          <c:max val="7"/>
          <c:min val="1"/>
        </c:scaling>
        <c:delete val="0"/>
        <c:axPos val="b"/>
        <c:minorGridlines/>
        <c:numFmt formatCode="0" sourceLinked="0"/>
        <c:majorTickMark val="out"/>
        <c:minorTickMark val="none"/>
        <c:tickLblPos val="nextTo"/>
        <c:crossAx val="98490240"/>
        <c:crossesAt val="1"/>
        <c:crossBetween val="midCat"/>
        <c:majorUnit val="1"/>
        <c:minorUnit val="0.2"/>
      </c:valAx>
      <c:valAx>
        <c:axId val="98490240"/>
        <c:scaling>
          <c:orientation val="minMax"/>
          <c:max val="4"/>
          <c:min val="1"/>
        </c:scaling>
        <c:delete val="1"/>
        <c:axPos val="l"/>
        <c:majorGridlines/>
        <c:numFmt formatCode="General" sourceLinked="1"/>
        <c:majorTickMark val="out"/>
        <c:minorTickMark val="none"/>
        <c:tickLblPos val="nextTo"/>
        <c:crossAx val="98488320"/>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paperSize="9" orientation="landscape"/>
  </c:printSettings>
  <c:userShapes r:id="rId2"/>
</c:chartSpace>
</file>

<file path=xl/charts/chart9.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ALL!$G$1</c:f>
              <c:strCache>
                <c:ptCount val="1"/>
                <c:pt idx="0">
                  <c:v>tagstore</c:v>
                </c:pt>
              </c:strCache>
            </c:strRef>
          </c:tx>
          <c:spPr>
            <a:ln w="19050">
              <a:solidFill>
                <a:srgbClr val="228421"/>
              </a:solidFill>
            </a:ln>
          </c:spPr>
          <c:marker>
            <c:symbol val="diamond"/>
            <c:size val="6"/>
            <c:spPr>
              <a:solidFill>
                <a:srgbClr val="228421"/>
              </a:solidFill>
              <a:ln>
                <a:solidFill>
                  <a:srgbClr val="228421"/>
                </a:solidFill>
              </a:ln>
            </c:spPr>
          </c:marker>
          <c:xVal>
            <c:numRef>
              <c:f>ALL!$I$3:$I$6</c:f>
              <c:numCache>
                <c:formatCode>0.00</c:formatCode>
                <c:ptCount val="4"/>
                <c:pt idx="0">
                  <c:v>2.4583333333333335</c:v>
                </c:pt>
                <c:pt idx="1">
                  <c:v>2.0833333333333335</c:v>
                </c:pt>
                <c:pt idx="2">
                  <c:v>2.1666666666666665</c:v>
                </c:pt>
                <c:pt idx="3">
                  <c:v>2.6666666666666665</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ALL!$D$1</c:f>
              <c:strCache>
                <c:ptCount val="1"/>
                <c:pt idx="0">
                  <c:v>hierarchy</c:v>
                </c:pt>
              </c:strCache>
            </c:strRef>
          </c:tx>
          <c:spPr>
            <a:ln w="19050">
              <a:solidFill>
                <a:srgbClr val="1752E7"/>
              </a:solidFill>
            </a:ln>
          </c:spPr>
          <c:marker>
            <c:symbol val="triangle"/>
            <c:size val="6"/>
            <c:spPr>
              <a:solidFill>
                <a:srgbClr val="1752E7"/>
              </a:solidFill>
              <a:ln>
                <a:solidFill>
                  <a:srgbClr val="1752E7"/>
                </a:solidFill>
              </a:ln>
            </c:spPr>
          </c:marker>
          <c:xVal>
            <c:numRef>
              <c:f>ALL!$F$3:$F$6</c:f>
              <c:numCache>
                <c:formatCode>0.00</c:formatCode>
                <c:ptCount val="4"/>
                <c:pt idx="0">
                  <c:v>3.75</c:v>
                </c:pt>
                <c:pt idx="1">
                  <c:v>4.833333333333333</c:v>
                </c:pt>
                <c:pt idx="2">
                  <c:v>3.1666666666666665</c:v>
                </c:pt>
                <c:pt idx="3">
                  <c:v>5.2173913043478262</c:v>
                </c:pt>
              </c:numCache>
            </c:numRef>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98764288"/>
        <c:axId val="98766208"/>
      </c:scatterChart>
      <c:valAx>
        <c:axId val="98764288"/>
        <c:scaling>
          <c:orientation val="minMax"/>
          <c:max val="7"/>
          <c:min val="1"/>
        </c:scaling>
        <c:delete val="0"/>
        <c:axPos val="b"/>
        <c:minorGridlines/>
        <c:numFmt formatCode="0" sourceLinked="0"/>
        <c:majorTickMark val="out"/>
        <c:minorTickMark val="none"/>
        <c:tickLblPos val="nextTo"/>
        <c:crossAx val="98766208"/>
        <c:crossesAt val="1"/>
        <c:crossBetween val="midCat"/>
        <c:majorUnit val="1"/>
        <c:minorUnit val="0.2"/>
      </c:valAx>
      <c:valAx>
        <c:axId val="98766208"/>
        <c:scaling>
          <c:orientation val="minMax"/>
          <c:max val="4"/>
          <c:min val="1"/>
        </c:scaling>
        <c:delete val="1"/>
        <c:axPos val="l"/>
        <c:majorGridlines/>
        <c:numFmt formatCode="General" sourceLinked="1"/>
        <c:majorTickMark val="out"/>
        <c:minorTickMark val="none"/>
        <c:tickLblPos val="nextTo"/>
        <c:crossAx val="9876428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v>general</c:v>
          </c:tx>
          <c:spPr>
            <a:ln w="19050">
              <a:solidFill>
                <a:srgbClr val="1752E7"/>
              </a:solidFill>
            </a:ln>
          </c:spPr>
          <c:marker>
            <c:symbol val="diamond"/>
            <c:size val="6"/>
            <c:spPr>
              <a:solidFill>
                <a:srgbClr val="1752E7"/>
              </a:solidFill>
              <a:ln>
                <a:solidFill>
                  <a:srgbClr val="1752E7"/>
                </a:solidFill>
              </a:ln>
            </c:spPr>
          </c:marker>
          <c:xVal>
            <c:numRef>
              <c:f>ALL!$D$3:$D$6</c:f>
              <c:numCache>
                <c:formatCode>0.00</c:formatCode>
                <c:ptCount val="4"/>
                <c:pt idx="0">
                  <c:v>3.5416666666666665</c:v>
                </c:pt>
                <c:pt idx="1">
                  <c:v>4.208333333333333</c:v>
                </c:pt>
                <c:pt idx="2">
                  <c:v>2.7083333333333335</c:v>
                </c:pt>
                <c:pt idx="3">
                  <c:v>5</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v>image filing</c:v>
          </c:tx>
          <c:spPr>
            <a:ln w="3175" cap="rnd" cmpd="sng">
              <a:solidFill>
                <a:srgbClr val="1752E7"/>
              </a:solidFill>
              <a:prstDash val="lgDashDot"/>
            </a:ln>
          </c:spPr>
          <c:marker>
            <c:symbol val="diamond"/>
            <c:size val="3"/>
            <c:spPr>
              <a:solidFill>
                <a:srgbClr val="1752E7"/>
              </a:solidFill>
              <a:ln w="6350" cmpd="sng">
                <a:solidFill>
                  <a:srgbClr val="1752E7"/>
                </a:solidFill>
                <a:prstDash val="dash"/>
              </a:ln>
            </c:spPr>
          </c:marker>
          <c:xVal>
            <c:numRef>
              <c:f>ALL!$E$3:$E$6</c:f>
              <c:numCache>
                <c:formatCode>0.00</c:formatCode>
                <c:ptCount val="4"/>
                <c:pt idx="0">
                  <c:v>2.9583333333333335</c:v>
                </c:pt>
                <c:pt idx="1">
                  <c:v>4.083333333333333</c:v>
                </c:pt>
                <c:pt idx="2">
                  <c:v>2.5833333333333335</c:v>
                </c:pt>
                <c:pt idx="3">
                  <c:v>4.6956521739130439</c:v>
                </c:pt>
              </c:numCache>
            </c:numRef>
          </c:xVal>
          <c:yVal>
            <c:numRef>
              <c:f>ALL!$C$3:$C$6</c:f>
              <c:numCache>
                <c:formatCode>General</c:formatCode>
                <c:ptCount val="4"/>
                <c:pt idx="0">
                  <c:v>1</c:v>
                </c:pt>
                <c:pt idx="1">
                  <c:v>2</c:v>
                </c:pt>
                <c:pt idx="2">
                  <c:v>3</c:v>
                </c:pt>
                <c:pt idx="3">
                  <c:v>4</c:v>
                </c:pt>
              </c:numCache>
            </c:numRef>
          </c:yVal>
          <c:smooth val="0"/>
        </c:ser>
        <c:ser>
          <c:idx val="4"/>
          <c:order val="4"/>
          <c:tx>
            <c:v>text filing</c:v>
          </c:tx>
          <c:spPr>
            <a:ln w="19050" cmpd="sng">
              <a:solidFill>
                <a:srgbClr val="1752E7"/>
              </a:solidFill>
              <a:prstDash val="sysDot"/>
            </a:ln>
          </c:spPr>
          <c:marker>
            <c:symbol val="diamond"/>
            <c:size val="3"/>
            <c:spPr>
              <a:solidFill>
                <a:srgbClr val="1752E7"/>
              </a:solidFill>
              <a:ln w="9525" cmpd="sng">
                <a:solidFill>
                  <a:srgbClr val="1752E7"/>
                </a:solidFill>
              </a:ln>
            </c:spPr>
          </c:marker>
          <c:xVal>
            <c:numRef>
              <c:f>ALL!$F$3:$F$6</c:f>
              <c:numCache>
                <c:formatCode>0.00</c:formatCode>
                <c:ptCount val="4"/>
                <c:pt idx="0">
                  <c:v>3.75</c:v>
                </c:pt>
                <c:pt idx="1">
                  <c:v>4.833333333333333</c:v>
                </c:pt>
                <c:pt idx="2">
                  <c:v>3.1666666666666665</c:v>
                </c:pt>
                <c:pt idx="3">
                  <c:v>5.2173913043478262</c:v>
                </c:pt>
              </c:numCache>
            </c:numRef>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98831744"/>
        <c:axId val="98854400"/>
      </c:scatterChart>
      <c:valAx>
        <c:axId val="98831744"/>
        <c:scaling>
          <c:orientation val="minMax"/>
          <c:max val="7"/>
          <c:min val="1"/>
        </c:scaling>
        <c:delete val="0"/>
        <c:axPos val="b"/>
        <c:minorGridlines>
          <c:spPr>
            <a:ln w="19050" cmpd="sng"/>
          </c:spPr>
        </c:minorGridlines>
        <c:numFmt formatCode="0" sourceLinked="0"/>
        <c:majorTickMark val="out"/>
        <c:minorTickMark val="none"/>
        <c:tickLblPos val="nextTo"/>
        <c:crossAx val="98854400"/>
        <c:crossesAt val="1"/>
        <c:crossBetween val="midCat"/>
        <c:majorUnit val="1"/>
        <c:minorUnit val="0.2"/>
      </c:valAx>
      <c:valAx>
        <c:axId val="98854400"/>
        <c:scaling>
          <c:orientation val="minMax"/>
          <c:max val="4"/>
          <c:min val="1"/>
        </c:scaling>
        <c:delete val="1"/>
        <c:axPos val="l"/>
        <c:majorGridlines/>
        <c:numFmt formatCode="General" sourceLinked="1"/>
        <c:majorTickMark val="out"/>
        <c:minorTickMark val="none"/>
        <c:tickLblPos val="nextTo"/>
        <c:crossAx val="9883174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v>general</c:v>
          </c:tx>
          <c:spPr>
            <a:ln w="19050">
              <a:solidFill>
                <a:srgbClr val="228421"/>
              </a:solidFill>
            </a:ln>
          </c:spPr>
          <c:marker>
            <c:symbol val="diamond"/>
            <c:size val="6"/>
            <c:spPr>
              <a:solidFill>
                <a:srgbClr val="228421"/>
              </a:solidFill>
              <a:ln>
                <a:solidFill>
                  <a:srgbClr val="228421"/>
                </a:solidFill>
              </a:ln>
            </c:spPr>
          </c:marker>
          <c:xVal>
            <c:numRef>
              <c:f>ALL!$G$3:$G$6</c:f>
              <c:numCache>
                <c:formatCode>0.00</c:formatCode>
                <c:ptCount val="4"/>
                <c:pt idx="0">
                  <c:v>2.75</c:v>
                </c:pt>
                <c:pt idx="1">
                  <c:v>2.4166666666666665</c:v>
                </c:pt>
                <c:pt idx="2">
                  <c:v>2.0833333333333335</c:v>
                </c:pt>
                <c:pt idx="3">
                  <c:v>3</c:v>
                </c:pt>
              </c:numCache>
            </c:numRef>
          </c:xVal>
          <c:yVal>
            <c:numRef>
              <c:f>ALL!$C$3:$C$6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v>image</c:v>
          </c:tx>
          <c:spPr>
            <a:ln w="19050" cmpd="sng">
              <a:solidFill>
                <a:srgbClr val="228421"/>
              </a:solidFill>
              <a:prstDash val="dashDot"/>
            </a:ln>
          </c:spPr>
          <c:marker>
            <c:symbol val="diamond"/>
            <c:size val="4"/>
            <c:spPr>
              <a:solidFill>
                <a:srgbClr val="228421"/>
              </a:solidFill>
              <a:ln>
                <a:solidFill>
                  <a:srgbClr val="228421"/>
                </a:solidFill>
              </a:ln>
            </c:spPr>
          </c:marker>
          <c:xVal>
            <c:numRef>
              <c:f>ALL!$H$3:$H$6</c:f>
              <c:numCache>
                <c:formatCode>0.00</c:formatCode>
                <c:ptCount val="4"/>
                <c:pt idx="0">
                  <c:v>2.5</c:v>
                </c:pt>
                <c:pt idx="1">
                  <c:v>2.25</c:v>
                </c:pt>
                <c:pt idx="2">
                  <c:v>2.0833333333333335</c:v>
                </c:pt>
                <c:pt idx="3">
                  <c:v>2.6666666666666665</c:v>
                </c:pt>
              </c:numCache>
            </c:numRef>
          </c:xVal>
          <c:yVal>
            <c:numRef>
              <c:f>ALL!$C$3:$C$6</c:f>
              <c:numCache>
                <c:formatCode>General</c:formatCode>
                <c:ptCount val="4"/>
                <c:pt idx="0">
                  <c:v>1</c:v>
                </c:pt>
                <c:pt idx="1">
                  <c:v>2</c:v>
                </c:pt>
                <c:pt idx="2">
                  <c:v>3</c:v>
                </c:pt>
                <c:pt idx="3">
                  <c:v>4</c:v>
                </c:pt>
              </c:numCache>
            </c:numRef>
          </c:yVal>
          <c:smooth val="0"/>
        </c:ser>
        <c:ser>
          <c:idx val="4"/>
          <c:order val="4"/>
          <c:tx>
            <c:v>text</c:v>
          </c:tx>
          <c:spPr>
            <a:ln w="19050" cmpd="sng">
              <a:solidFill>
                <a:srgbClr val="228421"/>
              </a:solidFill>
              <a:prstDash val="sysDot"/>
            </a:ln>
          </c:spPr>
          <c:marker>
            <c:symbol val="circle"/>
            <c:size val="3"/>
            <c:spPr>
              <a:solidFill>
                <a:srgbClr val="228421"/>
              </a:solidFill>
              <a:ln>
                <a:solidFill>
                  <a:srgbClr val="228421"/>
                </a:solidFill>
              </a:ln>
            </c:spPr>
          </c:marker>
          <c:xVal>
            <c:numRef>
              <c:f>ALL!$I$3:$I$6</c:f>
              <c:numCache>
                <c:formatCode>0.00</c:formatCode>
                <c:ptCount val="4"/>
                <c:pt idx="0">
                  <c:v>2.4583333333333335</c:v>
                </c:pt>
                <c:pt idx="1">
                  <c:v>2.0833333333333335</c:v>
                </c:pt>
                <c:pt idx="2">
                  <c:v>2.1666666666666665</c:v>
                </c:pt>
                <c:pt idx="3">
                  <c:v>2.6666666666666665</c:v>
                </c:pt>
              </c:numCache>
            </c:numRef>
          </c:xVal>
          <c:yVal>
            <c:numRef>
              <c:f>ALL!$C$3:$C$6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98899456"/>
        <c:axId val="98901376"/>
      </c:scatterChart>
      <c:valAx>
        <c:axId val="98899456"/>
        <c:scaling>
          <c:orientation val="minMax"/>
          <c:max val="7"/>
          <c:min val="1"/>
        </c:scaling>
        <c:delete val="0"/>
        <c:axPos val="b"/>
        <c:minorGridlines/>
        <c:numFmt formatCode="0" sourceLinked="0"/>
        <c:majorTickMark val="out"/>
        <c:minorTickMark val="none"/>
        <c:tickLblPos val="nextTo"/>
        <c:crossAx val="98901376"/>
        <c:crossesAt val="1"/>
        <c:crossBetween val="midCat"/>
        <c:majorUnit val="1"/>
        <c:minorUnit val="0.2"/>
      </c:valAx>
      <c:valAx>
        <c:axId val="98901376"/>
        <c:scaling>
          <c:orientation val="minMax"/>
          <c:max val="4"/>
          <c:min val="1"/>
        </c:scaling>
        <c:delete val="1"/>
        <c:axPos val="l"/>
        <c:majorGridlines/>
        <c:numFmt formatCode="General" sourceLinked="1"/>
        <c:majorTickMark val="out"/>
        <c:minorTickMark val="none"/>
        <c:tickLblPos val="nextTo"/>
        <c:crossAx val="9889945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gender!$K$35</c:f>
              <c:strCache>
                <c:ptCount val="1"/>
                <c:pt idx="0">
                  <c:v>female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gender!$K$37:$K$40</c:f>
              <c:numCache>
                <c:formatCode>General</c:formatCode>
                <c:ptCount val="4"/>
                <c:pt idx="0">
                  <c:v>4.25</c:v>
                </c:pt>
                <c:pt idx="1">
                  <c:v>3.875</c:v>
                </c:pt>
                <c:pt idx="2">
                  <c:v>2.625</c:v>
                </c:pt>
                <c:pt idx="3">
                  <c:v>5.5</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gender!$D$35</c:f>
              <c:strCache>
                <c:ptCount val="1"/>
                <c:pt idx="0">
                  <c:v>male hierarchy</c:v>
                </c:pt>
              </c:strCache>
            </c:strRef>
          </c:tx>
          <c:spPr>
            <a:ln w="19050">
              <a:solidFill>
                <a:srgbClr val="1752E7"/>
              </a:solidFill>
            </a:ln>
          </c:spPr>
          <c:marker>
            <c:symbol val="triangle"/>
            <c:size val="6"/>
            <c:spPr>
              <a:solidFill>
                <a:srgbClr val="1752E7"/>
              </a:solidFill>
              <a:ln>
                <a:solidFill>
                  <a:srgbClr val="1752E7"/>
                </a:solidFill>
              </a:ln>
            </c:spPr>
          </c:marker>
          <c:xVal>
            <c:numRef>
              <c:f>gender!$D$37:$D$40</c:f>
              <c:numCache>
                <c:formatCode>0.00</c:formatCode>
                <c:ptCount val="4"/>
                <c:pt idx="0">
                  <c:v>3.1875</c:v>
                </c:pt>
                <c:pt idx="1">
                  <c:v>4.375</c:v>
                </c:pt>
                <c:pt idx="2">
                  <c:v>2.75</c:v>
                </c:pt>
                <c:pt idx="3">
                  <c:v>4.7333333333333334</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7523072"/>
        <c:axId val="107558016"/>
      </c:scatterChart>
      <c:valAx>
        <c:axId val="107523072"/>
        <c:scaling>
          <c:orientation val="minMax"/>
          <c:max val="7"/>
          <c:min val="1"/>
        </c:scaling>
        <c:delete val="0"/>
        <c:axPos val="b"/>
        <c:minorGridlines/>
        <c:numFmt formatCode="0" sourceLinked="0"/>
        <c:majorTickMark val="out"/>
        <c:minorTickMark val="none"/>
        <c:tickLblPos val="nextTo"/>
        <c:crossAx val="107558016"/>
        <c:crossesAt val="1"/>
        <c:crossBetween val="midCat"/>
        <c:majorUnit val="1"/>
        <c:minorUnit val="0.2"/>
      </c:valAx>
      <c:valAx>
        <c:axId val="107558016"/>
        <c:scaling>
          <c:orientation val="minMax"/>
          <c:max val="4"/>
          <c:min val="1"/>
        </c:scaling>
        <c:delete val="1"/>
        <c:axPos val="l"/>
        <c:majorGridlines/>
        <c:numFmt formatCode="0.00" sourceLinked="1"/>
        <c:majorTickMark val="out"/>
        <c:minorTickMark val="none"/>
        <c:tickLblPos val="nextTo"/>
        <c:crossAx val="10752307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gender!$L$35</c:f>
              <c:strCache>
                <c:ptCount val="1"/>
                <c:pt idx="0">
                  <c:v>female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gender!$L$37:$L$40</c:f>
              <c:numCache>
                <c:formatCode>General</c:formatCode>
                <c:ptCount val="4"/>
                <c:pt idx="0">
                  <c:v>3.25</c:v>
                </c:pt>
                <c:pt idx="1">
                  <c:v>3.5</c:v>
                </c:pt>
                <c:pt idx="2">
                  <c:v>2.375</c:v>
                </c:pt>
                <c:pt idx="3">
                  <c:v>4.375</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gender!$E$35</c:f>
              <c:strCache>
                <c:ptCount val="1"/>
                <c:pt idx="0">
                  <c:v>male hierarchy</c:v>
                </c:pt>
              </c:strCache>
            </c:strRef>
          </c:tx>
          <c:spPr>
            <a:ln w="19050">
              <a:solidFill>
                <a:srgbClr val="1752E7"/>
              </a:solidFill>
            </a:ln>
          </c:spPr>
          <c:marker>
            <c:symbol val="triangle"/>
            <c:size val="6"/>
            <c:spPr>
              <a:solidFill>
                <a:srgbClr val="1752E7"/>
              </a:solidFill>
              <a:ln>
                <a:solidFill>
                  <a:srgbClr val="1752E7"/>
                </a:solidFill>
              </a:ln>
            </c:spPr>
          </c:marker>
          <c:xVal>
            <c:numRef>
              <c:f>gender!$E$37:$E$40</c:f>
              <c:numCache>
                <c:formatCode>0.00</c:formatCode>
                <c:ptCount val="4"/>
                <c:pt idx="0">
                  <c:v>2.8125</c:v>
                </c:pt>
                <c:pt idx="1">
                  <c:v>4.375</c:v>
                </c:pt>
                <c:pt idx="2">
                  <c:v>2.6875</c:v>
                </c:pt>
                <c:pt idx="3">
                  <c:v>4.8666666666666663</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7602304"/>
        <c:axId val="107604224"/>
      </c:scatterChart>
      <c:valAx>
        <c:axId val="107602304"/>
        <c:scaling>
          <c:orientation val="minMax"/>
          <c:max val="7"/>
          <c:min val="1"/>
        </c:scaling>
        <c:delete val="0"/>
        <c:axPos val="b"/>
        <c:minorGridlines/>
        <c:numFmt formatCode="0" sourceLinked="0"/>
        <c:majorTickMark val="out"/>
        <c:minorTickMark val="none"/>
        <c:tickLblPos val="nextTo"/>
        <c:crossAx val="107604224"/>
        <c:crossesAt val="1"/>
        <c:crossBetween val="midCat"/>
        <c:majorUnit val="1"/>
        <c:minorUnit val="0.2"/>
      </c:valAx>
      <c:valAx>
        <c:axId val="107604224"/>
        <c:scaling>
          <c:orientation val="minMax"/>
          <c:max val="4"/>
          <c:min val="1"/>
        </c:scaling>
        <c:delete val="1"/>
        <c:axPos val="l"/>
        <c:majorGridlines/>
        <c:numFmt formatCode="0.00" sourceLinked="1"/>
        <c:majorTickMark val="out"/>
        <c:minorTickMark val="none"/>
        <c:tickLblPos val="nextTo"/>
        <c:crossAx val="10760230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gender!$M$35</c:f>
              <c:strCache>
                <c:ptCount val="1"/>
                <c:pt idx="0">
                  <c:v>female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gender!$M$37:$M$40</c:f>
              <c:numCache>
                <c:formatCode>General</c:formatCode>
                <c:ptCount val="4"/>
                <c:pt idx="0">
                  <c:v>4.5</c:v>
                </c:pt>
                <c:pt idx="1">
                  <c:v>4.25</c:v>
                </c:pt>
                <c:pt idx="2">
                  <c:v>3.25</c:v>
                </c:pt>
                <c:pt idx="3">
                  <c:v>5.625</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gender!$F$35</c:f>
              <c:strCache>
                <c:ptCount val="1"/>
                <c:pt idx="0">
                  <c:v>male hierarchy</c:v>
                </c:pt>
              </c:strCache>
            </c:strRef>
          </c:tx>
          <c:spPr>
            <a:ln w="19050">
              <a:solidFill>
                <a:srgbClr val="1752E7"/>
              </a:solidFill>
            </a:ln>
          </c:spPr>
          <c:marker>
            <c:symbol val="triangle"/>
            <c:size val="6"/>
            <c:spPr>
              <a:solidFill>
                <a:srgbClr val="1752E7"/>
              </a:solidFill>
              <a:ln>
                <a:solidFill>
                  <a:srgbClr val="1752E7"/>
                </a:solidFill>
              </a:ln>
            </c:spPr>
          </c:marker>
          <c:xVal>
            <c:numRef>
              <c:f>gender!$F$37:$F$40</c:f>
              <c:numCache>
                <c:formatCode>0.00</c:formatCode>
                <c:ptCount val="4"/>
                <c:pt idx="0">
                  <c:v>3.375</c:v>
                </c:pt>
                <c:pt idx="1">
                  <c:v>5.125</c:v>
                </c:pt>
                <c:pt idx="2">
                  <c:v>3.125</c:v>
                </c:pt>
                <c:pt idx="3">
                  <c:v>5</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7660032"/>
        <c:axId val="107661952"/>
      </c:scatterChart>
      <c:valAx>
        <c:axId val="107660032"/>
        <c:scaling>
          <c:orientation val="minMax"/>
          <c:max val="7"/>
          <c:min val="1"/>
        </c:scaling>
        <c:delete val="0"/>
        <c:axPos val="b"/>
        <c:minorGridlines/>
        <c:numFmt formatCode="0" sourceLinked="0"/>
        <c:majorTickMark val="out"/>
        <c:minorTickMark val="none"/>
        <c:tickLblPos val="nextTo"/>
        <c:crossAx val="107661952"/>
        <c:crossesAt val="1"/>
        <c:crossBetween val="midCat"/>
        <c:majorUnit val="1"/>
        <c:minorUnit val="0.2"/>
      </c:valAx>
      <c:valAx>
        <c:axId val="107661952"/>
        <c:scaling>
          <c:orientation val="minMax"/>
          <c:max val="4"/>
          <c:min val="1"/>
        </c:scaling>
        <c:delete val="1"/>
        <c:axPos val="l"/>
        <c:majorGridlines/>
        <c:numFmt formatCode="0.00" sourceLinked="1"/>
        <c:majorTickMark val="out"/>
        <c:minorTickMark val="none"/>
        <c:tickLblPos val="nextTo"/>
        <c:crossAx val="10766003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gender!$N$35</c:f>
              <c:strCache>
                <c:ptCount val="1"/>
                <c:pt idx="0">
                  <c:v>female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gender!$N$37:$N$40</c:f>
              <c:numCache>
                <c:formatCode>General</c:formatCode>
                <c:ptCount val="4"/>
                <c:pt idx="0">
                  <c:v>2.625</c:v>
                </c:pt>
                <c:pt idx="1">
                  <c:v>3</c:v>
                </c:pt>
                <c:pt idx="2">
                  <c:v>2.125</c:v>
                </c:pt>
                <c:pt idx="3">
                  <c:v>3</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gender!$G$35</c:f>
              <c:strCache>
                <c:ptCount val="1"/>
                <c:pt idx="0">
                  <c:v>male tagstore</c:v>
                </c:pt>
              </c:strCache>
            </c:strRef>
          </c:tx>
          <c:spPr>
            <a:ln w="19050">
              <a:solidFill>
                <a:srgbClr val="228421"/>
              </a:solidFill>
            </a:ln>
          </c:spPr>
          <c:marker>
            <c:symbol val="diamond"/>
            <c:size val="6"/>
            <c:spPr>
              <a:solidFill>
                <a:srgbClr val="228421"/>
              </a:solidFill>
              <a:ln>
                <a:solidFill>
                  <a:srgbClr val="228421"/>
                </a:solidFill>
              </a:ln>
            </c:spPr>
          </c:marker>
          <c:xVal>
            <c:numRef>
              <c:f>gender!$G$37:$G$40</c:f>
              <c:numCache>
                <c:formatCode>0.00</c:formatCode>
                <c:ptCount val="4"/>
                <c:pt idx="0">
                  <c:v>2.8125</c:v>
                </c:pt>
                <c:pt idx="1">
                  <c:v>2.125</c:v>
                </c:pt>
                <c:pt idx="2">
                  <c:v>2.0625</c:v>
                </c:pt>
                <c:pt idx="3">
                  <c:v>3</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7718528"/>
        <c:axId val="107724800"/>
      </c:scatterChart>
      <c:valAx>
        <c:axId val="107718528"/>
        <c:scaling>
          <c:orientation val="minMax"/>
          <c:max val="7"/>
          <c:min val="1"/>
        </c:scaling>
        <c:delete val="0"/>
        <c:axPos val="b"/>
        <c:minorGridlines/>
        <c:numFmt formatCode="0" sourceLinked="0"/>
        <c:majorTickMark val="out"/>
        <c:minorTickMark val="none"/>
        <c:tickLblPos val="nextTo"/>
        <c:crossAx val="107724800"/>
        <c:crossesAt val="1"/>
        <c:crossBetween val="midCat"/>
        <c:majorUnit val="1"/>
        <c:minorUnit val="0.2"/>
      </c:valAx>
      <c:valAx>
        <c:axId val="107724800"/>
        <c:scaling>
          <c:orientation val="minMax"/>
          <c:max val="4"/>
          <c:min val="1"/>
        </c:scaling>
        <c:delete val="1"/>
        <c:axPos val="l"/>
        <c:majorGridlines/>
        <c:numFmt formatCode="0.00" sourceLinked="1"/>
        <c:majorTickMark val="out"/>
        <c:minorTickMark val="none"/>
        <c:tickLblPos val="nextTo"/>
        <c:crossAx val="10771852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gender!$O$35</c:f>
              <c:strCache>
                <c:ptCount val="1"/>
                <c:pt idx="0">
                  <c:v>female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gender!$O$37:$O$40</c:f>
              <c:numCache>
                <c:formatCode>General</c:formatCode>
                <c:ptCount val="4"/>
                <c:pt idx="0">
                  <c:v>2.5</c:v>
                </c:pt>
                <c:pt idx="1">
                  <c:v>2.875</c:v>
                </c:pt>
                <c:pt idx="2">
                  <c:v>2.375</c:v>
                </c:pt>
                <c:pt idx="3">
                  <c:v>2.375</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gender!$H$35</c:f>
              <c:strCache>
                <c:ptCount val="1"/>
                <c:pt idx="0">
                  <c:v>male tagstore</c:v>
                </c:pt>
              </c:strCache>
            </c:strRef>
          </c:tx>
          <c:spPr>
            <a:ln w="19050">
              <a:solidFill>
                <a:srgbClr val="228421"/>
              </a:solidFill>
            </a:ln>
          </c:spPr>
          <c:marker>
            <c:symbol val="diamond"/>
            <c:size val="6"/>
            <c:spPr>
              <a:solidFill>
                <a:srgbClr val="228421"/>
              </a:solidFill>
              <a:ln>
                <a:solidFill>
                  <a:srgbClr val="228421"/>
                </a:solidFill>
              </a:ln>
            </c:spPr>
          </c:marker>
          <c:xVal>
            <c:numRef>
              <c:f>gender!$H$37:$H$40</c:f>
              <c:numCache>
                <c:formatCode>0.00</c:formatCode>
                <c:ptCount val="4"/>
                <c:pt idx="0">
                  <c:v>2.5</c:v>
                </c:pt>
                <c:pt idx="1">
                  <c:v>1.9375</c:v>
                </c:pt>
                <c:pt idx="2">
                  <c:v>1.9375</c:v>
                </c:pt>
                <c:pt idx="3">
                  <c:v>2.8125</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7764736"/>
        <c:axId val="107783296"/>
      </c:scatterChart>
      <c:valAx>
        <c:axId val="107764736"/>
        <c:scaling>
          <c:orientation val="minMax"/>
          <c:max val="7"/>
          <c:min val="1"/>
        </c:scaling>
        <c:delete val="0"/>
        <c:axPos val="b"/>
        <c:minorGridlines/>
        <c:numFmt formatCode="0" sourceLinked="0"/>
        <c:majorTickMark val="out"/>
        <c:minorTickMark val="none"/>
        <c:tickLblPos val="nextTo"/>
        <c:crossAx val="107783296"/>
        <c:crossesAt val="1"/>
        <c:crossBetween val="midCat"/>
        <c:majorUnit val="1"/>
        <c:minorUnit val="0.2"/>
      </c:valAx>
      <c:valAx>
        <c:axId val="107783296"/>
        <c:scaling>
          <c:orientation val="minMax"/>
          <c:max val="4"/>
          <c:min val="1"/>
        </c:scaling>
        <c:delete val="1"/>
        <c:axPos val="l"/>
        <c:majorGridlines/>
        <c:numFmt formatCode="0.00" sourceLinked="1"/>
        <c:majorTickMark val="out"/>
        <c:minorTickMark val="none"/>
        <c:tickLblPos val="nextTo"/>
        <c:crossAx val="10776473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gender!$P$35</c:f>
              <c:strCache>
                <c:ptCount val="1"/>
                <c:pt idx="0">
                  <c:v>female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gender!$P$37:$P$40</c:f>
              <c:numCache>
                <c:formatCode>General</c:formatCode>
                <c:ptCount val="4"/>
                <c:pt idx="0">
                  <c:v>2.125</c:v>
                </c:pt>
                <c:pt idx="1">
                  <c:v>2.25</c:v>
                </c:pt>
                <c:pt idx="2">
                  <c:v>2.25</c:v>
                </c:pt>
                <c:pt idx="3">
                  <c:v>2.25</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gender!$I$35</c:f>
              <c:strCache>
                <c:ptCount val="1"/>
                <c:pt idx="0">
                  <c:v>male tagstore</c:v>
                </c:pt>
              </c:strCache>
            </c:strRef>
          </c:tx>
          <c:spPr>
            <a:ln w="19050">
              <a:solidFill>
                <a:srgbClr val="228421"/>
              </a:solidFill>
            </a:ln>
          </c:spPr>
          <c:marker>
            <c:symbol val="diamond"/>
            <c:size val="6"/>
            <c:spPr>
              <a:solidFill>
                <a:srgbClr val="228421"/>
              </a:solidFill>
              <a:ln>
                <a:solidFill>
                  <a:srgbClr val="228421"/>
                </a:solidFill>
              </a:ln>
            </c:spPr>
          </c:marker>
          <c:xVal>
            <c:numRef>
              <c:f>gender!$I$37:$I$40</c:f>
              <c:numCache>
                <c:formatCode>0.00</c:formatCode>
                <c:ptCount val="4"/>
                <c:pt idx="0">
                  <c:v>2.625</c:v>
                </c:pt>
                <c:pt idx="1">
                  <c:v>2</c:v>
                </c:pt>
                <c:pt idx="2">
                  <c:v>2.125</c:v>
                </c:pt>
                <c:pt idx="3">
                  <c:v>2.875</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8110208"/>
        <c:axId val="108112128"/>
      </c:scatterChart>
      <c:valAx>
        <c:axId val="108110208"/>
        <c:scaling>
          <c:orientation val="minMax"/>
          <c:max val="7"/>
          <c:min val="1"/>
        </c:scaling>
        <c:delete val="0"/>
        <c:axPos val="b"/>
        <c:minorGridlines/>
        <c:numFmt formatCode="0" sourceLinked="0"/>
        <c:majorTickMark val="out"/>
        <c:minorTickMark val="none"/>
        <c:tickLblPos val="nextTo"/>
        <c:crossAx val="108112128"/>
        <c:crossesAt val="1"/>
        <c:crossBetween val="midCat"/>
        <c:majorUnit val="1"/>
        <c:minorUnit val="0.2"/>
      </c:valAx>
      <c:valAx>
        <c:axId val="108112128"/>
        <c:scaling>
          <c:orientation val="minMax"/>
          <c:max val="4"/>
          <c:min val="1"/>
        </c:scaling>
        <c:delete val="1"/>
        <c:axPos val="l"/>
        <c:majorGridlines/>
        <c:numFmt formatCode="0.00" sourceLinked="1"/>
        <c:majorTickMark val="out"/>
        <c:minorTickMark val="none"/>
        <c:tickLblPos val="nextTo"/>
        <c:crossAx val="10811020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gender!$D$35</c:f>
              <c:strCache>
                <c:ptCount val="1"/>
                <c:pt idx="0">
                  <c:v>male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gender!$D$37:$D$40</c:f>
              <c:numCache>
                <c:formatCode>0.00</c:formatCode>
                <c:ptCount val="4"/>
                <c:pt idx="0">
                  <c:v>3.1875</c:v>
                </c:pt>
                <c:pt idx="1">
                  <c:v>4.375</c:v>
                </c:pt>
                <c:pt idx="2">
                  <c:v>2.75</c:v>
                </c:pt>
                <c:pt idx="3">
                  <c:v>4.7333333333333334</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gender!$G$35</c:f>
              <c:strCache>
                <c:ptCount val="1"/>
                <c:pt idx="0">
                  <c:v>male tagstore</c:v>
                </c:pt>
              </c:strCache>
            </c:strRef>
          </c:tx>
          <c:spPr>
            <a:ln w="19050">
              <a:solidFill>
                <a:srgbClr val="228421"/>
              </a:solidFill>
            </a:ln>
          </c:spPr>
          <c:marker>
            <c:symbol val="diamond"/>
            <c:size val="6"/>
            <c:spPr>
              <a:solidFill>
                <a:srgbClr val="228421"/>
              </a:solidFill>
              <a:ln>
                <a:solidFill>
                  <a:srgbClr val="228421"/>
                </a:solidFill>
              </a:ln>
            </c:spPr>
          </c:marker>
          <c:xVal>
            <c:numRef>
              <c:f>gender!$G$37:$G$40</c:f>
              <c:numCache>
                <c:formatCode>0.00</c:formatCode>
                <c:ptCount val="4"/>
                <c:pt idx="0">
                  <c:v>2.8125</c:v>
                </c:pt>
                <c:pt idx="1">
                  <c:v>2.125</c:v>
                </c:pt>
                <c:pt idx="2">
                  <c:v>2.0625</c:v>
                </c:pt>
                <c:pt idx="3">
                  <c:v>3</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8156416"/>
        <c:axId val="108158336"/>
      </c:scatterChart>
      <c:valAx>
        <c:axId val="108156416"/>
        <c:scaling>
          <c:orientation val="minMax"/>
          <c:max val="7"/>
          <c:min val="1"/>
        </c:scaling>
        <c:delete val="0"/>
        <c:axPos val="b"/>
        <c:minorGridlines/>
        <c:numFmt formatCode="0" sourceLinked="0"/>
        <c:majorTickMark val="out"/>
        <c:minorTickMark val="none"/>
        <c:tickLblPos val="nextTo"/>
        <c:crossAx val="108158336"/>
        <c:crossesAt val="1"/>
        <c:crossBetween val="midCat"/>
        <c:majorUnit val="1"/>
        <c:minorUnit val="0.2"/>
      </c:valAx>
      <c:valAx>
        <c:axId val="108158336"/>
        <c:scaling>
          <c:orientation val="minMax"/>
          <c:max val="4"/>
          <c:min val="1"/>
        </c:scaling>
        <c:delete val="1"/>
        <c:axPos val="l"/>
        <c:majorGridlines/>
        <c:numFmt formatCode="0.00" sourceLinked="1"/>
        <c:majorTickMark val="out"/>
        <c:minorTickMark val="none"/>
        <c:tickLblPos val="nextTo"/>
        <c:crossAx val="10815641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gender!$E$35</c:f>
              <c:strCache>
                <c:ptCount val="1"/>
                <c:pt idx="0">
                  <c:v>male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gender!$E$37:$E$40</c:f>
              <c:numCache>
                <c:formatCode>0.00</c:formatCode>
                <c:ptCount val="4"/>
                <c:pt idx="0">
                  <c:v>2.8125</c:v>
                </c:pt>
                <c:pt idx="1">
                  <c:v>4.375</c:v>
                </c:pt>
                <c:pt idx="2">
                  <c:v>2.6875</c:v>
                </c:pt>
                <c:pt idx="3">
                  <c:v>4.8666666666666663</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gender!$H$35</c:f>
              <c:strCache>
                <c:ptCount val="1"/>
                <c:pt idx="0">
                  <c:v>male tagstore</c:v>
                </c:pt>
              </c:strCache>
            </c:strRef>
          </c:tx>
          <c:spPr>
            <a:ln w="19050">
              <a:solidFill>
                <a:srgbClr val="228421"/>
              </a:solidFill>
            </a:ln>
          </c:spPr>
          <c:marker>
            <c:symbol val="diamond"/>
            <c:size val="6"/>
            <c:spPr>
              <a:solidFill>
                <a:srgbClr val="228421"/>
              </a:solidFill>
              <a:ln>
                <a:solidFill>
                  <a:srgbClr val="228421"/>
                </a:solidFill>
              </a:ln>
            </c:spPr>
          </c:marker>
          <c:xVal>
            <c:numRef>
              <c:f>gender!$H$37:$H$40</c:f>
              <c:numCache>
                <c:formatCode>0.00</c:formatCode>
                <c:ptCount val="4"/>
                <c:pt idx="0">
                  <c:v>2.5</c:v>
                </c:pt>
                <c:pt idx="1">
                  <c:v>1.9375</c:v>
                </c:pt>
                <c:pt idx="2">
                  <c:v>1.9375</c:v>
                </c:pt>
                <c:pt idx="3">
                  <c:v>2.8125</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7817984"/>
        <c:axId val="107836544"/>
      </c:scatterChart>
      <c:valAx>
        <c:axId val="107817984"/>
        <c:scaling>
          <c:orientation val="minMax"/>
          <c:max val="7"/>
          <c:min val="1"/>
        </c:scaling>
        <c:delete val="0"/>
        <c:axPos val="b"/>
        <c:minorGridlines/>
        <c:numFmt formatCode="0" sourceLinked="0"/>
        <c:majorTickMark val="out"/>
        <c:minorTickMark val="none"/>
        <c:tickLblPos val="nextTo"/>
        <c:crossAx val="107836544"/>
        <c:crossesAt val="1"/>
        <c:crossBetween val="midCat"/>
        <c:majorUnit val="1"/>
        <c:minorUnit val="0.2"/>
      </c:valAx>
      <c:valAx>
        <c:axId val="107836544"/>
        <c:scaling>
          <c:orientation val="minMax"/>
          <c:max val="4"/>
          <c:min val="1"/>
        </c:scaling>
        <c:delete val="1"/>
        <c:axPos val="l"/>
        <c:majorGridlines/>
        <c:numFmt formatCode="0.00" sourceLinked="1"/>
        <c:majorTickMark val="out"/>
        <c:minorTickMark val="none"/>
        <c:tickLblPos val="nextTo"/>
        <c:crossAx val="10781798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gender!$F$35</c:f>
              <c:strCache>
                <c:ptCount val="1"/>
                <c:pt idx="0">
                  <c:v>male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gender!$F$37:$F$40</c:f>
              <c:numCache>
                <c:formatCode>0.00</c:formatCode>
                <c:ptCount val="4"/>
                <c:pt idx="0">
                  <c:v>3.375</c:v>
                </c:pt>
                <c:pt idx="1">
                  <c:v>5.125</c:v>
                </c:pt>
                <c:pt idx="2">
                  <c:v>3.125</c:v>
                </c:pt>
                <c:pt idx="3">
                  <c:v>5</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gender!$I$35</c:f>
              <c:strCache>
                <c:ptCount val="1"/>
                <c:pt idx="0">
                  <c:v>male tagstore</c:v>
                </c:pt>
              </c:strCache>
            </c:strRef>
          </c:tx>
          <c:spPr>
            <a:ln w="19050">
              <a:solidFill>
                <a:srgbClr val="228421"/>
              </a:solidFill>
            </a:ln>
          </c:spPr>
          <c:marker>
            <c:symbol val="diamond"/>
            <c:size val="6"/>
            <c:spPr>
              <a:solidFill>
                <a:srgbClr val="228421"/>
              </a:solidFill>
              <a:ln>
                <a:solidFill>
                  <a:srgbClr val="228421"/>
                </a:solidFill>
              </a:ln>
            </c:spPr>
          </c:marker>
          <c:xVal>
            <c:numRef>
              <c:f>gender!$I$37:$I$40</c:f>
              <c:numCache>
                <c:formatCode>0.00</c:formatCode>
                <c:ptCount val="4"/>
                <c:pt idx="0">
                  <c:v>2.625</c:v>
                </c:pt>
                <c:pt idx="1">
                  <c:v>2</c:v>
                </c:pt>
                <c:pt idx="2">
                  <c:v>2.125</c:v>
                </c:pt>
                <c:pt idx="3">
                  <c:v>2.875</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7950464"/>
        <c:axId val="107952384"/>
      </c:scatterChart>
      <c:valAx>
        <c:axId val="107950464"/>
        <c:scaling>
          <c:orientation val="minMax"/>
          <c:max val="7"/>
          <c:min val="1"/>
        </c:scaling>
        <c:delete val="0"/>
        <c:axPos val="b"/>
        <c:minorGridlines/>
        <c:numFmt formatCode="0" sourceLinked="0"/>
        <c:majorTickMark val="out"/>
        <c:minorTickMark val="none"/>
        <c:tickLblPos val="nextTo"/>
        <c:crossAx val="107952384"/>
        <c:crossesAt val="1"/>
        <c:crossBetween val="midCat"/>
        <c:majorUnit val="1"/>
        <c:minorUnit val="0.2"/>
      </c:valAx>
      <c:valAx>
        <c:axId val="107952384"/>
        <c:scaling>
          <c:orientation val="minMax"/>
          <c:max val="4"/>
          <c:min val="1"/>
        </c:scaling>
        <c:delete val="1"/>
        <c:axPos val="l"/>
        <c:majorGridlines/>
        <c:numFmt formatCode="0.00" sourceLinked="1"/>
        <c:majorTickMark val="out"/>
        <c:minorTickMark val="none"/>
        <c:tickLblPos val="nextTo"/>
        <c:crossAx val="10795046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gender!$K$35</c:f>
              <c:strCache>
                <c:ptCount val="1"/>
                <c:pt idx="0">
                  <c:v>female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gender!$K$37:$K$40</c:f>
              <c:numCache>
                <c:formatCode>General</c:formatCode>
                <c:ptCount val="4"/>
                <c:pt idx="0">
                  <c:v>4.25</c:v>
                </c:pt>
                <c:pt idx="1">
                  <c:v>3.875</c:v>
                </c:pt>
                <c:pt idx="2">
                  <c:v>2.625</c:v>
                </c:pt>
                <c:pt idx="3">
                  <c:v>5.5</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gender!$N$35</c:f>
              <c:strCache>
                <c:ptCount val="1"/>
                <c:pt idx="0">
                  <c:v>female tagstore</c:v>
                </c:pt>
              </c:strCache>
            </c:strRef>
          </c:tx>
          <c:spPr>
            <a:ln w="19050">
              <a:solidFill>
                <a:srgbClr val="228421"/>
              </a:solidFill>
            </a:ln>
          </c:spPr>
          <c:marker>
            <c:symbol val="diamond"/>
            <c:size val="6"/>
            <c:spPr>
              <a:solidFill>
                <a:srgbClr val="228421"/>
              </a:solidFill>
              <a:ln>
                <a:solidFill>
                  <a:srgbClr val="228421"/>
                </a:solidFill>
              </a:ln>
            </c:spPr>
          </c:marker>
          <c:xVal>
            <c:numRef>
              <c:f>gender!$N$37:$N$40</c:f>
              <c:numCache>
                <c:formatCode>General</c:formatCode>
                <c:ptCount val="4"/>
                <c:pt idx="0">
                  <c:v>2.625</c:v>
                </c:pt>
                <c:pt idx="1">
                  <c:v>3</c:v>
                </c:pt>
                <c:pt idx="2">
                  <c:v>2.125</c:v>
                </c:pt>
                <c:pt idx="3">
                  <c:v>3</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8001152"/>
        <c:axId val="108019712"/>
      </c:scatterChart>
      <c:valAx>
        <c:axId val="108001152"/>
        <c:scaling>
          <c:orientation val="minMax"/>
          <c:max val="7"/>
          <c:min val="1"/>
        </c:scaling>
        <c:delete val="0"/>
        <c:axPos val="b"/>
        <c:minorGridlines/>
        <c:numFmt formatCode="0" sourceLinked="0"/>
        <c:majorTickMark val="out"/>
        <c:minorTickMark val="none"/>
        <c:tickLblPos val="nextTo"/>
        <c:crossAx val="108019712"/>
        <c:crossesAt val="1"/>
        <c:crossBetween val="midCat"/>
        <c:majorUnit val="1"/>
        <c:minorUnit val="0.2"/>
      </c:valAx>
      <c:valAx>
        <c:axId val="108019712"/>
        <c:scaling>
          <c:orientation val="minMax"/>
          <c:max val="4"/>
          <c:min val="1"/>
        </c:scaling>
        <c:delete val="1"/>
        <c:axPos val="l"/>
        <c:majorGridlines/>
        <c:numFmt formatCode="0.00" sourceLinked="1"/>
        <c:majorTickMark val="out"/>
        <c:minorTickMark val="none"/>
        <c:tickLblPos val="nextTo"/>
        <c:crossAx val="10800115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gender!$L$35</c:f>
              <c:strCache>
                <c:ptCount val="1"/>
                <c:pt idx="0">
                  <c:v>female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gender!$L$37:$L$40</c:f>
              <c:numCache>
                <c:formatCode>General</c:formatCode>
                <c:ptCount val="4"/>
                <c:pt idx="0">
                  <c:v>3.25</c:v>
                </c:pt>
                <c:pt idx="1">
                  <c:v>3.5</c:v>
                </c:pt>
                <c:pt idx="2">
                  <c:v>2.375</c:v>
                </c:pt>
                <c:pt idx="3">
                  <c:v>4.375</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gender!$O$35</c:f>
              <c:strCache>
                <c:ptCount val="1"/>
                <c:pt idx="0">
                  <c:v>female tagstore</c:v>
                </c:pt>
              </c:strCache>
            </c:strRef>
          </c:tx>
          <c:spPr>
            <a:ln w="19050">
              <a:solidFill>
                <a:srgbClr val="228421"/>
              </a:solidFill>
            </a:ln>
          </c:spPr>
          <c:marker>
            <c:symbol val="diamond"/>
            <c:size val="6"/>
            <c:spPr>
              <a:solidFill>
                <a:srgbClr val="228421"/>
              </a:solidFill>
              <a:ln>
                <a:solidFill>
                  <a:srgbClr val="228421"/>
                </a:solidFill>
              </a:ln>
            </c:spPr>
          </c:marker>
          <c:xVal>
            <c:numRef>
              <c:f>gender!$O$37:$O$40</c:f>
              <c:numCache>
                <c:formatCode>General</c:formatCode>
                <c:ptCount val="4"/>
                <c:pt idx="0">
                  <c:v>2.5</c:v>
                </c:pt>
                <c:pt idx="1">
                  <c:v>2.875</c:v>
                </c:pt>
                <c:pt idx="2">
                  <c:v>2.375</c:v>
                </c:pt>
                <c:pt idx="3">
                  <c:v>2.375</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8806144"/>
        <c:axId val="108808064"/>
      </c:scatterChart>
      <c:valAx>
        <c:axId val="108806144"/>
        <c:scaling>
          <c:orientation val="minMax"/>
          <c:max val="7"/>
          <c:min val="1"/>
        </c:scaling>
        <c:delete val="0"/>
        <c:axPos val="b"/>
        <c:minorGridlines/>
        <c:numFmt formatCode="0" sourceLinked="0"/>
        <c:majorTickMark val="out"/>
        <c:minorTickMark val="none"/>
        <c:tickLblPos val="nextTo"/>
        <c:crossAx val="108808064"/>
        <c:crossesAt val="1"/>
        <c:crossBetween val="midCat"/>
        <c:majorUnit val="1"/>
        <c:minorUnit val="0.2"/>
      </c:valAx>
      <c:valAx>
        <c:axId val="108808064"/>
        <c:scaling>
          <c:orientation val="minMax"/>
          <c:max val="4"/>
          <c:min val="1"/>
        </c:scaling>
        <c:delete val="1"/>
        <c:axPos val="l"/>
        <c:majorGridlines/>
        <c:numFmt formatCode="0.00" sourceLinked="1"/>
        <c:majorTickMark val="out"/>
        <c:minorTickMark val="none"/>
        <c:tickLblPos val="nextTo"/>
        <c:crossAx val="10880614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gender!$M$35</c:f>
              <c:strCache>
                <c:ptCount val="1"/>
                <c:pt idx="0">
                  <c:v>female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gender!$M$37:$M$40</c:f>
              <c:numCache>
                <c:formatCode>General</c:formatCode>
                <c:ptCount val="4"/>
                <c:pt idx="0">
                  <c:v>4.5</c:v>
                </c:pt>
                <c:pt idx="1">
                  <c:v>4.25</c:v>
                </c:pt>
                <c:pt idx="2">
                  <c:v>3.25</c:v>
                </c:pt>
                <c:pt idx="3">
                  <c:v>5.625</c:v>
                </c:pt>
              </c:numCache>
            </c:numRef>
          </c:xVal>
          <c:yVal>
            <c:numRef>
              <c:f>gender!$C$37:$C$40</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gender!$P$35</c:f>
              <c:strCache>
                <c:ptCount val="1"/>
                <c:pt idx="0">
                  <c:v>female tagstore</c:v>
                </c:pt>
              </c:strCache>
            </c:strRef>
          </c:tx>
          <c:spPr>
            <a:ln w="19050">
              <a:solidFill>
                <a:srgbClr val="228421"/>
              </a:solidFill>
            </a:ln>
          </c:spPr>
          <c:marker>
            <c:symbol val="diamond"/>
            <c:size val="6"/>
            <c:spPr>
              <a:solidFill>
                <a:srgbClr val="228421"/>
              </a:solidFill>
              <a:ln>
                <a:solidFill>
                  <a:srgbClr val="228421"/>
                </a:solidFill>
              </a:ln>
            </c:spPr>
          </c:marker>
          <c:xVal>
            <c:numRef>
              <c:f>gender!$P$37:$P$40</c:f>
              <c:numCache>
                <c:formatCode>General</c:formatCode>
                <c:ptCount val="4"/>
                <c:pt idx="0">
                  <c:v>2.125</c:v>
                </c:pt>
                <c:pt idx="1">
                  <c:v>2.25</c:v>
                </c:pt>
                <c:pt idx="2">
                  <c:v>2.25</c:v>
                </c:pt>
                <c:pt idx="3">
                  <c:v>2.25</c:v>
                </c:pt>
              </c:numCache>
            </c:numRef>
          </c:xVal>
          <c:yVal>
            <c:numRef>
              <c:f>gender!$C$37:$C$40</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08851968"/>
        <c:axId val="108853888"/>
      </c:scatterChart>
      <c:valAx>
        <c:axId val="108851968"/>
        <c:scaling>
          <c:orientation val="minMax"/>
          <c:max val="7"/>
          <c:min val="1"/>
        </c:scaling>
        <c:delete val="0"/>
        <c:axPos val="b"/>
        <c:minorGridlines/>
        <c:numFmt formatCode="0" sourceLinked="0"/>
        <c:majorTickMark val="out"/>
        <c:minorTickMark val="none"/>
        <c:tickLblPos val="nextTo"/>
        <c:crossAx val="108853888"/>
        <c:crossesAt val="1"/>
        <c:crossBetween val="midCat"/>
        <c:majorUnit val="1"/>
        <c:minorUnit val="0.2"/>
      </c:valAx>
      <c:valAx>
        <c:axId val="108853888"/>
        <c:scaling>
          <c:orientation val="minMax"/>
          <c:max val="4"/>
          <c:min val="1"/>
        </c:scaling>
        <c:delete val="1"/>
        <c:axPos val="l"/>
        <c:majorGridlines/>
        <c:numFmt formatCode="0.00" sourceLinked="1"/>
        <c:majorTickMark val="out"/>
        <c:minorTickMark val="none"/>
        <c:tickLblPos val="nextTo"/>
        <c:crossAx val="10885196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groups!$D$32</c:f>
              <c:strCache>
                <c:ptCount val="1"/>
                <c:pt idx="0">
                  <c:v>group 1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groups!$D$34:$D$37</c:f>
              <c:numCache>
                <c:formatCode>0.00</c:formatCode>
                <c:ptCount val="4"/>
                <c:pt idx="0">
                  <c:v>3.8181818181818183</c:v>
                </c:pt>
                <c:pt idx="1">
                  <c:v>3.9090909090909092</c:v>
                </c:pt>
                <c:pt idx="2">
                  <c:v>2.9090909090909092</c:v>
                </c:pt>
                <c:pt idx="3">
                  <c:v>4.7692307692307692</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groups!$A$34</c:f>
                  <c:strCache>
                    <c:ptCount val="1"/>
                    <c:pt idx="0">
                      <c:v>fast</c:v>
                    </c:pt>
                  </c:strCache>
                </c:strRef>
              </c:tx>
              <c:dLblPos val="l"/>
              <c:showLegendKey val="0"/>
              <c:showVal val="1"/>
              <c:showCatName val="0"/>
              <c:showSerName val="0"/>
              <c:showPercent val="0"/>
              <c:showBubbleSize val="0"/>
            </c:dLbl>
            <c:dLbl>
              <c:idx val="1"/>
              <c:tx>
                <c:strRef>
                  <c:f>groups!$A$35</c:f>
                  <c:strCache>
                    <c:ptCount val="1"/>
                    <c:pt idx="0">
                      <c:v>good overview</c:v>
                    </c:pt>
                  </c:strCache>
                </c:strRef>
              </c:tx>
              <c:dLblPos val="l"/>
              <c:showLegendKey val="0"/>
              <c:showVal val="1"/>
              <c:showCatName val="0"/>
              <c:showSerName val="0"/>
              <c:showPercent val="0"/>
              <c:showBubbleSize val="0"/>
            </c:dLbl>
            <c:dLbl>
              <c:idx val="2"/>
              <c:tx>
                <c:strRef>
                  <c:f>groups!$A$37</c:f>
                  <c:strCache>
                    <c:ptCount val="1"/>
                    <c:pt idx="0">
                      <c:v>supportive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groups!$B$34</c:f>
                  <c:strCache>
                    <c:ptCount val="1"/>
                    <c:pt idx="0">
                      <c:v>slow</c:v>
                    </c:pt>
                  </c:strCache>
                </c:strRef>
              </c:tx>
              <c:showLegendKey val="0"/>
              <c:showVal val="1"/>
              <c:showCatName val="0"/>
              <c:showSerName val="0"/>
              <c:showPercent val="0"/>
              <c:showBubbleSize val="0"/>
            </c:dLbl>
            <c:dLbl>
              <c:idx val="1"/>
              <c:tx>
                <c:strRef>
                  <c:f>groups!$B$35</c:f>
                  <c:strCache>
                    <c:ptCount val="1"/>
                    <c:pt idx="0">
                      <c:v>chaotic</c:v>
                    </c:pt>
                  </c:strCache>
                </c:strRef>
              </c:tx>
              <c:showLegendKey val="0"/>
              <c:showVal val="1"/>
              <c:showCatName val="0"/>
              <c:showSerName val="0"/>
              <c:showPercent val="0"/>
              <c:showBubbleSize val="0"/>
            </c:dLbl>
            <c:dLbl>
              <c:idx val="2"/>
              <c:tx>
                <c:strRef>
                  <c:f>groups!$B$36</c:f>
                  <c:strCache>
                    <c:ptCount val="1"/>
                    <c:pt idx="0">
                      <c:v>complex</c:v>
                    </c:pt>
                  </c:strCache>
                </c:strRef>
              </c:tx>
              <c:showLegendKey val="0"/>
              <c:showVal val="1"/>
              <c:showCatName val="0"/>
              <c:showSerName val="0"/>
              <c:showPercent val="0"/>
              <c:showBubbleSize val="0"/>
            </c:dLbl>
            <c:dLbl>
              <c:idx val="3"/>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groups!$O$32</c:f>
              <c:strCache>
                <c:ptCount val="1"/>
                <c:pt idx="0">
                  <c:v>group 2 hierarchy</c:v>
                </c:pt>
              </c:strCache>
            </c:strRef>
          </c:tx>
          <c:spPr>
            <a:ln w="19050">
              <a:solidFill>
                <a:srgbClr val="1752E7"/>
              </a:solidFill>
            </a:ln>
          </c:spPr>
          <c:marker>
            <c:symbol val="triangle"/>
            <c:size val="6"/>
            <c:spPr>
              <a:solidFill>
                <a:srgbClr val="1752E7"/>
              </a:solidFill>
              <a:ln>
                <a:solidFill>
                  <a:srgbClr val="1752E7"/>
                </a:solidFill>
              </a:ln>
            </c:spPr>
          </c:marker>
          <c:xVal>
            <c:numRef>
              <c:f>groups!$O$34:$O$37</c:f>
              <c:numCache>
                <c:formatCode>0.00</c:formatCode>
                <c:ptCount val="4"/>
                <c:pt idx="0">
                  <c:v>3.3076923076923075</c:v>
                </c:pt>
                <c:pt idx="1">
                  <c:v>4.4615384615384617</c:v>
                </c:pt>
                <c:pt idx="2">
                  <c:v>2.5384615384615383</c:v>
                </c:pt>
                <c:pt idx="3">
                  <c:v>4.7692307692307692</c:v>
                </c:pt>
              </c:numCache>
            </c:numRef>
          </c:xVal>
          <c:yVal>
            <c:numRef>
              <c:f>groups!$N$34:$N$37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09349120"/>
        <c:axId val="109371776"/>
      </c:scatterChart>
      <c:valAx>
        <c:axId val="109349120"/>
        <c:scaling>
          <c:orientation val="minMax"/>
          <c:max val="7"/>
          <c:min val="1"/>
        </c:scaling>
        <c:delete val="0"/>
        <c:axPos val="b"/>
        <c:minorGridlines/>
        <c:numFmt formatCode="0" sourceLinked="0"/>
        <c:majorTickMark val="out"/>
        <c:minorTickMark val="none"/>
        <c:tickLblPos val="nextTo"/>
        <c:crossAx val="109371776"/>
        <c:crossesAt val="1"/>
        <c:crossBetween val="midCat"/>
        <c:majorUnit val="1"/>
        <c:minorUnit val="0.2"/>
      </c:valAx>
      <c:valAx>
        <c:axId val="109371776"/>
        <c:scaling>
          <c:orientation val="minMax"/>
          <c:max val="4"/>
          <c:min val="1"/>
        </c:scaling>
        <c:delete val="1"/>
        <c:axPos val="l"/>
        <c:majorGridlines/>
        <c:numFmt formatCode="General" sourceLinked="1"/>
        <c:majorTickMark val="out"/>
        <c:minorTickMark val="none"/>
        <c:tickLblPos val="nextTo"/>
        <c:crossAx val="109349120"/>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groups!$E$32</c:f>
              <c:strCache>
                <c:ptCount val="1"/>
                <c:pt idx="0">
                  <c:v>group 1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groups!$E$34:$E$37</c:f>
              <c:numCache>
                <c:formatCode>0.00</c:formatCode>
                <c:ptCount val="4"/>
                <c:pt idx="0">
                  <c:v>2.9090909090909092</c:v>
                </c:pt>
                <c:pt idx="1">
                  <c:v>3.6363636363636362</c:v>
                </c:pt>
                <c:pt idx="2">
                  <c:v>2.4545454545454546</c:v>
                </c:pt>
                <c:pt idx="3">
                  <c:v>5</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groups!$A$34</c:f>
                  <c:strCache>
                    <c:ptCount val="1"/>
                    <c:pt idx="0">
                      <c:v>fast</c:v>
                    </c:pt>
                  </c:strCache>
                </c:strRef>
              </c:tx>
              <c:dLblPos val="l"/>
              <c:showLegendKey val="0"/>
              <c:showVal val="1"/>
              <c:showCatName val="0"/>
              <c:showSerName val="0"/>
              <c:showPercent val="0"/>
              <c:showBubbleSize val="0"/>
            </c:dLbl>
            <c:dLbl>
              <c:idx val="1"/>
              <c:tx>
                <c:strRef>
                  <c:f>groups!$A$35</c:f>
                  <c:strCache>
                    <c:ptCount val="1"/>
                    <c:pt idx="0">
                      <c:v>good overview</c:v>
                    </c:pt>
                  </c:strCache>
                </c:strRef>
              </c:tx>
              <c:dLblPos val="l"/>
              <c:showLegendKey val="0"/>
              <c:showVal val="1"/>
              <c:showCatName val="0"/>
              <c:showSerName val="0"/>
              <c:showPercent val="0"/>
              <c:showBubbleSize val="0"/>
            </c:dLbl>
            <c:dLbl>
              <c:idx val="2"/>
              <c:tx>
                <c:strRef>
                  <c:f>groups!$A$37</c:f>
                  <c:strCache>
                    <c:ptCount val="1"/>
                    <c:pt idx="0">
                      <c:v>supportive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groups!$B$34</c:f>
                  <c:strCache>
                    <c:ptCount val="1"/>
                    <c:pt idx="0">
                      <c:v>slow</c:v>
                    </c:pt>
                  </c:strCache>
                </c:strRef>
              </c:tx>
              <c:showLegendKey val="0"/>
              <c:showVal val="1"/>
              <c:showCatName val="0"/>
              <c:showSerName val="0"/>
              <c:showPercent val="0"/>
              <c:showBubbleSize val="0"/>
            </c:dLbl>
            <c:dLbl>
              <c:idx val="1"/>
              <c:tx>
                <c:strRef>
                  <c:f>groups!$B$35</c:f>
                  <c:strCache>
                    <c:ptCount val="1"/>
                    <c:pt idx="0">
                      <c:v>chaotic</c:v>
                    </c:pt>
                  </c:strCache>
                </c:strRef>
              </c:tx>
              <c:showLegendKey val="0"/>
              <c:showVal val="1"/>
              <c:showCatName val="0"/>
              <c:showSerName val="0"/>
              <c:showPercent val="0"/>
              <c:showBubbleSize val="0"/>
            </c:dLbl>
            <c:dLbl>
              <c:idx val="2"/>
              <c:tx>
                <c:strRef>
                  <c:f>groups!$B$36</c:f>
                  <c:strCache>
                    <c:ptCount val="1"/>
                    <c:pt idx="0">
                      <c:v>complex</c:v>
                    </c:pt>
                  </c:strCache>
                </c:strRef>
              </c:tx>
              <c:showLegendKey val="0"/>
              <c:showVal val="1"/>
              <c:showCatName val="0"/>
              <c:showSerName val="0"/>
              <c:showPercent val="0"/>
              <c:showBubbleSize val="0"/>
            </c:dLbl>
            <c:dLbl>
              <c:idx val="3"/>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groups!$P$32</c:f>
              <c:strCache>
                <c:ptCount val="1"/>
                <c:pt idx="0">
                  <c:v>group 2 hierarchy</c:v>
                </c:pt>
              </c:strCache>
            </c:strRef>
          </c:tx>
          <c:spPr>
            <a:ln w="19050">
              <a:solidFill>
                <a:srgbClr val="1752E7"/>
              </a:solidFill>
            </a:ln>
          </c:spPr>
          <c:marker>
            <c:symbol val="triangle"/>
            <c:size val="6"/>
            <c:spPr>
              <a:solidFill>
                <a:srgbClr val="1752E7"/>
              </a:solidFill>
              <a:ln>
                <a:solidFill>
                  <a:srgbClr val="1752E7"/>
                </a:solidFill>
              </a:ln>
            </c:spPr>
          </c:marker>
          <c:xVal>
            <c:numRef>
              <c:f>groups!$P$34:$P$37</c:f>
              <c:numCache>
                <c:formatCode>0.00</c:formatCode>
                <c:ptCount val="4"/>
                <c:pt idx="0">
                  <c:v>3</c:v>
                </c:pt>
                <c:pt idx="1">
                  <c:v>4.4615384615384617</c:v>
                </c:pt>
                <c:pt idx="2">
                  <c:v>2.6923076923076925</c:v>
                </c:pt>
                <c:pt idx="3">
                  <c:v>4.4615384615384617</c:v>
                </c:pt>
              </c:numCache>
            </c:numRef>
          </c:xVal>
          <c:yVal>
            <c:numRef>
              <c:f>groups!$N$34:$N$37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09079552"/>
        <c:axId val="109085824"/>
      </c:scatterChart>
      <c:valAx>
        <c:axId val="109079552"/>
        <c:scaling>
          <c:orientation val="minMax"/>
          <c:max val="7"/>
          <c:min val="1"/>
        </c:scaling>
        <c:delete val="0"/>
        <c:axPos val="b"/>
        <c:minorGridlines/>
        <c:numFmt formatCode="0" sourceLinked="0"/>
        <c:majorTickMark val="out"/>
        <c:minorTickMark val="none"/>
        <c:tickLblPos val="nextTo"/>
        <c:crossAx val="109085824"/>
        <c:crossesAt val="1"/>
        <c:crossBetween val="midCat"/>
        <c:majorUnit val="1"/>
        <c:minorUnit val="0.2"/>
      </c:valAx>
      <c:valAx>
        <c:axId val="109085824"/>
        <c:scaling>
          <c:orientation val="minMax"/>
          <c:max val="4"/>
          <c:min val="1"/>
        </c:scaling>
        <c:delete val="1"/>
        <c:axPos val="l"/>
        <c:majorGridlines/>
        <c:numFmt formatCode="General" sourceLinked="1"/>
        <c:majorTickMark val="out"/>
        <c:minorTickMark val="none"/>
        <c:tickLblPos val="nextTo"/>
        <c:crossAx val="10907955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groups!$F$32</c:f>
              <c:strCache>
                <c:ptCount val="1"/>
                <c:pt idx="0">
                  <c:v>group 1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groups!$F$34:$F$37</c:f>
              <c:numCache>
                <c:formatCode>0.00</c:formatCode>
                <c:ptCount val="4"/>
                <c:pt idx="0">
                  <c:v>4.2727272727272725</c:v>
                </c:pt>
                <c:pt idx="1">
                  <c:v>5.0909090909090908</c:v>
                </c:pt>
                <c:pt idx="2">
                  <c:v>3.7272727272727271</c:v>
                </c:pt>
                <c:pt idx="3">
                  <c:v>5.6</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groups!$A$34</c:f>
                  <c:strCache>
                    <c:ptCount val="1"/>
                    <c:pt idx="0">
                      <c:v>fast</c:v>
                    </c:pt>
                  </c:strCache>
                </c:strRef>
              </c:tx>
              <c:dLblPos val="l"/>
              <c:showLegendKey val="0"/>
              <c:showVal val="1"/>
              <c:showCatName val="0"/>
              <c:showSerName val="0"/>
              <c:showPercent val="0"/>
              <c:showBubbleSize val="0"/>
            </c:dLbl>
            <c:dLbl>
              <c:idx val="1"/>
              <c:tx>
                <c:strRef>
                  <c:f>groups!$A$35</c:f>
                  <c:strCache>
                    <c:ptCount val="1"/>
                    <c:pt idx="0">
                      <c:v>good overview</c:v>
                    </c:pt>
                  </c:strCache>
                </c:strRef>
              </c:tx>
              <c:dLblPos val="l"/>
              <c:showLegendKey val="0"/>
              <c:showVal val="1"/>
              <c:showCatName val="0"/>
              <c:showSerName val="0"/>
              <c:showPercent val="0"/>
              <c:showBubbleSize val="0"/>
            </c:dLbl>
            <c:dLbl>
              <c:idx val="2"/>
              <c:tx>
                <c:strRef>
                  <c:f>groups!$A$37</c:f>
                  <c:strCache>
                    <c:ptCount val="1"/>
                    <c:pt idx="0">
                      <c:v>supportive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groups!$B$34</c:f>
                  <c:strCache>
                    <c:ptCount val="1"/>
                    <c:pt idx="0">
                      <c:v>slow</c:v>
                    </c:pt>
                  </c:strCache>
                </c:strRef>
              </c:tx>
              <c:showLegendKey val="0"/>
              <c:showVal val="1"/>
              <c:showCatName val="0"/>
              <c:showSerName val="0"/>
              <c:showPercent val="0"/>
              <c:showBubbleSize val="0"/>
            </c:dLbl>
            <c:dLbl>
              <c:idx val="1"/>
              <c:tx>
                <c:strRef>
                  <c:f>groups!$B$35</c:f>
                  <c:strCache>
                    <c:ptCount val="1"/>
                    <c:pt idx="0">
                      <c:v>chaotic</c:v>
                    </c:pt>
                  </c:strCache>
                </c:strRef>
              </c:tx>
              <c:showLegendKey val="0"/>
              <c:showVal val="1"/>
              <c:showCatName val="0"/>
              <c:showSerName val="0"/>
              <c:showPercent val="0"/>
              <c:showBubbleSize val="0"/>
            </c:dLbl>
            <c:dLbl>
              <c:idx val="2"/>
              <c:tx>
                <c:strRef>
                  <c:f>groups!$B$36</c:f>
                  <c:strCache>
                    <c:ptCount val="1"/>
                    <c:pt idx="0">
                      <c:v>complex</c:v>
                    </c:pt>
                  </c:strCache>
                </c:strRef>
              </c:tx>
              <c:showLegendKey val="0"/>
              <c:showVal val="1"/>
              <c:showCatName val="0"/>
              <c:showSerName val="0"/>
              <c:showPercent val="0"/>
              <c:showBubbleSize val="0"/>
            </c:dLbl>
            <c:dLbl>
              <c:idx val="3"/>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groups!$Q$32</c:f>
              <c:strCache>
                <c:ptCount val="1"/>
                <c:pt idx="0">
                  <c:v>group 2 hierarchy</c:v>
                </c:pt>
              </c:strCache>
            </c:strRef>
          </c:tx>
          <c:spPr>
            <a:ln w="19050">
              <a:solidFill>
                <a:srgbClr val="1752E7"/>
              </a:solidFill>
            </a:ln>
          </c:spPr>
          <c:marker>
            <c:symbol val="triangle"/>
            <c:size val="6"/>
            <c:spPr>
              <a:solidFill>
                <a:srgbClr val="1752E7"/>
              </a:solidFill>
              <a:ln>
                <a:solidFill>
                  <a:srgbClr val="1752E7"/>
                </a:solidFill>
              </a:ln>
            </c:spPr>
          </c:marker>
          <c:xVal>
            <c:numRef>
              <c:f>groups!$Q$34:$Q$37</c:f>
              <c:numCache>
                <c:formatCode>0.00</c:formatCode>
                <c:ptCount val="4"/>
                <c:pt idx="0">
                  <c:v>3.3076923076923075</c:v>
                </c:pt>
                <c:pt idx="1">
                  <c:v>4.615384615384615</c:v>
                </c:pt>
                <c:pt idx="2">
                  <c:v>2.6923076923076925</c:v>
                </c:pt>
                <c:pt idx="3">
                  <c:v>4.9230769230769234</c:v>
                </c:pt>
              </c:numCache>
            </c:numRef>
          </c:xVal>
          <c:yVal>
            <c:numRef>
              <c:f>groups!$N$34:$N$37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09138304"/>
        <c:axId val="109140224"/>
      </c:scatterChart>
      <c:valAx>
        <c:axId val="109138304"/>
        <c:scaling>
          <c:orientation val="minMax"/>
          <c:max val="7"/>
          <c:min val="1"/>
        </c:scaling>
        <c:delete val="0"/>
        <c:axPos val="b"/>
        <c:minorGridlines/>
        <c:numFmt formatCode="0" sourceLinked="0"/>
        <c:majorTickMark val="out"/>
        <c:minorTickMark val="none"/>
        <c:tickLblPos val="nextTo"/>
        <c:crossAx val="109140224"/>
        <c:crossesAt val="1"/>
        <c:crossBetween val="midCat"/>
        <c:majorUnit val="1"/>
        <c:minorUnit val="0.2"/>
      </c:valAx>
      <c:valAx>
        <c:axId val="109140224"/>
        <c:scaling>
          <c:orientation val="minMax"/>
          <c:max val="4"/>
          <c:min val="1"/>
        </c:scaling>
        <c:delete val="1"/>
        <c:axPos val="l"/>
        <c:majorGridlines/>
        <c:numFmt formatCode="General" sourceLinked="1"/>
        <c:majorTickMark val="out"/>
        <c:minorTickMark val="none"/>
        <c:tickLblPos val="nextTo"/>
        <c:crossAx val="10913830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groups!$G$32</c:f>
              <c:strCache>
                <c:ptCount val="1"/>
                <c:pt idx="0">
                  <c:v>group 1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groups!$G$34:$G$37</c:f>
              <c:numCache>
                <c:formatCode>0.00</c:formatCode>
                <c:ptCount val="4"/>
                <c:pt idx="0">
                  <c:v>2.0909090909090908</c:v>
                </c:pt>
                <c:pt idx="1">
                  <c:v>2.3636363636363638</c:v>
                </c:pt>
                <c:pt idx="2">
                  <c:v>1.6363636363636365</c:v>
                </c:pt>
                <c:pt idx="3">
                  <c:v>2.3636363636363638</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groups!$R$32</c:f>
              <c:strCache>
                <c:ptCount val="1"/>
                <c:pt idx="0">
                  <c:v>group 2 tagstore</c:v>
                </c:pt>
              </c:strCache>
            </c:strRef>
          </c:tx>
          <c:spPr>
            <a:ln w="19050">
              <a:solidFill>
                <a:srgbClr val="228421"/>
              </a:solidFill>
            </a:ln>
          </c:spPr>
          <c:marker>
            <c:symbol val="diamond"/>
            <c:size val="6"/>
            <c:spPr>
              <a:solidFill>
                <a:srgbClr val="228421"/>
              </a:solidFill>
              <a:ln>
                <a:solidFill>
                  <a:srgbClr val="228421"/>
                </a:solidFill>
              </a:ln>
            </c:spPr>
          </c:marker>
          <c:xVal>
            <c:numRef>
              <c:f>groups!$R$34:$R$37</c:f>
              <c:numCache>
                <c:formatCode>0.00</c:formatCode>
                <c:ptCount val="4"/>
                <c:pt idx="0">
                  <c:v>3.3076923076923075</c:v>
                </c:pt>
                <c:pt idx="1">
                  <c:v>2.4615384615384617</c:v>
                </c:pt>
                <c:pt idx="2">
                  <c:v>2.4615384615384617</c:v>
                </c:pt>
                <c:pt idx="3">
                  <c:v>3.5384615384615383</c:v>
                </c:pt>
              </c:numCache>
            </c:numRef>
          </c:xVal>
          <c:yVal>
            <c:numRef>
              <c:f>groups!$C$34:$C$37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09188608"/>
        <c:axId val="109190528"/>
      </c:scatterChart>
      <c:valAx>
        <c:axId val="109188608"/>
        <c:scaling>
          <c:orientation val="minMax"/>
          <c:max val="7"/>
          <c:min val="1"/>
        </c:scaling>
        <c:delete val="0"/>
        <c:axPos val="b"/>
        <c:minorGridlines/>
        <c:numFmt formatCode="0" sourceLinked="0"/>
        <c:majorTickMark val="out"/>
        <c:minorTickMark val="none"/>
        <c:tickLblPos val="nextTo"/>
        <c:crossAx val="109190528"/>
        <c:crossesAt val="1"/>
        <c:crossBetween val="midCat"/>
        <c:majorUnit val="1"/>
        <c:minorUnit val="0.2"/>
      </c:valAx>
      <c:valAx>
        <c:axId val="109190528"/>
        <c:scaling>
          <c:orientation val="minMax"/>
          <c:max val="4"/>
          <c:min val="1"/>
        </c:scaling>
        <c:delete val="1"/>
        <c:axPos val="l"/>
        <c:majorGridlines/>
        <c:numFmt formatCode="General" sourceLinked="1"/>
        <c:majorTickMark val="out"/>
        <c:minorTickMark val="none"/>
        <c:tickLblPos val="nextTo"/>
        <c:crossAx val="10918860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groups!$H$32</c:f>
              <c:strCache>
                <c:ptCount val="1"/>
                <c:pt idx="0">
                  <c:v>group 1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groups!$H$34:$H$37</c:f>
              <c:numCache>
                <c:formatCode>0.00</c:formatCode>
                <c:ptCount val="4"/>
                <c:pt idx="0">
                  <c:v>2.4545454545454546</c:v>
                </c:pt>
                <c:pt idx="1">
                  <c:v>2.6363636363636362</c:v>
                </c:pt>
                <c:pt idx="2">
                  <c:v>2.1818181818181817</c:v>
                </c:pt>
                <c:pt idx="3">
                  <c:v>2.5454545454545454</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groups!$S$32</c:f>
              <c:strCache>
                <c:ptCount val="1"/>
                <c:pt idx="0">
                  <c:v>group 2 tagstore</c:v>
                </c:pt>
              </c:strCache>
            </c:strRef>
          </c:tx>
          <c:spPr>
            <a:ln w="19050">
              <a:solidFill>
                <a:srgbClr val="228421"/>
              </a:solidFill>
            </a:ln>
          </c:spPr>
          <c:marker>
            <c:symbol val="diamond"/>
            <c:size val="6"/>
            <c:spPr>
              <a:solidFill>
                <a:srgbClr val="228421"/>
              </a:solidFill>
              <a:ln>
                <a:solidFill>
                  <a:srgbClr val="228421"/>
                </a:solidFill>
              </a:ln>
            </c:spPr>
          </c:marker>
          <c:xVal>
            <c:numRef>
              <c:f>groups!$S$34:$S$37</c:f>
              <c:numCache>
                <c:formatCode>0.00</c:formatCode>
                <c:ptCount val="4"/>
                <c:pt idx="0">
                  <c:v>2.5384615384615383</c:v>
                </c:pt>
                <c:pt idx="1">
                  <c:v>1.9230769230769231</c:v>
                </c:pt>
                <c:pt idx="2">
                  <c:v>2</c:v>
                </c:pt>
                <c:pt idx="3">
                  <c:v>2.7692307692307692</c:v>
                </c:pt>
              </c:numCache>
            </c:numRef>
          </c:xVal>
          <c:yVal>
            <c:numRef>
              <c:f>groups!$C$34:$C$37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09386368"/>
        <c:axId val="109404928"/>
      </c:scatterChart>
      <c:valAx>
        <c:axId val="109386368"/>
        <c:scaling>
          <c:orientation val="minMax"/>
          <c:max val="7"/>
          <c:min val="1"/>
        </c:scaling>
        <c:delete val="0"/>
        <c:axPos val="b"/>
        <c:minorGridlines/>
        <c:numFmt formatCode="0" sourceLinked="0"/>
        <c:majorTickMark val="out"/>
        <c:minorTickMark val="none"/>
        <c:tickLblPos val="nextTo"/>
        <c:crossAx val="109404928"/>
        <c:crossesAt val="1"/>
        <c:crossBetween val="midCat"/>
        <c:majorUnit val="1"/>
        <c:minorUnit val="0.2"/>
      </c:valAx>
      <c:valAx>
        <c:axId val="109404928"/>
        <c:scaling>
          <c:orientation val="minMax"/>
          <c:max val="4"/>
          <c:min val="1"/>
        </c:scaling>
        <c:delete val="1"/>
        <c:axPos val="l"/>
        <c:majorGridlines/>
        <c:numFmt formatCode="General" sourceLinked="1"/>
        <c:majorTickMark val="out"/>
        <c:minorTickMark val="none"/>
        <c:tickLblPos val="nextTo"/>
        <c:crossAx val="10938636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groups!$I$32</c:f>
              <c:strCache>
                <c:ptCount val="1"/>
                <c:pt idx="0">
                  <c:v>group 1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groups!$I$34:$I$37</c:f>
              <c:numCache>
                <c:formatCode>0.00</c:formatCode>
                <c:ptCount val="4"/>
                <c:pt idx="0">
                  <c:v>2.0909090909090908</c:v>
                </c:pt>
                <c:pt idx="1">
                  <c:v>2.1818181818181817</c:v>
                </c:pt>
                <c:pt idx="2">
                  <c:v>2</c:v>
                </c:pt>
                <c:pt idx="3">
                  <c:v>2.3636363636363638</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groups!$T$32</c:f>
              <c:strCache>
                <c:ptCount val="1"/>
                <c:pt idx="0">
                  <c:v>group 2 tagstore</c:v>
                </c:pt>
              </c:strCache>
            </c:strRef>
          </c:tx>
          <c:spPr>
            <a:ln w="19050">
              <a:solidFill>
                <a:srgbClr val="228421"/>
              </a:solidFill>
            </a:ln>
          </c:spPr>
          <c:marker>
            <c:symbol val="diamond"/>
            <c:size val="6"/>
            <c:spPr>
              <a:solidFill>
                <a:srgbClr val="228421"/>
              </a:solidFill>
              <a:ln>
                <a:solidFill>
                  <a:srgbClr val="228421"/>
                </a:solidFill>
              </a:ln>
            </c:spPr>
          </c:marker>
          <c:xVal>
            <c:numRef>
              <c:f>groups!$T$34:$T$37</c:f>
              <c:numCache>
                <c:formatCode>0.00</c:formatCode>
                <c:ptCount val="4"/>
                <c:pt idx="0">
                  <c:v>2.7692307692307692</c:v>
                </c:pt>
                <c:pt idx="1">
                  <c:v>2</c:v>
                </c:pt>
                <c:pt idx="2">
                  <c:v>2.3076923076923075</c:v>
                </c:pt>
                <c:pt idx="3">
                  <c:v>2.9230769230769229</c:v>
                </c:pt>
              </c:numCache>
            </c:numRef>
          </c:xVal>
          <c:yVal>
            <c:numRef>
              <c:f>groups!$C$34:$C$37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09457408"/>
        <c:axId val="109459328"/>
      </c:scatterChart>
      <c:valAx>
        <c:axId val="109457408"/>
        <c:scaling>
          <c:orientation val="minMax"/>
          <c:max val="7"/>
          <c:min val="1"/>
        </c:scaling>
        <c:delete val="0"/>
        <c:axPos val="b"/>
        <c:minorGridlines/>
        <c:numFmt formatCode="0" sourceLinked="0"/>
        <c:majorTickMark val="out"/>
        <c:minorTickMark val="none"/>
        <c:tickLblPos val="nextTo"/>
        <c:crossAx val="109459328"/>
        <c:crossesAt val="1"/>
        <c:crossBetween val="midCat"/>
        <c:majorUnit val="1"/>
        <c:minorUnit val="0.2"/>
      </c:valAx>
      <c:valAx>
        <c:axId val="109459328"/>
        <c:scaling>
          <c:orientation val="minMax"/>
          <c:max val="4"/>
          <c:min val="1"/>
        </c:scaling>
        <c:delete val="1"/>
        <c:axPos val="l"/>
        <c:majorGridlines/>
        <c:numFmt formatCode="General" sourceLinked="1"/>
        <c:majorTickMark val="out"/>
        <c:minorTickMark val="none"/>
        <c:tickLblPos val="nextTo"/>
        <c:crossAx val="10945740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groups!$D$32</c:f>
              <c:strCache>
                <c:ptCount val="1"/>
                <c:pt idx="0">
                  <c:v>group 1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groups!$D$34:$D$37</c:f>
              <c:numCache>
                <c:formatCode>0.00</c:formatCode>
                <c:ptCount val="4"/>
                <c:pt idx="0">
                  <c:v>3.8181818181818183</c:v>
                </c:pt>
                <c:pt idx="1">
                  <c:v>3.9090909090909092</c:v>
                </c:pt>
                <c:pt idx="2">
                  <c:v>2.9090909090909092</c:v>
                </c:pt>
                <c:pt idx="3">
                  <c:v>4.7692307692307692</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groups!$G$32</c:f>
              <c:strCache>
                <c:ptCount val="1"/>
                <c:pt idx="0">
                  <c:v>group 1 tagstore</c:v>
                </c:pt>
              </c:strCache>
            </c:strRef>
          </c:tx>
          <c:spPr>
            <a:ln w="19050">
              <a:solidFill>
                <a:srgbClr val="228421"/>
              </a:solidFill>
            </a:ln>
          </c:spPr>
          <c:marker>
            <c:symbol val="diamond"/>
            <c:size val="6"/>
            <c:spPr>
              <a:solidFill>
                <a:srgbClr val="228421"/>
              </a:solidFill>
              <a:ln>
                <a:solidFill>
                  <a:srgbClr val="228421"/>
                </a:solidFill>
              </a:ln>
            </c:spPr>
          </c:marker>
          <c:xVal>
            <c:numRef>
              <c:f>groups!$G$34:$G$37</c:f>
              <c:numCache>
                <c:formatCode>0.00</c:formatCode>
                <c:ptCount val="4"/>
                <c:pt idx="0">
                  <c:v>2.0909090909090908</c:v>
                </c:pt>
                <c:pt idx="1">
                  <c:v>2.3636363636363638</c:v>
                </c:pt>
                <c:pt idx="2">
                  <c:v>1.6363636363636365</c:v>
                </c:pt>
                <c:pt idx="3">
                  <c:v>2.3636363636363638</c:v>
                </c:pt>
              </c:numCache>
            </c:numRef>
          </c:xVal>
          <c:yVal>
            <c:numRef>
              <c:f>groups!$C$34:$C$37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09511808"/>
        <c:axId val="109513728"/>
      </c:scatterChart>
      <c:valAx>
        <c:axId val="109511808"/>
        <c:scaling>
          <c:orientation val="minMax"/>
          <c:max val="7"/>
          <c:min val="1"/>
        </c:scaling>
        <c:delete val="0"/>
        <c:axPos val="b"/>
        <c:minorGridlines/>
        <c:numFmt formatCode="0" sourceLinked="0"/>
        <c:majorTickMark val="out"/>
        <c:minorTickMark val="none"/>
        <c:tickLblPos val="nextTo"/>
        <c:crossAx val="109513728"/>
        <c:crossesAt val="1"/>
        <c:crossBetween val="midCat"/>
        <c:majorUnit val="1"/>
        <c:minorUnit val="0.2"/>
      </c:valAx>
      <c:valAx>
        <c:axId val="109513728"/>
        <c:scaling>
          <c:orientation val="minMax"/>
          <c:max val="4"/>
          <c:min val="1"/>
        </c:scaling>
        <c:delete val="1"/>
        <c:axPos val="l"/>
        <c:majorGridlines/>
        <c:numFmt formatCode="General" sourceLinked="1"/>
        <c:majorTickMark val="out"/>
        <c:minorTickMark val="none"/>
        <c:tickLblPos val="nextTo"/>
        <c:crossAx val="10951180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groups!$O$32</c:f>
              <c:strCache>
                <c:ptCount val="1"/>
                <c:pt idx="0">
                  <c:v>group 2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groups!$O$34:$O$37</c:f>
              <c:numCache>
                <c:formatCode>0.00</c:formatCode>
                <c:ptCount val="4"/>
                <c:pt idx="0">
                  <c:v>3.3076923076923075</c:v>
                </c:pt>
                <c:pt idx="1">
                  <c:v>4.4615384615384617</c:v>
                </c:pt>
                <c:pt idx="2">
                  <c:v>2.5384615384615383</c:v>
                </c:pt>
                <c:pt idx="3">
                  <c:v>4.7692307692307692</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groups!$R$32</c:f>
              <c:strCache>
                <c:ptCount val="1"/>
                <c:pt idx="0">
                  <c:v>group 2 tagstore</c:v>
                </c:pt>
              </c:strCache>
            </c:strRef>
          </c:tx>
          <c:spPr>
            <a:ln w="19050">
              <a:solidFill>
                <a:srgbClr val="228421"/>
              </a:solidFill>
            </a:ln>
          </c:spPr>
          <c:marker>
            <c:symbol val="diamond"/>
            <c:size val="6"/>
            <c:spPr>
              <a:solidFill>
                <a:srgbClr val="228421"/>
              </a:solidFill>
              <a:ln>
                <a:solidFill>
                  <a:srgbClr val="228421"/>
                </a:solidFill>
              </a:ln>
            </c:spPr>
          </c:marker>
          <c:xVal>
            <c:numRef>
              <c:f>groups!$R$34:$R$37</c:f>
              <c:numCache>
                <c:formatCode>0.00</c:formatCode>
                <c:ptCount val="4"/>
                <c:pt idx="0">
                  <c:v>3.3076923076923075</c:v>
                </c:pt>
                <c:pt idx="1">
                  <c:v>2.4615384615384617</c:v>
                </c:pt>
                <c:pt idx="2">
                  <c:v>2.4615384615384617</c:v>
                </c:pt>
                <c:pt idx="3">
                  <c:v>3.5384615384615383</c:v>
                </c:pt>
              </c:numCache>
            </c:numRef>
          </c:xVal>
          <c:yVal>
            <c:numRef>
              <c:f>groups!$C$34:$C$37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09566208"/>
        <c:axId val="109588864"/>
      </c:scatterChart>
      <c:valAx>
        <c:axId val="109566208"/>
        <c:scaling>
          <c:orientation val="minMax"/>
          <c:max val="7"/>
          <c:min val="1"/>
        </c:scaling>
        <c:delete val="0"/>
        <c:axPos val="b"/>
        <c:minorGridlines/>
        <c:numFmt formatCode="0" sourceLinked="0"/>
        <c:majorTickMark val="out"/>
        <c:minorTickMark val="none"/>
        <c:tickLblPos val="nextTo"/>
        <c:crossAx val="109588864"/>
        <c:crossesAt val="1"/>
        <c:crossBetween val="midCat"/>
        <c:majorUnit val="1"/>
        <c:minorUnit val="0.2"/>
      </c:valAx>
      <c:valAx>
        <c:axId val="109588864"/>
        <c:scaling>
          <c:orientation val="minMax"/>
          <c:max val="4"/>
          <c:min val="1"/>
        </c:scaling>
        <c:delete val="1"/>
        <c:axPos val="l"/>
        <c:majorGridlines/>
        <c:numFmt formatCode="General" sourceLinked="1"/>
        <c:majorTickMark val="out"/>
        <c:minorTickMark val="none"/>
        <c:tickLblPos val="nextTo"/>
        <c:crossAx val="10956620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groups!$E$32</c:f>
              <c:strCache>
                <c:ptCount val="1"/>
                <c:pt idx="0">
                  <c:v>group 1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groups!$E$34:$E$37</c:f>
              <c:numCache>
                <c:formatCode>0.00</c:formatCode>
                <c:ptCount val="4"/>
                <c:pt idx="0">
                  <c:v>2.9090909090909092</c:v>
                </c:pt>
                <c:pt idx="1">
                  <c:v>3.6363636363636362</c:v>
                </c:pt>
                <c:pt idx="2">
                  <c:v>2.4545454545454546</c:v>
                </c:pt>
                <c:pt idx="3">
                  <c:v>5</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groups!$H$32</c:f>
              <c:strCache>
                <c:ptCount val="1"/>
                <c:pt idx="0">
                  <c:v>group 1 tagstore</c:v>
                </c:pt>
              </c:strCache>
            </c:strRef>
          </c:tx>
          <c:spPr>
            <a:ln w="19050">
              <a:solidFill>
                <a:srgbClr val="228421"/>
              </a:solidFill>
            </a:ln>
          </c:spPr>
          <c:marker>
            <c:symbol val="diamond"/>
            <c:size val="6"/>
            <c:spPr>
              <a:solidFill>
                <a:srgbClr val="228421"/>
              </a:solidFill>
              <a:ln>
                <a:solidFill>
                  <a:srgbClr val="228421"/>
                </a:solidFill>
              </a:ln>
            </c:spPr>
          </c:marker>
          <c:xVal>
            <c:numRef>
              <c:f>groups!$H$34:$H$37</c:f>
              <c:numCache>
                <c:formatCode>0.00</c:formatCode>
                <c:ptCount val="4"/>
                <c:pt idx="0">
                  <c:v>2.4545454545454546</c:v>
                </c:pt>
                <c:pt idx="1">
                  <c:v>2.6363636363636362</c:v>
                </c:pt>
                <c:pt idx="2">
                  <c:v>2.1818181818181817</c:v>
                </c:pt>
                <c:pt idx="3">
                  <c:v>2.5454545454545454</c:v>
                </c:pt>
              </c:numCache>
            </c:numRef>
          </c:xVal>
          <c:yVal>
            <c:numRef>
              <c:f>groups!$C$34:$C$37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09629440"/>
        <c:axId val="109631360"/>
      </c:scatterChart>
      <c:valAx>
        <c:axId val="109629440"/>
        <c:scaling>
          <c:orientation val="minMax"/>
          <c:max val="7"/>
          <c:min val="1"/>
        </c:scaling>
        <c:delete val="0"/>
        <c:axPos val="b"/>
        <c:minorGridlines/>
        <c:numFmt formatCode="0" sourceLinked="0"/>
        <c:majorTickMark val="out"/>
        <c:minorTickMark val="none"/>
        <c:tickLblPos val="nextTo"/>
        <c:crossAx val="109631360"/>
        <c:crossesAt val="1"/>
        <c:crossBetween val="midCat"/>
        <c:majorUnit val="1"/>
        <c:minorUnit val="0.2"/>
      </c:valAx>
      <c:valAx>
        <c:axId val="109631360"/>
        <c:scaling>
          <c:orientation val="minMax"/>
          <c:max val="4"/>
          <c:min val="1"/>
        </c:scaling>
        <c:delete val="1"/>
        <c:axPos val="l"/>
        <c:majorGridlines/>
        <c:numFmt formatCode="General" sourceLinked="1"/>
        <c:majorTickMark val="out"/>
        <c:minorTickMark val="none"/>
        <c:tickLblPos val="nextTo"/>
        <c:crossAx val="109629440"/>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groups!$F$32</c:f>
              <c:strCache>
                <c:ptCount val="1"/>
                <c:pt idx="0">
                  <c:v>group 1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groups!$F$34:$F$37</c:f>
              <c:numCache>
                <c:formatCode>0.00</c:formatCode>
                <c:ptCount val="4"/>
                <c:pt idx="0">
                  <c:v>4.2727272727272725</c:v>
                </c:pt>
                <c:pt idx="1">
                  <c:v>5.0909090909090908</c:v>
                </c:pt>
                <c:pt idx="2">
                  <c:v>3.7272727272727271</c:v>
                </c:pt>
                <c:pt idx="3">
                  <c:v>5.6</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groups!$I$32</c:f>
              <c:strCache>
                <c:ptCount val="1"/>
                <c:pt idx="0">
                  <c:v>group 1 tagstore</c:v>
                </c:pt>
              </c:strCache>
            </c:strRef>
          </c:tx>
          <c:spPr>
            <a:ln w="19050">
              <a:solidFill>
                <a:srgbClr val="228421"/>
              </a:solidFill>
            </a:ln>
          </c:spPr>
          <c:marker>
            <c:symbol val="diamond"/>
            <c:size val="6"/>
            <c:spPr>
              <a:solidFill>
                <a:srgbClr val="228421"/>
              </a:solidFill>
              <a:ln>
                <a:solidFill>
                  <a:srgbClr val="228421"/>
                </a:solidFill>
              </a:ln>
            </c:spPr>
          </c:marker>
          <c:xVal>
            <c:numRef>
              <c:f>groups!$I$34:$I$37</c:f>
              <c:numCache>
                <c:formatCode>0.00</c:formatCode>
                <c:ptCount val="4"/>
                <c:pt idx="0">
                  <c:v>2.0909090909090908</c:v>
                </c:pt>
                <c:pt idx="1">
                  <c:v>2.1818181818181817</c:v>
                </c:pt>
                <c:pt idx="2">
                  <c:v>2</c:v>
                </c:pt>
                <c:pt idx="3">
                  <c:v>2.3636363636363638</c:v>
                </c:pt>
              </c:numCache>
            </c:numRef>
          </c:xVal>
          <c:yVal>
            <c:numRef>
              <c:f>groups!$C$34:$C$37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10027904"/>
        <c:axId val="110029824"/>
      </c:scatterChart>
      <c:valAx>
        <c:axId val="110027904"/>
        <c:scaling>
          <c:orientation val="minMax"/>
          <c:max val="7"/>
          <c:min val="1"/>
        </c:scaling>
        <c:delete val="0"/>
        <c:axPos val="b"/>
        <c:minorGridlines/>
        <c:numFmt formatCode="0" sourceLinked="0"/>
        <c:majorTickMark val="out"/>
        <c:minorTickMark val="none"/>
        <c:tickLblPos val="nextTo"/>
        <c:crossAx val="110029824"/>
        <c:crossesAt val="1"/>
        <c:crossBetween val="midCat"/>
        <c:majorUnit val="1"/>
        <c:minorUnit val="0.2"/>
      </c:valAx>
      <c:valAx>
        <c:axId val="110029824"/>
        <c:scaling>
          <c:orientation val="minMax"/>
          <c:max val="4"/>
          <c:min val="1"/>
        </c:scaling>
        <c:delete val="1"/>
        <c:axPos val="l"/>
        <c:majorGridlines/>
        <c:numFmt formatCode="General" sourceLinked="1"/>
        <c:majorTickMark val="out"/>
        <c:minorTickMark val="none"/>
        <c:tickLblPos val="nextTo"/>
        <c:crossAx val="11002790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groups!$P$32</c:f>
              <c:strCache>
                <c:ptCount val="1"/>
                <c:pt idx="0">
                  <c:v>group 2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groups!$P$34:$P$37</c:f>
              <c:numCache>
                <c:formatCode>0.00</c:formatCode>
                <c:ptCount val="4"/>
                <c:pt idx="0">
                  <c:v>3</c:v>
                </c:pt>
                <c:pt idx="1">
                  <c:v>4.4615384615384617</c:v>
                </c:pt>
                <c:pt idx="2">
                  <c:v>2.6923076923076925</c:v>
                </c:pt>
                <c:pt idx="3">
                  <c:v>4.4615384615384617</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groups!$S$32</c:f>
              <c:strCache>
                <c:ptCount val="1"/>
                <c:pt idx="0">
                  <c:v>group 2 tagstore</c:v>
                </c:pt>
              </c:strCache>
            </c:strRef>
          </c:tx>
          <c:spPr>
            <a:ln w="19050">
              <a:solidFill>
                <a:srgbClr val="228421"/>
              </a:solidFill>
            </a:ln>
          </c:spPr>
          <c:marker>
            <c:symbol val="diamond"/>
            <c:size val="6"/>
            <c:spPr>
              <a:solidFill>
                <a:srgbClr val="228421"/>
              </a:solidFill>
              <a:ln>
                <a:solidFill>
                  <a:srgbClr val="228421"/>
                </a:solidFill>
              </a:ln>
            </c:spPr>
          </c:marker>
          <c:xVal>
            <c:numRef>
              <c:f>groups!$S$34:$S$37</c:f>
              <c:numCache>
                <c:formatCode>0.00</c:formatCode>
                <c:ptCount val="4"/>
                <c:pt idx="0">
                  <c:v>2.5384615384615383</c:v>
                </c:pt>
                <c:pt idx="1">
                  <c:v>1.9230769230769231</c:v>
                </c:pt>
                <c:pt idx="2">
                  <c:v>2</c:v>
                </c:pt>
                <c:pt idx="3">
                  <c:v>2.7692307692307692</c:v>
                </c:pt>
              </c:numCache>
            </c:numRef>
          </c:xVal>
          <c:yVal>
            <c:numRef>
              <c:f>groups!$C$34:$C$37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10090496"/>
        <c:axId val="110113152"/>
      </c:scatterChart>
      <c:valAx>
        <c:axId val="110090496"/>
        <c:scaling>
          <c:orientation val="minMax"/>
          <c:max val="7"/>
          <c:min val="1"/>
        </c:scaling>
        <c:delete val="0"/>
        <c:axPos val="b"/>
        <c:minorGridlines/>
        <c:numFmt formatCode="0" sourceLinked="0"/>
        <c:majorTickMark val="out"/>
        <c:minorTickMark val="none"/>
        <c:tickLblPos val="nextTo"/>
        <c:crossAx val="110113152"/>
        <c:crossesAt val="1"/>
        <c:crossBetween val="midCat"/>
        <c:majorUnit val="1"/>
        <c:minorUnit val="0.2"/>
      </c:valAx>
      <c:valAx>
        <c:axId val="110113152"/>
        <c:scaling>
          <c:orientation val="minMax"/>
          <c:max val="4"/>
          <c:min val="1"/>
        </c:scaling>
        <c:delete val="1"/>
        <c:axPos val="l"/>
        <c:majorGridlines/>
        <c:numFmt formatCode="General" sourceLinked="1"/>
        <c:majorTickMark val="out"/>
        <c:minorTickMark val="none"/>
        <c:tickLblPos val="nextTo"/>
        <c:crossAx val="11009049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groups!$Q$32</c:f>
              <c:strCache>
                <c:ptCount val="1"/>
                <c:pt idx="0">
                  <c:v>group 2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groups!$Q$34:$Q$37</c:f>
              <c:numCache>
                <c:formatCode>0.00</c:formatCode>
                <c:ptCount val="4"/>
                <c:pt idx="0">
                  <c:v>3.3076923076923075</c:v>
                </c:pt>
                <c:pt idx="1">
                  <c:v>4.615384615384615</c:v>
                </c:pt>
                <c:pt idx="2">
                  <c:v>2.6923076923076925</c:v>
                </c:pt>
                <c:pt idx="3">
                  <c:v>4.9230769230769234</c:v>
                </c:pt>
              </c:numCache>
            </c:numRef>
          </c:xVal>
          <c:yVal>
            <c:numRef>
              <c:f>groups!$C$34:$C$37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groups!$T$32</c:f>
              <c:strCache>
                <c:ptCount val="1"/>
                <c:pt idx="0">
                  <c:v>group 2 tagstore</c:v>
                </c:pt>
              </c:strCache>
            </c:strRef>
          </c:tx>
          <c:spPr>
            <a:ln w="19050">
              <a:solidFill>
                <a:srgbClr val="228421"/>
              </a:solidFill>
            </a:ln>
          </c:spPr>
          <c:marker>
            <c:symbol val="diamond"/>
            <c:size val="6"/>
            <c:spPr>
              <a:solidFill>
                <a:srgbClr val="228421"/>
              </a:solidFill>
              <a:ln>
                <a:solidFill>
                  <a:srgbClr val="228421"/>
                </a:solidFill>
              </a:ln>
            </c:spPr>
          </c:marker>
          <c:xVal>
            <c:numRef>
              <c:f>groups!$T$34:$T$37</c:f>
              <c:numCache>
                <c:formatCode>0.00</c:formatCode>
                <c:ptCount val="4"/>
                <c:pt idx="0">
                  <c:v>2.7692307692307692</c:v>
                </c:pt>
                <c:pt idx="1">
                  <c:v>2</c:v>
                </c:pt>
                <c:pt idx="2">
                  <c:v>2.3076923076923075</c:v>
                </c:pt>
                <c:pt idx="3">
                  <c:v>2.9230769230769229</c:v>
                </c:pt>
              </c:numCache>
            </c:numRef>
          </c:xVal>
          <c:yVal>
            <c:numRef>
              <c:f>groups!$C$34:$C$37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10132608"/>
        <c:axId val="110159360"/>
      </c:scatterChart>
      <c:valAx>
        <c:axId val="110132608"/>
        <c:scaling>
          <c:orientation val="minMax"/>
          <c:max val="7"/>
          <c:min val="1"/>
        </c:scaling>
        <c:delete val="0"/>
        <c:axPos val="b"/>
        <c:minorGridlines/>
        <c:numFmt formatCode="0" sourceLinked="0"/>
        <c:majorTickMark val="out"/>
        <c:minorTickMark val="none"/>
        <c:tickLblPos val="nextTo"/>
        <c:crossAx val="110159360"/>
        <c:crossesAt val="1"/>
        <c:crossBetween val="midCat"/>
        <c:majorUnit val="1"/>
        <c:minorUnit val="0.2"/>
      </c:valAx>
      <c:valAx>
        <c:axId val="110159360"/>
        <c:scaling>
          <c:orientation val="minMax"/>
          <c:max val="4"/>
          <c:min val="1"/>
        </c:scaling>
        <c:delete val="1"/>
        <c:axPos val="l"/>
        <c:majorGridlines/>
        <c:numFmt formatCode="General" sourceLinked="1"/>
        <c:majorTickMark val="out"/>
        <c:minorTickMark val="none"/>
        <c:tickLblPos val="nextTo"/>
        <c:crossAx val="11013260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tagging'!$D$28</c:f>
              <c:strCache>
                <c:ptCount val="1"/>
                <c:pt idx="0">
                  <c:v>tagging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'tagging vs. no tagging'!$D$30:$D$33</c:f>
              <c:numCache>
                <c:formatCode>0.00</c:formatCode>
                <c:ptCount val="4"/>
                <c:pt idx="0">
                  <c:v>3</c:v>
                </c:pt>
                <c:pt idx="1">
                  <c:v>4.2857142857142856</c:v>
                </c:pt>
                <c:pt idx="2">
                  <c:v>2.6428571428571428</c:v>
                </c:pt>
                <c:pt idx="3">
                  <c:v>4.384615384615385</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tagging'!$D$34</c:f>
              <c:strCache>
                <c:ptCount val="1"/>
                <c:pt idx="0">
                  <c:v>not tagging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'tagging vs. no tagging'!$D$36:$D$39</c:f>
              <c:numCache>
                <c:formatCode>0.00</c:formatCode>
                <c:ptCount val="4"/>
                <c:pt idx="0">
                  <c:v>4.3</c:v>
                </c:pt>
                <c:pt idx="1">
                  <c:v>4.0999999999999996</c:v>
                </c:pt>
                <c:pt idx="2">
                  <c:v>2.8</c:v>
                </c:pt>
                <c:pt idx="3">
                  <c:v>5.8</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0527232"/>
        <c:axId val="110529152"/>
      </c:scatterChart>
      <c:valAx>
        <c:axId val="110527232"/>
        <c:scaling>
          <c:orientation val="minMax"/>
          <c:max val="7"/>
          <c:min val="1"/>
        </c:scaling>
        <c:delete val="0"/>
        <c:axPos val="b"/>
        <c:minorGridlines/>
        <c:numFmt formatCode="0" sourceLinked="0"/>
        <c:majorTickMark val="out"/>
        <c:minorTickMark val="none"/>
        <c:tickLblPos val="nextTo"/>
        <c:crossAx val="110529152"/>
        <c:crossesAt val="1"/>
        <c:crossBetween val="midCat"/>
        <c:majorUnit val="1"/>
        <c:minorUnit val="0.2"/>
      </c:valAx>
      <c:valAx>
        <c:axId val="110529152"/>
        <c:scaling>
          <c:orientation val="minMax"/>
          <c:max val="4"/>
          <c:min val="1"/>
        </c:scaling>
        <c:delete val="1"/>
        <c:axPos val="l"/>
        <c:majorGridlines/>
        <c:numFmt formatCode="0.00" sourceLinked="1"/>
        <c:majorTickMark val="out"/>
        <c:minorTickMark val="none"/>
        <c:tickLblPos val="nextTo"/>
        <c:crossAx val="11052723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tagging'!$E$28</c:f>
              <c:strCache>
                <c:ptCount val="1"/>
                <c:pt idx="0">
                  <c:v>tagging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'tagging vs. no tagging'!$E$30:$E$33</c:f>
              <c:numCache>
                <c:formatCode>0.00</c:formatCode>
                <c:ptCount val="4"/>
                <c:pt idx="0">
                  <c:v>2.6428571428571428</c:v>
                </c:pt>
                <c:pt idx="1">
                  <c:v>4.3571428571428568</c:v>
                </c:pt>
                <c:pt idx="2">
                  <c:v>2.6428571428571428</c:v>
                </c:pt>
                <c:pt idx="3">
                  <c:v>4.5384615384615383</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tagging'!$E$34</c:f>
              <c:strCache>
                <c:ptCount val="1"/>
                <c:pt idx="0">
                  <c:v>not tagging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'tagging vs. no tagging'!$E$36:$E$39</c:f>
              <c:numCache>
                <c:formatCode>0.00</c:formatCode>
                <c:ptCount val="4"/>
                <c:pt idx="0">
                  <c:v>3.4</c:v>
                </c:pt>
                <c:pt idx="1">
                  <c:v>3.7</c:v>
                </c:pt>
                <c:pt idx="2">
                  <c:v>2.5</c:v>
                </c:pt>
                <c:pt idx="3">
                  <c:v>4.9000000000000004</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0253952"/>
        <c:axId val="110264320"/>
      </c:scatterChart>
      <c:valAx>
        <c:axId val="110253952"/>
        <c:scaling>
          <c:orientation val="minMax"/>
          <c:max val="7"/>
          <c:min val="1"/>
        </c:scaling>
        <c:delete val="0"/>
        <c:axPos val="b"/>
        <c:minorGridlines/>
        <c:numFmt formatCode="0" sourceLinked="0"/>
        <c:majorTickMark val="out"/>
        <c:minorTickMark val="none"/>
        <c:tickLblPos val="nextTo"/>
        <c:crossAx val="110264320"/>
        <c:crossesAt val="1"/>
        <c:crossBetween val="midCat"/>
        <c:majorUnit val="1"/>
        <c:minorUnit val="0.2"/>
      </c:valAx>
      <c:valAx>
        <c:axId val="110264320"/>
        <c:scaling>
          <c:orientation val="minMax"/>
          <c:max val="4"/>
          <c:min val="1"/>
        </c:scaling>
        <c:delete val="1"/>
        <c:axPos val="l"/>
        <c:majorGridlines/>
        <c:numFmt formatCode="0.00" sourceLinked="1"/>
        <c:majorTickMark val="out"/>
        <c:minorTickMark val="none"/>
        <c:tickLblPos val="nextTo"/>
        <c:crossAx val="11025395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tagging'!$F$28</c:f>
              <c:strCache>
                <c:ptCount val="1"/>
                <c:pt idx="0">
                  <c:v>tagging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'tagging vs. no tagging'!$F$30:$F$33</c:f>
              <c:numCache>
                <c:formatCode>0.00</c:formatCode>
                <c:ptCount val="4"/>
                <c:pt idx="0">
                  <c:v>3.2857142857142856</c:v>
                </c:pt>
                <c:pt idx="1">
                  <c:v>5</c:v>
                </c:pt>
                <c:pt idx="2">
                  <c:v>3</c:v>
                </c:pt>
                <c:pt idx="3">
                  <c:v>4.6923076923076925</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tagging'!$F$34</c:f>
              <c:strCache>
                <c:ptCount val="1"/>
                <c:pt idx="0">
                  <c:v>not tagging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'tagging vs. no tagging'!$F$36:$F$39</c:f>
              <c:numCache>
                <c:formatCode>0.00</c:formatCode>
                <c:ptCount val="4"/>
                <c:pt idx="0">
                  <c:v>4.4000000000000004</c:v>
                </c:pt>
                <c:pt idx="1">
                  <c:v>4.5999999999999996</c:v>
                </c:pt>
                <c:pt idx="2">
                  <c:v>3.4</c:v>
                </c:pt>
                <c:pt idx="3">
                  <c:v>5.9</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0386176"/>
        <c:axId val="110400640"/>
      </c:scatterChart>
      <c:valAx>
        <c:axId val="110386176"/>
        <c:scaling>
          <c:orientation val="minMax"/>
          <c:max val="7"/>
          <c:min val="1"/>
        </c:scaling>
        <c:delete val="0"/>
        <c:axPos val="b"/>
        <c:minorGridlines/>
        <c:numFmt formatCode="0" sourceLinked="0"/>
        <c:majorTickMark val="out"/>
        <c:minorTickMark val="none"/>
        <c:tickLblPos val="nextTo"/>
        <c:crossAx val="110400640"/>
        <c:crossesAt val="1"/>
        <c:crossBetween val="midCat"/>
        <c:majorUnit val="1"/>
        <c:minorUnit val="0.2"/>
      </c:valAx>
      <c:valAx>
        <c:axId val="110400640"/>
        <c:scaling>
          <c:orientation val="minMax"/>
          <c:max val="4"/>
          <c:min val="1"/>
        </c:scaling>
        <c:delete val="1"/>
        <c:axPos val="l"/>
        <c:majorGridlines/>
        <c:numFmt formatCode="0.00" sourceLinked="1"/>
        <c:majorTickMark val="out"/>
        <c:minorTickMark val="none"/>
        <c:tickLblPos val="nextTo"/>
        <c:crossAx val="11038617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tagging'!$G$28</c:f>
              <c:strCache>
                <c:ptCount val="1"/>
                <c:pt idx="0">
                  <c:v>tagging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'tagging vs. no tagging'!$G$30:$G$33</c:f>
              <c:numCache>
                <c:formatCode>0.00</c:formatCode>
                <c:ptCount val="4"/>
                <c:pt idx="0">
                  <c:v>3.0714285714285716</c:v>
                </c:pt>
                <c:pt idx="1">
                  <c:v>2.1428571428571428</c:v>
                </c:pt>
                <c:pt idx="2">
                  <c:v>2.1428571428571428</c:v>
                </c:pt>
                <c:pt idx="3">
                  <c:v>3.0714285714285716</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tagging'!$G$34</c:f>
              <c:strCache>
                <c:ptCount val="1"/>
                <c:pt idx="0">
                  <c:v>not tagging tagstore</c:v>
                </c:pt>
              </c:strCache>
            </c:strRef>
          </c:tx>
          <c:spPr>
            <a:ln w="19050">
              <a:solidFill>
                <a:srgbClr val="228421"/>
              </a:solidFill>
            </a:ln>
          </c:spPr>
          <c:marker>
            <c:symbol val="diamond"/>
            <c:size val="6"/>
            <c:spPr>
              <a:solidFill>
                <a:srgbClr val="228421"/>
              </a:solidFill>
              <a:ln>
                <a:solidFill>
                  <a:srgbClr val="228421"/>
                </a:solidFill>
              </a:ln>
            </c:spPr>
          </c:marker>
          <c:xVal>
            <c:numRef>
              <c:f>'tagging vs. no tagging'!$G$36:$G$39</c:f>
              <c:numCache>
                <c:formatCode>0.00</c:formatCode>
                <c:ptCount val="4"/>
                <c:pt idx="0">
                  <c:v>2.2999999999999998</c:v>
                </c:pt>
                <c:pt idx="1">
                  <c:v>2.8</c:v>
                </c:pt>
                <c:pt idx="2">
                  <c:v>2</c:v>
                </c:pt>
                <c:pt idx="3">
                  <c:v>2.9</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0449024"/>
        <c:axId val="110450944"/>
      </c:scatterChart>
      <c:valAx>
        <c:axId val="110449024"/>
        <c:scaling>
          <c:orientation val="minMax"/>
          <c:max val="7"/>
          <c:min val="1"/>
        </c:scaling>
        <c:delete val="0"/>
        <c:axPos val="b"/>
        <c:minorGridlines/>
        <c:numFmt formatCode="0" sourceLinked="0"/>
        <c:majorTickMark val="out"/>
        <c:minorTickMark val="none"/>
        <c:tickLblPos val="nextTo"/>
        <c:crossAx val="110450944"/>
        <c:crossesAt val="1"/>
        <c:crossBetween val="midCat"/>
        <c:majorUnit val="1"/>
        <c:minorUnit val="0.2"/>
      </c:valAx>
      <c:valAx>
        <c:axId val="110450944"/>
        <c:scaling>
          <c:orientation val="minMax"/>
          <c:max val="4"/>
          <c:min val="1"/>
        </c:scaling>
        <c:delete val="1"/>
        <c:axPos val="l"/>
        <c:majorGridlines/>
        <c:numFmt formatCode="0.00" sourceLinked="1"/>
        <c:majorTickMark val="out"/>
        <c:minorTickMark val="none"/>
        <c:tickLblPos val="nextTo"/>
        <c:crossAx val="11044902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tagging'!$H$28</c:f>
              <c:strCache>
                <c:ptCount val="1"/>
                <c:pt idx="0">
                  <c:v>tagging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'tagging vs. no tagging'!$H$30:$H$33</c:f>
              <c:numCache>
                <c:formatCode>0.00</c:formatCode>
                <c:ptCount val="4"/>
                <c:pt idx="0">
                  <c:v>2.7142857142857144</c:v>
                </c:pt>
                <c:pt idx="1">
                  <c:v>1.8571428571428572</c:v>
                </c:pt>
                <c:pt idx="2">
                  <c:v>2</c:v>
                </c:pt>
                <c:pt idx="3">
                  <c:v>2.8571428571428572</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tagging'!$H$34</c:f>
              <c:strCache>
                <c:ptCount val="1"/>
                <c:pt idx="0">
                  <c:v>not tagging tagstore</c:v>
                </c:pt>
              </c:strCache>
            </c:strRef>
          </c:tx>
          <c:spPr>
            <a:ln w="19050">
              <a:solidFill>
                <a:srgbClr val="228421"/>
              </a:solidFill>
            </a:ln>
          </c:spPr>
          <c:marker>
            <c:symbol val="diamond"/>
            <c:size val="6"/>
            <c:spPr>
              <a:solidFill>
                <a:srgbClr val="228421"/>
              </a:solidFill>
              <a:ln>
                <a:solidFill>
                  <a:srgbClr val="228421"/>
                </a:solidFill>
              </a:ln>
            </c:spPr>
          </c:marker>
          <c:xVal>
            <c:numRef>
              <c:f>'tagging vs. no tagging'!$H$36:$H$39</c:f>
              <c:numCache>
                <c:formatCode>0.00</c:formatCode>
                <c:ptCount val="4"/>
                <c:pt idx="0">
                  <c:v>2.2000000000000002</c:v>
                </c:pt>
                <c:pt idx="1">
                  <c:v>2.8</c:v>
                </c:pt>
                <c:pt idx="2">
                  <c:v>2.2000000000000002</c:v>
                </c:pt>
                <c:pt idx="3">
                  <c:v>2.4</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0568960"/>
        <c:axId val="110570880"/>
      </c:scatterChart>
      <c:valAx>
        <c:axId val="110568960"/>
        <c:scaling>
          <c:orientation val="minMax"/>
          <c:max val="7"/>
          <c:min val="1"/>
        </c:scaling>
        <c:delete val="0"/>
        <c:axPos val="b"/>
        <c:minorGridlines/>
        <c:numFmt formatCode="0" sourceLinked="0"/>
        <c:majorTickMark val="out"/>
        <c:minorTickMark val="none"/>
        <c:tickLblPos val="nextTo"/>
        <c:crossAx val="110570880"/>
        <c:crossesAt val="1"/>
        <c:crossBetween val="midCat"/>
        <c:majorUnit val="1"/>
        <c:minorUnit val="0.2"/>
      </c:valAx>
      <c:valAx>
        <c:axId val="110570880"/>
        <c:scaling>
          <c:orientation val="minMax"/>
          <c:max val="4"/>
          <c:min val="1"/>
        </c:scaling>
        <c:delete val="1"/>
        <c:axPos val="l"/>
        <c:majorGridlines/>
        <c:numFmt formatCode="0.00" sourceLinked="1"/>
        <c:majorTickMark val="out"/>
        <c:minorTickMark val="none"/>
        <c:tickLblPos val="nextTo"/>
        <c:crossAx val="110568960"/>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tagging'!$I$28</c:f>
              <c:strCache>
                <c:ptCount val="1"/>
                <c:pt idx="0">
                  <c:v>tagging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'tagging vs. no tagging'!$I$30:$I$33</c:f>
              <c:numCache>
                <c:formatCode>0.00</c:formatCode>
                <c:ptCount val="4"/>
                <c:pt idx="0">
                  <c:v>2.8571428571428572</c:v>
                </c:pt>
                <c:pt idx="1">
                  <c:v>1.9285714285714286</c:v>
                </c:pt>
                <c:pt idx="2">
                  <c:v>2.2142857142857144</c:v>
                </c:pt>
                <c:pt idx="3">
                  <c:v>2.9285714285714284</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tagging'!$I$34</c:f>
              <c:strCache>
                <c:ptCount val="1"/>
                <c:pt idx="0">
                  <c:v>not tagging tagstore</c:v>
                </c:pt>
              </c:strCache>
            </c:strRef>
          </c:tx>
          <c:spPr>
            <a:ln w="19050">
              <a:solidFill>
                <a:srgbClr val="228421"/>
              </a:solidFill>
            </a:ln>
          </c:spPr>
          <c:marker>
            <c:symbol val="diamond"/>
            <c:size val="6"/>
            <c:spPr>
              <a:solidFill>
                <a:srgbClr val="228421"/>
              </a:solidFill>
              <a:ln>
                <a:solidFill>
                  <a:srgbClr val="228421"/>
                </a:solidFill>
              </a:ln>
            </c:spPr>
          </c:marker>
          <c:xVal>
            <c:numRef>
              <c:f>'tagging vs. no tagging'!$I$36:$I$39</c:f>
              <c:numCache>
                <c:formatCode>0.00</c:formatCode>
                <c:ptCount val="4"/>
                <c:pt idx="0">
                  <c:v>1.9</c:v>
                </c:pt>
                <c:pt idx="1">
                  <c:v>2.2999999999999998</c:v>
                </c:pt>
                <c:pt idx="2">
                  <c:v>2.1</c:v>
                </c:pt>
                <c:pt idx="3">
                  <c:v>2.2999999999999998</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1221376"/>
        <c:axId val="111256320"/>
      </c:scatterChart>
      <c:valAx>
        <c:axId val="111221376"/>
        <c:scaling>
          <c:orientation val="minMax"/>
          <c:max val="7"/>
          <c:min val="1"/>
        </c:scaling>
        <c:delete val="0"/>
        <c:axPos val="b"/>
        <c:minorGridlines/>
        <c:numFmt formatCode="0" sourceLinked="0"/>
        <c:majorTickMark val="out"/>
        <c:minorTickMark val="none"/>
        <c:tickLblPos val="nextTo"/>
        <c:crossAx val="111256320"/>
        <c:crossesAt val="1"/>
        <c:crossBetween val="midCat"/>
        <c:majorUnit val="1"/>
        <c:minorUnit val="0.2"/>
      </c:valAx>
      <c:valAx>
        <c:axId val="111256320"/>
        <c:scaling>
          <c:orientation val="minMax"/>
          <c:max val="4"/>
          <c:min val="1"/>
        </c:scaling>
        <c:delete val="1"/>
        <c:axPos val="l"/>
        <c:majorGridlines/>
        <c:numFmt formatCode="0.00" sourceLinked="1"/>
        <c:majorTickMark val="out"/>
        <c:minorTickMark val="none"/>
        <c:tickLblPos val="nextTo"/>
        <c:crossAx val="11122137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tagging'!$D$28</c:f>
              <c:strCache>
                <c:ptCount val="1"/>
                <c:pt idx="0">
                  <c:v>tagging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'tagging vs. no tagging'!$D$30:$D$33</c:f>
              <c:numCache>
                <c:formatCode>0.00</c:formatCode>
                <c:ptCount val="4"/>
                <c:pt idx="0">
                  <c:v>3</c:v>
                </c:pt>
                <c:pt idx="1">
                  <c:v>4.2857142857142856</c:v>
                </c:pt>
                <c:pt idx="2">
                  <c:v>2.6428571428571428</c:v>
                </c:pt>
                <c:pt idx="3">
                  <c:v>4.384615384615385</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tagging'!$G$28</c:f>
              <c:strCache>
                <c:ptCount val="1"/>
                <c:pt idx="0">
                  <c:v>tagging tagstore</c:v>
                </c:pt>
              </c:strCache>
            </c:strRef>
          </c:tx>
          <c:spPr>
            <a:ln w="19050">
              <a:solidFill>
                <a:srgbClr val="228421"/>
              </a:solidFill>
            </a:ln>
          </c:spPr>
          <c:marker>
            <c:symbol val="diamond"/>
            <c:size val="6"/>
            <c:spPr>
              <a:solidFill>
                <a:srgbClr val="228421"/>
              </a:solidFill>
              <a:ln>
                <a:solidFill>
                  <a:srgbClr val="228421"/>
                </a:solidFill>
              </a:ln>
            </c:spPr>
          </c:marker>
          <c:xVal>
            <c:numRef>
              <c:f>'tagging vs. no tagging'!$G$30:$G$33</c:f>
              <c:numCache>
                <c:formatCode>0.00</c:formatCode>
                <c:ptCount val="4"/>
                <c:pt idx="0">
                  <c:v>3.0714285714285716</c:v>
                </c:pt>
                <c:pt idx="1">
                  <c:v>2.1428571428571428</c:v>
                </c:pt>
                <c:pt idx="2">
                  <c:v>2.1428571428571428</c:v>
                </c:pt>
                <c:pt idx="3">
                  <c:v>3.0714285714285716</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0965504"/>
        <c:axId val="110967040"/>
      </c:scatterChart>
      <c:valAx>
        <c:axId val="110965504"/>
        <c:scaling>
          <c:orientation val="minMax"/>
          <c:max val="7"/>
          <c:min val="1"/>
        </c:scaling>
        <c:delete val="0"/>
        <c:axPos val="b"/>
        <c:minorGridlines/>
        <c:numFmt formatCode="0" sourceLinked="0"/>
        <c:majorTickMark val="out"/>
        <c:minorTickMark val="none"/>
        <c:tickLblPos val="nextTo"/>
        <c:crossAx val="110967040"/>
        <c:crossesAt val="1"/>
        <c:crossBetween val="midCat"/>
        <c:majorUnit val="1"/>
        <c:minorUnit val="0.2"/>
      </c:valAx>
      <c:valAx>
        <c:axId val="110967040"/>
        <c:scaling>
          <c:orientation val="minMax"/>
          <c:max val="4"/>
          <c:min val="1"/>
        </c:scaling>
        <c:delete val="1"/>
        <c:axPos val="l"/>
        <c:majorGridlines/>
        <c:numFmt formatCode="0.00" sourceLinked="1"/>
        <c:majorTickMark val="out"/>
        <c:minorTickMark val="none"/>
        <c:tickLblPos val="nextTo"/>
        <c:crossAx val="11096550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tagging'!$E$28</c:f>
              <c:strCache>
                <c:ptCount val="1"/>
                <c:pt idx="0">
                  <c:v>tagging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'tagging vs. no tagging'!$E$30:$E$33</c:f>
              <c:numCache>
                <c:formatCode>0.00</c:formatCode>
                <c:ptCount val="4"/>
                <c:pt idx="0">
                  <c:v>2.6428571428571428</c:v>
                </c:pt>
                <c:pt idx="1">
                  <c:v>4.3571428571428568</c:v>
                </c:pt>
                <c:pt idx="2">
                  <c:v>2.6428571428571428</c:v>
                </c:pt>
                <c:pt idx="3">
                  <c:v>4.5384615384615383</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tagging'!$H$28</c:f>
              <c:strCache>
                <c:ptCount val="1"/>
                <c:pt idx="0">
                  <c:v>tagging tagstore</c:v>
                </c:pt>
              </c:strCache>
            </c:strRef>
          </c:tx>
          <c:spPr>
            <a:ln w="19050">
              <a:solidFill>
                <a:srgbClr val="228421"/>
              </a:solidFill>
            </a:ln>
          </c:spPr>
          <c:marker>
            <c:symbol val="diamond"/>
            <c:size val="6"/>
            <c:spPr>
              <a:solidFill>
                <a:srgbClr val="228421"/>
              </a:solidFill>
              <a:ln>
                <a:solidFill>
                  <a:srgbClr val="228421"/>
                </a:solidFill>
              </a:ln>
            </c:spPr>
          </c:marker>
          <c:xVal>
            <c:numRef>
              <c:f>'tagging vs. no tagging'!$H$30:$H$33</c:f>
              <c:numCache>
                <c:formatCode>0.00</c:formatCode>
                <c:ptCount val="4"/>
                <c:pt idx="0">
                  <c:v>2.7142857142857144</c:v>
                </c:pt>
                <c:pt idx="1">
                  <c:v>1.8571428571428572</c:v>
                </c:pt>
                <c:pt idx="2">
                  <c:v>2</c:v>
                </c:pt>
                <c:pt idx="3">
                  <c:v>2.8571428571428572</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1011328"/>
        <c:axId val="111013248"/>
      </c:scatterChart>
      <c:valAx>
        <c:axId val="111011328"/>
        <c:scaling>
          <c:orientation val="minMax"/>
          <c:max val="7"/>
          <c:min val="1"/>
        </c:scaling>
        <c:delete val="0"/>
        <c:axPos val="b"/>
        <c:minorGridlines/>
        <c:numFmt formatCode="0" sourceLinked="0"/>
        <c:majorTickMark val="out"/>
        <c:minorTickMark val="none"/>
        <c:tickLblPos val="nextTo"/>
        <c:crossAx val="111013248"/>
        <c:crossesAt val="1"/>
        <c:crossBetween val="midCat"/>
        <c:majorUnit val="1"/>
        <c:minorUnit val="0.2"/>
      </c:valAx>
      <c:valAx>
        <c:axId val="111013248"/>
        <c:scaling>
          <c:orientation val="minMax"/>
          <c:max val="4"/>
          <c:min val="1"/>
        </c:scaling>
        <c:delete val="1"/>
        <c:axPos val="l"/>
        <c:majorGridlines/>
        <c:numFmt formatCode="0.00" sourceLinked="1"/>
        <c:majorTickMark val="out"/>
        <c:minorTickMark val="none"/>
        <c:tickLblPos val="nextTo"/>
        <c:crossAx val="11101132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tagging'!$F$28</c:f>
              <c:strCache>
                <c:ptCount val="1"/>
                <c:pt idx="0">
                  <c:v>tagging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'tagging vs. no tagging'!$F$30:$F$33</c:f>
              <c:numCache>
                <c:formatCode>0.00</c:formatCode>
                <c:ptCount val="4"/>
                <c:pt idx="0">
                  <c:v>3.2857142857142856</c:v>
                </c:pt>
                <c:pt idx="1">
                  <c:v>5</c:v>
                </c:pt>
                <c:pt idx="2">
                  <c:v>3</c:v>
                </c:pt>
                <c:pt idx="3">
                  <c:v>4.6923076923076925</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tagging'!$I$28</c:f>
              <c:strCache>
                <c:ptCount val="1"/>
                <c:pt idx="0">
                  <c:v>tagging tagstore</c:v>
                </c:pt>
              </c:strCache>
            </c:strRef>
          </c:tx>
          <c:spPr>
            <a:ln w="19050">
              <a:solidFill>
                <a:srgbClr val="228421"/>
              </a:solidFill>
            </a:ln>
          </c:spPr>
          <c:marker>
            <c:symbol val="diamond"/>
            <c:size val="6"/>
            <c:spPr>
              <a:solidFill>
                <a:srgbClr val="228421"/>
              </a:solidFill>
              <a:ln>
                <a:solidFill>
                  <a:srgbClr val="228421"/>
                </a:solidFill>
              </a:ln>
            </c:spPr>
          </c:marker>
          <c:xVal>
            <c:numRef>
              <c:f>'tagging vs. no tagging'!$I$30:$I$33</c:f>
              <c:numCache>
                <c:formatCode>0.00</c:formatCode>
                <c:ptCount val="4"/>
                <c:pt idx="0">
                  <c:v>2.8571428571428572</c:v>
                </c:pt>
                <c:pt idx="1">
                  <c:v>1.9285714285714286</c:v>
                </c:pt>
                <c:pt idx="2">
                  <c:v>2.2142857142857144</c:v>
                </c:pt>
                <c:pt idx="3">
                  <c:v>2.9285714285714284</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1069824"/>
        <c:axId val="111092480"/>
      </c:scatterChart>
      <c:valAx>
        <c:axId val="111069824"/>
        <c:scaling>
          <c:orientation val="minMax"/>
          <c:max val="7"/>
          <c:min val="1"/>
        </c:scaling>
        <c:delete val="0"/>
        <c:axPos val="b"/>
        <c:minorGridlines/>
        <c:numFmt formatCode="0" sourceLinked="0"/>
        <c:majorTickMark val="out"/>
        <c:minorTickMark val="none"/>
        <c:tickLblPos val="nextTo"/>
        <c:crossAx val="111092480"/>
        <c:crossesAt val="1"/>
        <c:crossBetween val="midCat"/>
        <c:majorUnit val="1"/>
        <c:minorUnit val="0.2"/>
      </c:valAx>
      <c:valAx>
        <c:axId val="111092480"/>
        <c:scaling>
          <c:orientation val="minMax"/>
          <c:max val="4"/>
          <c:min val="1"/>
        </c:scaling>
        <c:delete val="1"/>
        <c:axPos val="l"/>
        <c:majorGridlines/>
        <c:numFmt formatCode="0.00" sourceLinked="1"/>
        <c:majorTickMark val="out"/>
        <c:minorTickMark val="none"/>
        <c:tickLblPos val="nextTo"/>
        <c:crossAx val="11106982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tagging'!$D$34</c:f>
              <c:strCache>
                <c:ptCount val="1"/>
                <c:pt idx="0">
                  <c:v>not tagging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'tagging vs. no tagging'!$D$36:$D$39</c:f>
              <c:numCache>
                <c:formatCode>0.00</c:formatCode>
                <c:ptCount val="4"/>
                <c:pt idx="0">
                  <c:v>4.3</c:v>
                </c:pt>
                <c:pt idx="1">
                  <c:v>4.0999999999999996</c:v>
                </c:pt>
                <c:pt idx="2">
                  <c:v>2.8</c:v>
                </c:pt>
                <c:pt idx="3">
                  <c:v>5.8</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tagging'!$G$34</c:f>
              <c:strCache>
                <c:ptCount val="1"/>
                <c:pt idx="0">
                  <c:v>not tagging tagstore</c:v>
                </c:pt>
              </c:strCache>
            </c:strRef>
          </c:tx>
          <c:spPr>
            <a:ln w="19050">
              <a:solidFill>
                <a:srgbClr val="228421"/>
              </a:solidFill>
            </a:ln>
          </c:spPr>
          <c:marker>
            <c:symbol val="diamond"/>
            <c:size val="6"/>
            <c:spPr>
              <a:solidFill>
                <a:srgbClr val="228421"/>
              </a:solidFill>
              <a:ln>
                <a:solidFill>
                  <a:srgbClr val="228421"/>
                </a:solidFill>
              </a:ln>
            </c:spPr>
          </c:marker>
          <c:xVal>
            <c:numRef>
              <c:f>'tagging vs. no tagging'!$G$36:$G$39</c:f>
              <c:numCache>
                <c:formatCode>0.00</c:formatCode>
                <c:ptCount val="4"/>
                <c:pt idx="0">
                  <c:v>2.2999999999999998</c:v>
                </c:pt>
                <c:pt idx="1">
                  <c:v>2.8</c:v>
                </c:pt>
                <c:pt idx="2">
                  <c:v>2</c:v>
                </c:pt>
                <c:pt idx="3">
                  <c:v>2.9</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1284224"/>
        <c:axId val="111286144"/>
      </c:scatterChart>
      <c:valAx>
        <c:axId val="111284224"/>
        <c:scaling>
          <c:orientation val="minMax"/>
          <c:max val="7"/>
          <c:min val="1"/>
        </c:scaling>
        <c:delete val="0"/>
        <c:axPos val="b"/>
        <c:minorGridlines/>
        <c:numFmt formatCode="0" sourceLinked="0"/>
        <c:majorTickMark val="out"/>
        <c:minorTickMark val="none"/>
        <c:tickLblPos val="nextTo"/>
        <c:crossAx val="111286144"/>
        <c:crossesAt val="1"/>
        <c:crossBetween val="midCat"/>
        <c:majorUnit val="1"/>
        <c:minorUnit val="0.2"/>
      </c:valAx>
      <c:valAx>
        <c:axId val="111286144"/>
        <c:scaling>
          <c:orientation val="minMax"/>
          <c:max val="4"/>
          <c:min val="1"/>
        </c:scaling>
        <c:delete val="1"/>
        <c:axPos val="l"/>
        <c:majorGridlines/>
        <c:numFmt formatCode="0.00" sourceLinked="1"/>
        <c:majorTickMark val="out"/>
        <c:minorTickMark val="none"/>
        <c:tickLblPos val="nextTo"/>
        <c:crossAx val="11128422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tagging'!$E$34</c:f>
              <c:strCache>
                <c:ptCount val="1"/>
                <c:pt idx="0">
                  <c:v>not tagging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'tagging vs. no tagging'!$E$36:$E$39</c:f>
              <c:numCache>
                <c:formatCode>0.00</c:formatCode>
                <c:ptCount val="4"/>
                <c:pt idx="0">
                  <c:v>3.4</c:v>
                </c:pt>
                <c:pt idx="1">
                  <c:v>3.7</c:v>
                </c:pt>
                <c:pt idx="2">
                  <c:v>2.5</c:v>
                </c:pt>
                <c:pt idx="3">
                  <c:v>4.9000000000000004</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tagging'!$H$34</c:f>
              <c:strCache>
                <c:ptCount val="1"/>
                <c:pt idx="0">
                  <c:v>not tagging tagstore</c:v>
                </c:pt>
              </c:strCache>
            </c:strRef>
          </c:tx>
          <c:spPr>
            <a:ln w="19050">
              <a:solidFill>
                <a:srgbClr val="228421"/>
              </a:solidFill>
            </a:ln>
          </c:spPr>
          <c:marker>
            <c:symbol val="diamond"/>
            <c:size val="6"/>
            <c:spPr>
              <a:solidFill>
                <a:srgbClr val="228421"/>
              </a:solidFill>
              <a:ln>
                <a:solidFill>
                  <a:srgbClr val="228421"/>
                </a:solidFill>
              </a:ln>
            </c:spPr>
          </c:marker>
          <c:xVal>
            <c:numRef>
              <c:f>'tagging vs. no tagging'!$H$36:$H$39</c:f>
              <c:numCache>
                <c:formatCode>0.00</c:formatCode>
                <c:ptCount val="4"/>
                <c:pt idx="0">
                  <c:v>2.2000000000000002</c:v>
                </c:pt>
                <c:pt idx="1">
                  <c:v>2.8</c:v>
                </c:pt>
                <c:pt idx="2">
                  <c:v>2.2000000000000002</c:v>
                </c:pt>
                <c:pt idx="3">
                  <c:v>2.4</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1330432"/>
        <c:axId val="111332352"/>
      </c:scatterChart>
      <c:valAx>
        <c:axId val="111330432"/>
        <c:scaling>
          <c:orientation val="minMax"/>
          <c:max val="7"/>
          <c:min val="1"/>
        </c:scaling>
        <c:delete val="0"/>
        <c:axPos val="b"/>
        <c:minorGridlines/>
        <c:numFmt formatCode="0" sourceLinked="0"/>
        <c:majorTickMark val="out"/>
        <c:minorTickMark val="none"/>
        <c:tickLblPos val="nextTo"/>
        <c:crossAx val="111332352"/>
        <c:crossesAt val="1"/>
        <c:crossBetween val="midCat"/>
        <c:majorUnit val="1"/>
        <c:minorUnit val="0.2"/>
      </c:valAx>
      <c:valAx>
        <c:axId val="111332352"/>
        <c:scaling>
          <c:orientation val="minMax"/>
          <c:max val="4"/>
          <c:min val="1"/>
        </c:scaling>
        <c:delete val="1"/>
        <c:axPos val="l"/>
        <c:majorGridlines/>
        <c:numFmt formatCode="0.00" sourceLinked="1"/>
        <c:majorTickMark val="out"/>
        <c:minorTickMark val="none"/>
        <c:tickLblPos val="nextTo"/>
        <c:crossAx val="11133043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'tagging vs. no tagging'!$F$34</c:f>
              <c:strCache>
                <c:ptCount val="1"/>
                <c:pt idx="0">
                  <c:v>not tagging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'tagging vs. no tagging'!$F$36:$F$39</c:f>
              <c:numCache>
                <c:formatCode>0.00</c:formatCode>
                <c:ptCount val="4"/>
                <c:pt idx="0">
                  <c:v>4.4000000000000004</c:v>
                </c:pt>
                <c:pt idx="1">
                  <c:v>4.5999999999999996</c:v>
                </c:pt>
                <c:pt idx="2">
                  <c:v>3.4</c:v>
                </c:pt>
                <c:pt idx="3">
                  <c:v>5.9</c:v>
                </c:pt>
              </c:numCache>
            </c:numRef>
          </c:xVal>
          <c:yVal>
            <c:numRef>
              <c:f>'tagging vs. no tagging'!$C$30:$C$33</c:f>
              <c:numCache>
                <c:formatCode>0.00</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'tagging vs. no tagging'!$I$34</c:f>
              <c:strCache>
                <c:ptCount val="1"/>
                <c:pt idx="0">
                  <c:v>not tagging tagstore</c:v>
                </c:pt>
              </c:strCache>
            </c:strRef>
          </c:tx>
          <c:spPr>
            <a:ln w="19050">
              <a:solidFill>
                <a:srgbClr val="228421"/>
              </a:solidFill>
            </a:ln>
          </c:spPr>
          <c:marker>
            <c:symbol val="diamond"/>
            <c:size val="6"/>
            <c:spPr>
              <a:solidFill>
                <a:srgbClr val="228421"/>
              </a:solidFill>
              <a:ln>
                <a:solidFill>
                  <a:srgbClr val="228421"/>
                </a:solidFill>
              </a:ln>
            </c:spPr>
          </c:marker>
          <c:xVal>
            <c:numRef>
              <c:f>'tagging vs. no tagging'!$I$36:$I$39</c:f>
              <c:numCache>
                <c:formatCode>0.00</c:formatCode>
                <c:ptCount val="4"/>
                <c:pt idx="0">
                  <c:v>1.9</c:v>
                </c:pt>
                <c:pt idx="1">
                  <c:v>2.2999999999999998</c:v>
                </c:pt>
                <c:pt idx="2">
                  <c:v>2.1</c:v>
                </c:pt>
                <c:pt idx="3">
                  <c:v>2.2999999999999998</c:v>
                </c:pt>
              </c:numCache>
            </c:numRef>
          </c:xVal>
          <c:yVal>
            <c:numRef>
              <c:f>'tagging vs. no tagging'!$C$30:$C$33</c:f>
              <c:numCache>
                <c:formatCode>0.00</c:formatCode>
                <c:ptCount val="4"/>
                <c:pt idx="0">
                  <c:v>1</c:v>
                </c:pt>
                <c:pt idx="1">
                  <c:v>2</c:v>
                </c:pt>
                <c:pt idx="2">
                  <c:v>3</c:v>
                </c:pt>
                <c:pt idx="3">
                  <c:v>4</c:v>
                </c:pt>
              </c:numCache>
            </c:numRef>
          </c:yVal>
          <c:smooth val="0"/>
        </c:ser>
        <c:dLbls>
          <c:showLegendKey val="0"/>
          <c:showVal val="0"/>
          <c:showCatName val="0"/>
          <c:showSerName val="0"/>
          <c:showPercent val="0"/>
          <c:showBubbleSize val="0"/>
        </c:dLbls>
        <c:axId val="111380352"/>
        <c:axId val="111398912"/>
      </c:scatterChart>
      <c:valAx>
        <c:axId val="111380352"/>
        <c:scaling>
          <c:orientation val="minMax"/>
          <c:max val="7"/>
          <c:min val="1"/>
        </c:scaling>
        <c:delete val="0"/>
        <c:axPos val="b"/>
        <c:minorGridlines/>
        <c:numFmt formatCode="0" sourceLinked="0"/>
        <c:majorTickMark val="out"/>
        <c:minorTickMark val="none"/>
        <c:tickLblPos val="nextTo"/>
        <c:crossAx val="111398912"/>
        <c:crossesAt val="1"/>
        <c:crossBetween val="midCat"/>
        <c:majorUnit val="1"/>
        <c:minorUnit val="0.2"/>
      </c:valAx>
      <c:valAx>
        <c:axId val="111398912"/>
        <c:scaling>
          <c:orientation val="minMax"/>
          <c:max val="4"/>
          <c:min val="1"/>
        </c:scaling>
        <c:delete val="1"/>
        <c:axPos val="l"/>
        <c:majorGridlines/>
        <c:numFmt formatCode="0.00" sourceLinked="1"/>
        <c:majorTickMark val="out"/>
        <c:minorTickMark val="none"/>
        <c:tickLblPos val="nextTo"/>
        <c:crossAx val="11138035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Other'!$D$41</c:f>
              <c:strCache>
                <c:ptCount val="1"/>
                <c:pt idx="0">
                  <c:v>windows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'Windows vs. Other'!$D$43:$D$46</c:f>
              <c:numCache>
                <c:formatCode>0.00</c:formatCode>
                <c:ptCount val="4"/>
                <c:pt idx="0">
                  <c:v>3.8235294117647061</c:v>
                </c:pt>
                <c:pt idx="1">
                  <c:v>4.4705882352941178</c:v>
                </c:pt>
                <c:pt idx="2">
                  <c:v>2.5294117647058822</c:v>
                </c:pt>
                <c:pt idx="3">
                  <c:v>5.375</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groups!$A$34</c:f>
                  <c:strCache>
                    <c:ptCount val="1"/>
                    <c:pt idx="0">
                      <c:v>fast</c:v>
                    </c:pt>
                  </c:strCache>
                </c:strRef>
              </c:tx>
              <c:dLblPos val="l"/>
              <c:showLegendKey val="0"/>
              <c:showVal val="1"/>
              <c:showCatName val="0"/>
              <c:showSerName val="0"/>
              <c:showPercent val="0"/>
              <c:showBubbleSize val="0"/>
            </c:dLbl>
            <c:dLbl>
              <c:idx val="1"/>
              <c:tx>
                <c:strRef>
                  <c:f>groups!$A$35</c:f>
                  <c:strCache>
                    <c:ptCount val="1"/>
                    <c:pt idx="0">
                      <c:v>good overview</c:v>
                    </c:pt>
                  </c:strCache>
                </c:strRef>
              </c:tx>
              <c:dLblPos val="l"/>
              <c:showLegendKey val="0"/>
              <c:showVal val="1"/>
              <c:showCatName val="0"/>
              <c:showSerName val="0"/>
              <c:showPercent val="0"/>
              <c:showBubbleSize val="0"/>
            </c:dLbl>
            <c:dLbl>
              <c:idx val="2"/>
              <c:tx>
                <c:strRef>
                  <c:f>groups!$A$37</c:f>
                  <c:strCache>
                    <c:ptCount val="1"/>
                    <c:pt idx="0">
                      <c:v>supportive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groups!$B$34</c:f>
                  <c:strCache>
                    <c:ptCount val="1"/>
                    <c:pt idx="0">
                      <c:v>slow</c:v>
                    </c:pt>
                  </c:strCache>
                </c:strRef>
              </c:tx>
              <c:showLegendKey val="0"/>
              <c:showVal val="1"/>
              <c:showCatName val="0"/>
              <c:showSerName val="0"/>
              <c:showPercent val="0"/>
              <c:showBubbleSize val="0"/>
            </c:dLbl>
            <c:dLbl>
              <c:idx val="1"/>
              <c:tx>
                <c:strRef>
                  <c:f>groups!$B$35</c:f>
                  <c:strCache>
                    <c:ptCount val="1"/>
                    <c:pt idx="0">
                      <c:v>chaotic</c:v>
                    </c:pt>
                  </c:strCache>
                </c:strRef>
              </c:tx>
              <c:showLegendKey val="0"/>
              <c:showVal val="1"/>
              <c:showCatName val="0"/>
              <c:showSerName val="0"/>
              <c:showPercent val="0"/>
              <c:showBubbleSize val="0"/>
            </c:dLbl>
            <c:dLbl>
              <c:idx val="2"/>
              <c:tx>
                <c:strRef>
                  <c:f>groups!$B$36</c:f>
                  <c:strCache>
                    <c:ptCount val="1"/>
                    <c:pt idx="0">
                      <c:v>complex</c:v>
                    </c:pt>
                  </c:strCache>
                </c:strRef>
              </c:tx>
              <c:showLegendKey val="0"/>
              <c:showVal val="1"/>
              <c:showCatName val="0"/>
              <c:showSerName val="0"/>
              <c:showPercent val="0"/>
              <c:showBubbleSize val="0"/>
            </c:dLbl>
            <c:dLbl>
              <c:idx val="3"/>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Other'!$N$41</c:f>
              <c:strCache>
                <c:ptCount val="1"/>
                <c:pt idx="0">
                  <c:v>other hierarchy</c:v>
                </c:pt>
              </c:strCache>
            </c:strRef>
          </c:tx>
          <c:spPr>
            <a:ln w="19050">
              <a:solidFill>
                <a:srgbClr val="1752E7"/>
              </a:solidFill>
            </a:ln>
          </c:spPr>
          <c:marker>
            <c:symbol val="triangle"/>
            <c:size val="6"/>
            <c:spPr>
              <a:solidFill>
                <a:srgbClr val="1752E7"/>
              </a:solidFill>
              <a:ln>
                <a:solidFill>
                  <a:srgbClr val="1752E7"/>
                </a:solidFill>
              </a:ln>
            </c:spPr>
          </c:marker>
          <c:xVal>
            <c:numRef>
              <c:f>'Windows vs. Other'!$N$43:$N$46</c:f>
              <c:numCache>
                <c:formatCode>0.00</c:formatCode>
                <c:ptCount val="4"/>
                <c:pt idx="0">
                  <c:v>3</c:v>
                </c:pt>
                <c:pt idx="1">
                  <c:v>4.1875</c:v>
                </c:pt>
                <c:pt idx="2">
                  <c:v>2.625</c:v>
                </c:pt>
                <c:pt idx="3">
                  <c:v>4.4375</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11545728"/>
        <c:axId val="111547904"/>
      </c:scatterChart>
      <c:valAx>
        <c:axId val="111545728"/>
        <c:scaling>
          <c:orientation val="minMax"/>
          <c:max val="7"/>
          <c:min val="1"/>
        </c:scaling>
        <c:delete val="0"/>
        <c:axPos val="b"/>
        <c:minorGridlines/>
        <c:numFmt formatCode="0" sourceLinked="0"/>
        <c:majorTickMark val="out"/>
        <c:minorTickMark val="none"/>
        <c:tickLblPos val="nextTo"/>
        <c:crossAx val="111547904"/>
        <c:crossesAt val="1"/>
        <c:crossBetween val="midCat"/>
        <c:majorUnit val="1"/>
        <c:minorUnit val="0.2"/>
      </c:valAx>
      <c:valAx>
        <c:axId val="111547904"/>
        <c:scaling>
          <c:orientation val="minMax"/>
          <c:max val="4"/>
          <c:min val="1"/>
        </c:scaling>
        <c:delete val="1"/>
        <c:axPos val="l"/>
        <c:majorGridlines/>
        <c:numFmt formatCode="General" sourceLinked="1"/>
        <c:majorTickMark val="out"/>
        <c:minorTickMark val="none"/>
        <c:tickLblPos val="nextTo"/>
        <c:crossAx val="11154572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Other'!$E$41</c:f>
              <c:strCache>
                <c:ptCount val="1"/>
                <c:pt idx="0">
                  <c:v>windows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'Windows vs. Other'!$E$43:$E$46</c:f>
              <c:numCache>
                <c:formatCode>0.00</c:formatCode>
                <c:ptCount val="4"/>
                <c:pt idx="0">
                  <c:v>2.9411764705882355</c:v>
                </c:pt>
                <c:pt idx="1">
                  <c:v>3.8235294117647061</c:v>
                </c:pt>
                <c:pt idx="2">
                  <c:v>2.1764705882352939</c:v>
                </c:pt>
                <c:pt idx="3">
                  <c:v>4.4375</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groups!$A$34</c:f>
                  <c:strCache>
                    <c:ptCount val="1"/>
                    <c:pt idx="0">
                      <c:v>fast</c:v>
                    </c:pt>
                  </c:strCache>
                </c:strRef>
              </c:tx>
              <c:dLblPos val="l"/>
              <c:showLegendKey val="0"/>
              <c:showVal val="1"/>
              <c:showCatName val="0"/>
              <c:showSerName val="0"/>
              <c:showPercent val="0"/>
              <c:showBubbleSize val="0"/>
            </c:dLbl>
            <c:dLbl>
              <c:idx val="1"/>
              <c:tx>
                <c:strRef>
                  <c:f>groups!$A$35</c:f>
                  <c:strCache>
                    <c:ptCount val="1"/>
                    <c:pt idx="0">
                      <c:v>good overview</c:v>
                    </c:pt>
                  </c:strCache>
                </c:strRef>
              </c:tx>
              <c:dLblPos val="l"/>
              <c:showLegendKey val="0"/>
              <c:showVal val="1"/>
              <c:showCatName val="0"/>
              <c:showSerName val="0"/>
              <c:showPercent val="0"/>
              <c:showBubbleSize val="0"/>
            </c:dLbl>
            <c:dLbl>
              <c:idx val="2"/>
              <c:tx>
                <c:strRef>
                  <c:f>groups!$A$37</c:f>
                  <c:strCache>
                    <c:ptCount val="1"/>
                    <c:pt idx="0">
                      <c:v>supportive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groups!$B$34</c:f>
                  <c:strCache>
                    <c:ptCount val="1"/>
                    <c:pt idx="0">
                      <c:v>slow</c:v>
                    </c:pt>
                  </c:strCache>
                </c:strRef>
              </c:tx>
              <c:showLegendKey val="0"/>
              <c:showVal val="1"/>
              <c:showCatName val="0"/>
              <c:showSerName val="0"/>
              <c:showPercent val="0"/>
              <c:showBubbleSize val="0"/>
            </c:dLbl>
            <c:dLbl>
              <c:idx val="1"/>
              <c:tx>
                <c:strRef>
                  <c:f>groups!$B$35</c:f>
                  <c:strCache>
                    <c:ptCount val="1"/>
                    <c:pt idx="0">
                      <c:v>chaotic</c:v>
                    </c:pt>
                  </c:strCache>
                </c:strRef>
              </c:tx>
              <c:showLegendKey val="0"/>
              <c:showVal val="1"/>
              <c:showCatName val="0"/>
              <c:showSerName val="0"/>
              <c:showPercent val="0"/>
              <c:showBubbleSize val="0"/>
            </c:dLbl>
            <c:dLbl>
              <c:idx val="2"/>
              <c:tx>
                <c:strRef>
                  <c:f>groups!$B$36</c:f>
                  <c:strCache>
                    <c:ptCount val="1"/>
                    <c:pt idx="0">
                      <c:v>complex</c:v>
                    </c:pt>
                  </c:strCache>
                </c:strRef>
              </c:tx>
              <c:showLegendKey val="0"/>
              <c:showVal val="1"/>
              <c:showCatName val="0"/>
              <c:showSerName val="0"/>
              <c:showPercent val="0"/>
              <c:showBubbleSize val="0"/>
            </c:dLbl>
            <c:dLbl>
              <c:idx val="3"/>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Other'!$O$41</c:f>
              <c:strCache>
                <c:ptCount val="1"/>
                <c:pt idx="0">
                  <c:v>other hierarchy</c:v>
                </c:pt>
              </c:strCache>
            </c:strRef>
          </c:tx>
          <c:spPr>
            <a:ln w="19050">
              <a:solidFill>
                <a:srgbClr val="1752E7"/>
              </a:solidFill>
            </a:ln>
          </c:spPr>
          <c:marker>
            <c:symbol val="triangle"/>
            <c:size val="6"/>
            <c:spPr>
              <a:solidFill>
                <a:srgbClr val="1752E7"/>
              </a:solidFill>
              <a:ln>
                <a:solidFill>
                  <a:srgbClr val="1752E7"/>
                </a:solidFill>
              </a:ln>
            </c:spPr>
          </c:marker>
          <c:xVal>
            <c:numRef>
              <c:f>'Windows vs. Other'!$O$43:$O$46</c:f>
              <c:numCache>
                <c:formatCode>0.00</c:formatCode>
                <c:ptCount val="4"/>
                <c:pt idx="0">
                  <c:v>2.6875</c:v>
                </c:pt>
                <c:pt idx="1">
                  <c:v>4.25</c:v>
                </c:pt>
                <c:pt idx="2">
                  <c:v>2.625</c:v>
                </c:pt>
                <c:pt idx="3">
                  <c:v>4.5625</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11616768"/>
        <c:axId val="111618688"/>
      </c:scatterChart>
      <c:valAx>
        <c:axId val="111616768"/>
        <c:scaling>
          <c:orientation val="minMax"/>
          <c:max val="7"/>
          <c:min val="1"/>
        </c:scaling>
        <c:delete val="0"/>
        <c:axPos val="b"/>
        <c:minorGridlines/>
        <c:numFmt formatCode="0" sourceLinked="0"/>
        <c:majorTickMark val="out"/>
        <c:minorTickMark val="none"/>
        <c:tickLblPos val="nextTo"/>
        <c:crossAx val="111618688"/>
        <c:crossesAt val="1"/>
        <c:crossBetween val="midCat"/>
        <c:majorUnit val="1"/>
        <c:minorUnit val="0.2"/>
      </c:valAx>
      <c:valAx>
        <c:axId val="111618688"/>
        <c:scaling>
          <c:orientation val="minMax"/>
          <c:max val="4"/>
          <c:min val="1"/>
        </c:scaling>
        <c:delete val="1"/>
        <c:axPos val="l"/>
        <c:majorGridlines/>
        <c:numFmt formatCode="General" sourceLinked="1"/>
        <c:majorTickMark val="out"/>
        <c:minorTickMark val="none"/>
        <c:tickLblPos val="nextTo"/>
        <c:crossAx val="11161676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Other'!$F$41</c:f>
              <c:strCache>
                <c:ptCount val="1"/>
                <c:pt idx="0">
                  <c:v>windows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'Windows vs. Other'!$F$43:$F$46</c:f>
              <c:numCache>
                <c:formatCode>0.00</c:formatCode>
                <c:ptCount val="4"/>
                <c:pt idx="0">
                  <c:v>3.7647058823529411</c:v>
                </c:pt>
                <c:pt idx="1">
                  <c:v>5.117647058823529</c:v>
                </c:pt>
                <c:pt idx="2">
                  <c:v>3.3529411764705883</c:v>
                </c:pt>
                <c:pt idx="3">
                  <c:v>5.5</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groups!$A$34</c:f>
                  <c:strCache>
                    <c:ptCount val="1"/>
                    <c:pt idx="0">
                      <c:v>fast</c:v>
                    </c:pt>
                  </c:strCache>
                </c:strRef>
              </c:tx>
              <c:dLblPos val="l"/>
              <c:showLegendKey val="0"/>
              <c:showVal val="1"/>
              <c:showCatName val="0"/>
              <c:showSerName val="0"/>
              <c:showPercent val="0"/>
              <c:showBubbleSize val="0"/>
            </c:dLbl>
            <c:dLbl>
              <c:idx val="1"/>
              <c:tx>
                <c:strRef>
                  <c:f>groups!$A$35</c:f>
                  <c:strCache>
                    <c:ptCount val="1"/>
                    <c:pt idx="0">
                      <c:v>good overview</c:v>
                    </c:pt>
                  </c:strCache>
                </c:strRef>
              </c:tx>
              <c:dLblPos val="l"/>
              <c:showLegendKey val="0"/>
              <c:showVal val="1"/>
              <c:showCatName val="0"/>
              <c:showSerName val="0"/>
              <c:showPercent val="0"/>
              <c:showBubbleSize val="0"/>
            </c:dLbl>
            <c:dLbl>
              <c:idx val="2"/>
              <c:tx>
                <c:strRef>
                  <c:f>groups!$A$37</c:f>
                  <c:strCache>
                    <c:ptCount val="1"/>
                    <c:pt idx="0">
                      <c:v>supportive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groups!$B$34</c:f>
                  <c:strCache>
                    <c:ptCount val="1"/>
                    <c:pt idx="0">
                      <c:v>slow</c:v>
                    </c:pt>
                  </c:strCache>
                </c:strRef>
              </c:tx>
              <c:showLegendKey val="0"/>
              <c:showVal val="1"/>
              <c:showCatName val="0"/>
              <c:showSerName val="0"/>
              <c:showPercent val="0"/>
              <c:showBubbleSize val="0"/>
            </c:dLbl>
            <c:dLbl>
              <c:idx val="1"/>
              <c:tx>
                <c:strRef>
                  <c:f>groups!$B$35</c:f>
                  <c:strCache>
                    <c:ptCount val="1"/>
                    <c:pt idx="0">
                      <c:v>chaotic</c:v>
                    </c:pt>
                  </c:strCache>
                </c:strRef>
              </c:tx>
              <c:showLegendKey val="0"/>
              <c:showVal val="1"/>
              <c:showCatName val="0"/>
              <c:showSerName val="0"/>
              <c:showPercent val="0"/>
              <c:showBubbleSize val="0"/>
            </c:dLbl>
            <c:dLbl>
              <c:idx val="2"/>
              <c:tx>
                <c:strRef>
                  <c:f>groups!$B$36</c:f>
                  <c:strCache>
                    <c:ptCount val="1"/>
                    <c:pt idx="0">
                      <c:v>complex</c:v>
                    </c:pt>
                  </c:strCache>
                </c:strRef>
              </c:tx>
              <c:showLegendKey val="0"/>
              <c:showVal val="1"/>
              <c:showCatName val="0"/>
              <c:showSerName val="0"/>
              <c:showPercent val="0"/>
              <c:showBubbleSize val="0"/>
            </c:dLbl>
            <c:dLbl>
              <c:idx val="3"/>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Other'!$P$41</c:f>
              <c:strCache>
                <c:ptCount val="1"/>
                <c:pt idx="0">
                  <c:v>other hierarchy</c:v>
                </c:pt>
              </c:strCache>
            </c:strRef>
          </c:tx>
          <c:spPr>
            <a:ln w="19050">
              <a:solidFill>
                <a:srgbClr val="1752E7"/>
              </a:solidFill>
            </a:ln>
          </c:spPr>
          <c:marker>
            <c:symbol val="triangle"/>
            <c:size val="6"/>
            <c:spPr>
              <a:solidFill>
                <a:srgbClr val="1752E7"/>
              </a:solidFill>
              <a:ln>
                <a:solidFill>
                  <a:srgbClr val="1752E7"/>
                </a:solidFill>
              </a:ln>
            </c:spPr>
          </c:marker>
          <c:xVal>
            <c:numRef>
              <c:f>'Windows vs. Other'!$P$43:$P$46</c:f>
              <c:numCache>
                <c:formatCode>0.00</c:formatCode>
                <c:ptCount val="4"/>
                <c:pt idx="0">
                  <c:v>3.375</c:v>
                </c:pt>
                <c:pt idx="1">
                  <c:v>4.875</c:v>
                </c:pt>
                <c:pt idx="2">
                  <c:v>2.75</c:v>
                </c:pt>
                <c:pt idx="3">
                  <c:v>4.6875</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11654784"/>
        <c:axId val="111816704"/>
      </c:scatterChart>
      <c:valAx>
        <c:axId val="111654784"/>
        <c:scaling>
          <c:orientation val="minMax"/>
          <c:max val="7"/>
          <c:min val="1"/>
        </c:scaling>
        <c:delete val="0"/>
        <c:axPos val="b"/>
        <c:minorGridlines/>
        <c:numFmt formatCode="0" sourceLinked="0"/>
        <c:majorTickMark val="out"/>
        <c:minorTickMark val="none"/>
        <c:tickLblPos val="nextTo"/>
        <c:crossAx val="111816704"/>
        <c:crossesAt val="1"/>
        <c:crossBetween val="midCat"/>
        <c:majorUnit val="1"/>
        <c:minorUnit val="0.2"/>
      </c:valAx>
      <c:valAx>
        <c:axId val="111816704"/>
        <c:scaling>
          <c:orientation val="minMax"/>
          <c:max val="4"/>
          <c:min val="1"/>
        </c:scaling>
        <c:delete val="1"/>
        <c:axPos val="l"/>
        <c:majorGridlines/>
        <c:numFmt formatCode="General" sourceLinked="1"/>
        <c:majorTickMark val="out"/>
        <c:minorTickMark val="none"/>
        <c:tickLblPos val="nextTo"/>
        <c:crossAx val="11165478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Other'!$G$41</c:f>
              <c:strCache>
                <c:ptCount val="1"/>
                <c:pt idx="0">
                  <c:v>windows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'Windows vs. Other'!$G$43:$G$46</c:f>
              <c:numCache>
                <c:formatCode>0.00</c:formatCode>
                <c:ptCount val="4"/>
                <c:pt idx="0">
                  <c:v>2.5882352941176472</c:v>
                </c:pt>
                <c:pt idx="1">
                  <c:v>2.2352941176470589</c:v>
                </c:pt>
                <c:pt idx="2">
                  <c:v>1.7647058823529411</c:v>
                </c:pt>
                <c:pt idx="3">
                  <c:v>2.7647058823529411</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Other'!$Q$41</c:f>
              <c:strCache>
                <c:ptCount val="1"/>
                <c:pt idx="0">
                  <c:v>other tagstore</c:v>
                </c:pt>
              </c:strCache>
            </c:strRef>
          </c:tx>
          <c:spPr>
            <a:ln w="19050">
              <a:solidFill>
                <a:srgbClr val="228421"/>
              </a:solidFill>
            </a:ln>
          </c:spPr>
          <c:marker>
            <c:symbol val="diamond"/>
            <c:size val="6"/>
            <c:spPr>
              <a:solidFill>
                <a:srgbClr val="228421"/>
              </a:solidFill>
              <a:ln>
                <a:solidFill>
                  <a:srgbClr val="228421"/>
                </a:solidFill>
              </a:ln>
            </c:spPr>
          </c:marker>
          <c:xVal>
            <c:numRef>
              <c:f>'Windows vs. Other'!$Q$43:$Q$46</c:f>
              <c:numCache>
                <c:formatCode>0.00</c:formatCode>
                <c:ptCount val="4"/>
                <c:pt idx="0">
                  <c:v>2.6875</c:v>
                </c:pt>
                <c:pt idx="1">
                  <c:v>2.25</c:v>
                </c:pt>
                <c:pt idx="2">
                  <c:v>2.1875</c:v>
                </c:pt>
                <c:pt idx="3">
                  <c:v>2.875</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11852544"/>
        <c:axId val="111867008"/>
      </c:scatterChart>
      <c:valAx>
        <c:axId val="111852544"/>
        <c:scaling>
          <c:orientation val="minMax"/>
          <c:max val="7"/>
          <c:min val="1"/>
        </c:scaling>
        <c:delete val="0"/>
        <c:axPos val="b"/>
        <c:minorGridlines/>
        <c:numFmt formatCode="0" sourceLinked="0"/>
        <c:majorTickMark val="out"/>
        <c:minorTickMark val="none"/>
        <c:tickLblPos val="nextTo"/>
        <c:crossAx val="111867008"/>
        <c:crossesAt val="1"/>
        <c:crossBetween val="midCat"/>
        <c:majorUnit val="1"/>
        <c:minorUnit val="0.2"/>
      </c:valAx>
      <c:valAx>
        <c:axId val="111867008"/>
        <c:scaling>
          <c:orientation val="minMax"/>
          <c:max val="4"/>
          <c:min val="1"/>
        </c:scaling>
        <c:delete val="1"/>
        <c:axPos val="l"/>
        <c:majorGridlines/>
        <c:numFmt formatCode="General" sourceLinked="1"/>
        <c:majorTickMark val="out"/>
        <c:minorTickMark val="none"/>
        <c:tickLblPos val="nextTo"/>
        <c:crossAx val="11185254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Other'!$H$41</c:f>
              <c:strCache>
                <c:ptCount val="1"/>
                <c:pt idx="0">
                  <c:v>windows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'Windows vs. Other'!$H$43:$H$46</c:f>
              <c:numCache>
                <c:formatCode>0.00</c:formatCode>
                <c:ptCount val="4"/>
                <c:pt idx="0">
                  <c:v>2.2941176470588234</c:v>
                </c:pt>
                <c:pt idx="1">
                  <c:v>1.8823529411764706</c:v>
                </c:pt>
                <c:pt idx="2">
                  <c:v>1.8235294117647058</c:v>
                </c:pt>
                <c:pt idx="3">
                  <c:v>2.4117647058823528</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Other'!$R$41</c:f>
              <c:strCache>
                <c:ptCount val="1"/>
                <c:pt idx="0">
                  <c:v>other tagstore</c:v>
                </c:pt>
              </c:strCache>
            </c:strRef>
          </c:tx>
          <c:spPr>
            <a:ln w="19050">
              <a:solidFill>
                <a:srgbClr val="228421"/>
              </a:solidFill>
            </a:ln>
          </c:spPr>
          <c:marker>
            <c:symbol val="diamond"/>
            <c:size val="6"/>
            <c:spPr>
              <a:solidFill>
                <a:srgbClr val="228421"/>
              </a:solidFill>
              <a:ln>
                <a:solidFill>
                  <a:srgbClr val="228421"/>
                </a:solidFill>
              </a:ln>
            </c:spPr>
          </c:marker>
          <c:xVal>
            <c:numRef>
              <c:f>'Windows vs. Other'!$R$43:$R$46</c:f>
              <c:numCache>
                <c:formatCode>0.00</c:formatCode>
                <c:ptCount val="4"/>
                <c:pt idx="0">
                  <c:v>2.5625</c:v>
                </c:pt>
                <c:pt idx="1">
                  <c:v>2.3125</c:v>
                </c:pt>
                <c:pt idx="2">
                  <c:v>2.5625</c:v>
                </c:pt>
                <c:pt idx="3">
                  <c:v>2.6875</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1639296"/>
        <c:axId val="121641216"/>
      </c:scatterChart>
      <c:valAx>
        <c:axId val="121639296"/>
        <c:scaling>
          <c:orientation val="minMax"/>
          <c:max val="7"/>
          <c:min val="1"/>
        </c:scaling>
        <c:delete val="0"/>
        <c:axPos val="b"/>
        <c:minorGridlines/>
        <c:numFmt formatCode="0" sourceLinked="0"/>
        <c:majorTickMark val="out"/>
        <c:minorTickMark val="none"/>
        <c:tickLblPos val="nextTo"/>
        <c:crossAx val="121641216"/>
        <c:crossesAt val="1"/>
        <c:crossBetween val="midCat"/>
        <c:majorUnit val="1"/>
        <c:minorUnit val="0.2"/>
      </c:valAx>
      <c:valAx>
        <c:axId val="121641216"/>
        <c:scaling>
          <c:orientation val="minMax"/>
          <c:max val="4"/>
          <c:min val="1"/>
        </c:scaling>
        <c:delete val="1"/>
        <c:axPos val="l"/>
        <c:majorGridlines/>
        <c:numFmt formatCode="General" sourceLinked="1"/>
        <c:majorTickMark val="out"/>
        <c:minorTickMark val="none"/>
        <c:tickLblPos val="nextTo"/>
        <c:crossAx val="121639296"/>
        <c:crossesAt val="1"/>
        <c:crossBetween val="midCat"/>
        <c:majorUnit val="1"/>
        <c:minorUnit val="0.1"/>
      </c:valAx>
    </c:plotArea>
    <c:legend>
      <c:legendPos val="b"/>
      <c:legendEntry>
        <c:idx val="1"/>
        <c:delete val="1"/>
      </c:legendEntry>
      <c:legendEntry>
        <c:idx val="2"/>
        <c:delete val="1"/>
      </c:legendEntry>
      <c:layout>
        <c:manualLayout>
          <c:xMode val="edge"/>
          <c:yMode val="edge"/>
          <c:x val="0.48613378051311101"/>
          <c:y val="0.864771212121212"/>
          <c:w val="0.51210400154360902"/>
          <c:h val="0.12881464646464599"/>
        </c:manualLayout>
      </c:layout>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Other'!$I$41</c:f>
              <c:strCache>
                <c:ptCount val="1"/>
                <c:pt idx="0">
                  <c:v>windows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'Windows vs. Other'!$I$43:$I$46</c:f>
              <c:numCache>
                <c:formatCode>0.00</c:formatCode>
                <c:ptCount val="4"/>
                <c:pt idx="0">
                  <c:v>2.2352941176470589</c:v>
                </c:pt>
                <c:pt idx="1">
                  <c:v>1.8235294117647058</c:v>
                </c:pt>
                <c:pt idx="2">
                  <c:v>1.8823529411764706</c:v>
                </c:pt>
                <c:pt idx="3">
                  <c:v>2.3529411764705883</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Other'!$S$41</c:f>
              <c:strCache>
                <c:ptCount val="1"/>
                <c:pt idx="0">
                  <c:v>other tagstore</c:v>
                </c:pt>
              </c:strCache>
            </c:strRef>
          </c:tx>
          <c:spPr>
            <a:ln w="19050">
              <a:solidFill>
                <a:srgbClr val="228421"/>
              </a:solidFill>
            </a:ln>
          </c:spPr>
          <c:marker>
            <c:symbol val="diamond"/>
            <c:size val="6"/>
            <c:spPr>
              <a:solidFill>
                <a:srgbClr val="228421"/>
              </a:solidFill>
              <a:ln>
                <a:solidFill>
                  <a:srgbClr val="228421"/>
                </a:solidFill>
              </a:ln>
            </c:spPr>
          </c:marker>
          <c:xVal>
            <c:numRef>
              <c:f>'Windows vs. Other'!$S$43:$S$46</c:f>
              <c:numCache>
                <c:formatCode>0.00</c:formatCode>
                <c:ptCount val="4"/>
                <c:pt idx="0">
                  <c:v>2.875</c:v>
                </c:pt>
                <c:pt idx="1">
                  <c:v>2.625</c:v>
                </c:pt>
                <c:pt idx="2">
                  <c:v>2.1875</c:v>
                </c:pt>
                <c:pt idx="3">
                  <c:v>2.5625</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1681408"/>
        <c:axId val="121683328"/>
      </c:scatterChart>
      <c:valAx>
        <c:axId val="121681408"/>
        <c:scaling>
          <c:orientation val="minMax"/>
          <c:max val="7"/>
          <c:min val="1"/>
        </c:scaling>
        <c:delete val="0"/>
        <c:axPos val="b"/>
        <c:minorGridlines/>
        <c:numFmt formatCode="0" sourceLinked="0"/>
        <c:majorTickMark val="out"/>
        <c:minorTickMark val="none"/>
        <c:tickLblPos val="nextTo"/>
        <c:crossAx val="121683328"/>
        <c:crossesAt val="1"/>
        <c:crossBetween val="midCat"/>
        <c:majorUnit val="1"/>
        <c:minorUnit val="0.2"/>
      </c:valAx>
      <c:valAx>
        <c:axId val="121683328"/>
        <c:scaling>
          <c:orientation val="minMax"/>
          <c:max val="4"/>
          <c:min val="1"/>
        </c:scaling>
        <c:delete val="1"/>
        <c:axPos val="l"/>
        <c:majorGridlines/>
        <c:numFmt formatCode="General" sourceLinked="1"/>
        <c:majorTickMark val="out"/>
        <c:minorTickMark val="none"/>
        <c:tickLblPos val="nextTo"/>
        <c:crossAx val="12168140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Other'!$D$41</c:f>
              <c:strCache>
                <c:ptCount val="1"/>
                <c:pt idx="0">
                  <c:v>windows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'Windows vs. Other'!$D$43:$D$46</c:f>
              <c:numCache>
                <c:formatCode>0.00</c:formatCode>
                <c:ptCount val="4"/>
                <c:pt idx="0">
                  <c:v>3.8235294117647061</c:v>
                </c:pt>
                <c:pt idx="1">
                  <c:v>4.4705882352941178</c:v>
                </c:pt>
                <c:pt idx="2">
                  <c:v>2.5294117647058822</c:v>
                </c:pt>
                <c:pt idx="3">
                  <c:v>5.375</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Other'!$G$41</c:f>
              <c:strCache>
                <c:ptCount val="1"/>
                <c:pt idx="0">
                  <c:v>windows tagstore</c:v>
                </c:pt>
              </c:strCache>
            </c:strRef>
          </c:tx>
          <c:spPr>
            <a:ln w="19050">
              <a:solidFill>
                <a:srgbClr val="228421"/>
              </a:solidFill>
            </a:ln>
          </c:spPr>
          <c:marker>
            <c:symbol val="diamond"/>
            <c:size val="6"/>
            <c:spPr>
              <a:solidFill>
                <a:srgbClr val="228421"/>
              </a:solidFill>
              <a:ln>
                <a:solidFill>
                  <a:srgbClr val="228421"/>
                </a:solidFill>
              </a:ln>
            </c:spPr>
          </c:marker>
          <c:xVal>
            <c:numRef>
              <c:f>'Windows vs. Other'!$G$43:$G$46</c:f>
              <c:numCache>
                <c:formatCode>0.00</c:formatCode>
                <c:ptCount val="4"/>
                <c:pt idx="0">
                  <c:v>2.5882352941176472</c:v>
                </c:pt>
                <c:pt idx="1">
                  <c:v>2.2352941176470589</c:v>
                </c:pt>
                <c:pt idx="2">
                  <c:v>1.7647058823529411</c:v>
                </c:pt>
                <c:pt idx="3">
                  <c:v>2.7647058823529411</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1727616"/>
        <c:axId val="121750272"/>
      </c:scatterChart>
      <c:valAx>
        <c:axId val="121727616"/>
        <c:scaling>
          <c:orientation val="minMax"/>
          <c:max val="7"/>
          <c:min val="1"/>
        </c:scaling>
        <c:delete val="0"/>
        <c:axPos val="b"/>
        <c:minorGridlines/>
        <c:numFmt formatCode="0" sourceLinked="0"/>
        <c:majorTickMark val="out"/>
        <c:minorTickMark val="none"/>
        <c:tickLblPos val="nextTo"/>
        <c:crossAx val="121750272"/>
        <c:crossesAt val="1"/>
        <c:crossBetween val="midCat"/>
        <c:majorUnit val="1"/>
        <c:minorUnit val="0.2"/>
      </c:valAx>
      <c:valAx>
        <c:axId val="121750272"/>
        <c:scaling>
          <c:orientation val="minMax"/>
          <c:max val="4"/>
          <c:min val="1"/>
        </c:scaling>
        <c:delete val="1"/>
        <c:axPos val="l"/>
        <c:majorGridlines/>
        <c:numFmt formatCode="General" sourceLinked="1"/>
        <c:majorTickMark val="out"/>
        <c:minorTickMark val="none"/>
        <c:tickLblPos val="nextTo"/>
        <c:crossAx val="12172761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Other'!$E$41</c:f>
              <c:strCache>
                <c:ptCount val="1"/>
                <c:pt idx="0">
                  <c:v>windows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'Windows vs. Other'!$E$43:$E$46</c:f>
              <c:numCache>
                <c:formatCode>0.00</c:formatCode>
                <c:ptCount val="4"/>
                <c:pt idx="0">
                  <c:v>2.9411764705882355</c:v>
                </c:pt>
                <c:pt idx="1">
                  <c:v>3.8235294117647061</c:v>
                </c:pt>
                <c:pt idx="2">
                  <c:v>2.1764705882352939</c:v>
                </c:pt>
                <c:pt idx="3">
                  <c:v>4.4375</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Other'!$H$41</c:f>
              <c:strCache>
                <c:ptCount val="1"/>
                <c:pt idx="0">
                  <c:v>windows tagstore</c:v>
                </c:pt>
              </c:strCache>
            </c:strRef>
          </c:tx>
          <c:spPr>
            <a:ln w="19050">
              <a:solidFill>
                <a:srgbClr val="228421"/>
              </a:solidFill>
            </a:ln>
          </c:spPr>
          <c:marker>
            <c:symbol val="diamond"/>
            <c:size val="6"/>
            <c:spPr>
              <a:solidFill>
                <a:srgbClr val="228421"/>
              </a:solidFill>
              <a:ln>
                <a:solidFill>
                  <a:srgbClr val="228421"/>
                </a:solidFill>
              </a:ln>
            </c:spPr>
          </c:marker>
          <c:xVal>
            <c:numRef>
              <c:f>'Windows vs. Other'!$H$43:$H$46</c:f>
              <c:numCache>
                <c:formatCode>0.00</c:formatCode>
                <c:ptCount val="4"/>
                <c:pt idx="0">
                  <c:v>2.2941176470588234</c:v>
                </c:pt>
                <c:pt idx="1">
                  <c:v>1.8823529411764706</c:v>
                </c:pt>
                <c:pt idx="2">
                  <c:v>1.8235294117647058</c:v>
                </c:pt>
                <c:pt idx="3">
                  <c:v>2.4117647058823528</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1860480"/>
        <c:axId val="121862400"/>
      </c:scatterChart>
      <c:valAx>
        <c:axId val="121860480"/>
        <c:scaling>
          <c:orientation val="minMax"/>
          <c:max val="7"/>
          <c:min val="1"/>
        </c:scaling>
        <c:delete val="0"/>
        <c:axPos val="b"/>
        <c:minorGridlines/>
        <c:numFmt formatCode="0" sourceLinked="0"/>
        <c:majorTickMark val="out"/>
        <c:minorTickMark val="none"/>
        <c:tickLblPos val="nextTo"/>
        <c:crossAx val="121862400"/>
        <c:crossesAt val="1"/>
        <c:crossBetween val="midCat"/>
        <c:majorUnit val="1"/>
        <c:minorUnit val="0.2"/>
      </c:valAx>
      <c:valAx>
        <c:axId val="121862400"/>
        <c:scaling>
          <c:orientation val="minMax"/>
          <c:max val="4"/>
          <c:min val="1"/>
        </c:scaling>
        <c:delete val="1"/>
        <c:axPos val="l"/>
        <c:majorGridlines/>
        <c:numFmt formatCode="General" sourceLinked="1"/>
        <c:majorTickMark val="out"/>
        <c:minorTickMark val="none"/>
        <c:tickLblPos val="nextTo"/>
        <c:crossAx val="121860480"/>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Other'!$F$41</c:f>
              <c:strCache>
                <c:ptCount val="1"/>
                <c:pt idx="0">
                  <c:v>windows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'Windows vs. Other'!$F$43:$F$46</c:f>
              <c:numCache>
                <c:formatCode>0.00</c:formatCode>
                <c:ptCount val="4"/>
                <c:pt idx="0">
                  <c:v>3.7647058823529411</c:v>
                </c:pt>
                <c:pt idx="1">
                  <c:v>5.117647058823529</c:v>
                </c:pt>
                <c:pt idx="2">
                  <c:v>3.3529411764705883</c:v>
                </c:pt>
                <c:pt idx="3">
                  <c:v>5.5</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Other'!$I$41</c:f>
              <c:strCache>
                <c:ptCount val="1"/>
                <c:pt idx="0">
                  <c:v>windows tagstore</c:v>
                </c:pt>
              </c:strCache>
            </c:strRef>
          </c:tx>
          <c:spPr>
            <a:ln w="19050">
              <a:solidFill>
                <a:srgbClr val="228421"/>
              </a:solidFill>
            </a:ln>
          </c:spPr>
          <c:marker>
            <c:symbol val="diamond"/>
            <c:size val="6"/>
            <c:spPr>
              <a:solidFill>
                <a:srgbClr val="228421"/>
              </a:solidFill>
              <a:ln>
                <a:solidFill>
                  <a:srgbClr val="228421"/>
                </a:solidFill>
              </a:ln>
            </c:spPr>
          </c:marker>
          <c:xVal>
            <c:numRef>
              <c:f>'Windows vs. Other'!$I$43:$I$46</c:f>
              <c:numCache>
                <c:formatCode>0.00</c:formatCode>
                <c:ptCount val="4"/>
                <c:pt idx="0">
                  <c:v>2.2352941176470589</c:v>
                </c:pt>
                <c:pt idx="1">
                  <c:v>1.8235294117647058</c:v>
                </c:pt>
                <c:pt idx="2">
                  <c:v>1.8823529411764706</c:v>
                </c:pt>
                <c:pt idx="3">
                  <c:v>2.3529411764705883</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1923072"/>
        <c:axId val="121924992"/>
      </c:scatterChart>
      <c:valAx>
        <c:axId val="121923072"/>
        <c:scaling>
          <c:orientation val="minMax"/>
          <c:max val="7"/>
          <c:min val="1"/>
        </c:scaling>
        <c:delete val="0"/>
        <c:axPos val="b"/>
        <c:minorGridlines/>
        <c:numFmt formatCode="0" sourceLinked="0"/>
        <c:majorTickMark val="out"/>
        <c:minorTickMark val="none"/>
        <c:tickLblPos val="nextTo"/>
        <c:crossAx val="121924992"/>
        <c:crossesAt val="1"/>
        <c:crossBetween val="midCat"/>
        <c:majorUnit val="1"/>
        <c:minorUnit val="0.2"/>
      </c:valAx>
      <c:valAx>
        <c:axId val="121924992"/>
        <c:scaling>
          <c:orientation val="minMax"/>
          <c:max val="4"/>
          <c:min val="1"/>
        </c:scaling>
        <c:delete val="1"/>
        <c:axPos val="l"/>
        <c:majorGridlines/>
        <c:numFmt formatCode="General" sourceLinked="1"/>
        <c:majorTickMark val="out"/>
        <c:minorTickMark val="none"/>
        <c:tickLblPos val="nextTo"/>
        <c:crossAx val="12192307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Other'!$N$41</c:f>
              <c:strCache>
                <c:ptCount val="1"/>
                <c:pt idx="0">
                  <c:v>other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'Windows vs. Other'!$N$43:$N$46</c:f>
              <c:numCache>
                <c:formatCode>0.00</c:formatCode>
                <c:ptCount val="4"/>
                <c:pt idx="0">
                  <c:v>3</c:v>
                </c:pt>
                <c:pt idx="1">
                  <c:v>4.1875</c:v>
                </c:pt>
                <c:pt idx="2">
                  <c:v>2.625</c:v>
                </c:pt>
                <c:pt idx="3">
                  <c:v>4.4375</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Other'!$Q$41</c:f>
              <c:strCache>
                <c:ptCount val="1"/>
                <c:pt idx="0">
                  <c:v>other tagstore</c:v>
                </c:pt>
              </c:strCache>
            </c:strRef>
          </c:tx>
          <c:spPr>
            <a:ln w="19050">
              <a:solidFill>
                <a:srgbClr val="228421"/>
              </a:solidFill>
            </a:ln>
          </c:spPr>
          <c:marker>
            <c:symbol val="diamond"/>
            <c:size val="6"/>
            <c:spPr>
              <a:solidFill>
                <a:srgbClr val="228421"/>
              </a:solidFill>
              <a:ln>
                <a:solidFill>
                  <a:srgbClr val="228421"/>
                </a:solidFill>
              </a:ln>
            </c:spPr>
          </c:marker>
          <c:xVal>
            <c:numRef>
              <c:f>'Windows vs. Other'!$Q$43:$Q$46</c:f>
              <c:numCache>
                <c:formatCode>0.00</c:formatCode>
                <c:ptCount val="4"/>
                <c:pt idx="0">
                  <c:v>2.6875</c:v>
                </c:pt>
                <c:pt idx="1">
                  <c:v>2.25</c:v>
                </c:pt>
                <c:pt idx="2">
                  <c:v>2.1875</c:v>
                </c:pt>
                <c:pt idx="3">
                  <c:v>2.875</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2243712"/>
        <c:axId val="122258176"/>
      </c:scatterChart>
      <c:valAx>
        <c:axId val="122243712"/>
        <c:scaling>
          <c:orientation val="minMax"/>
          <c:max val="7"/>
          <c:min val="1"/>
        </c:scaling>
        <c:delete val="0"/>
        <c:axPos val="b"/>
        <c:minorGridlines/>
        <c:numFmt formatCode="0" sourceLinked="0"/>
        <c:majorTickMark val="out"/>
        <c:minorTickMark val="none"/>
        <c:tickLblPos val="nextTo"/>
        <c:crossAx val="122258176"/>
        <c:crossesAt val="1"/>
        <c:crossBetween val="midCat"/>
        <c:majorUnit val="1"/>
        <c:minorUnit val="0.2"/>
      </c:valAx>
      <c:valAx>
        <c:axId val="122258176"/>
        <c:scaling>
          <c:orientation val="minMax"/>
          <c:max val="4"/>
          <c:min val="1"/>
        </c:scaling>
        <c:delete val="1"/>
        <c:axPos val="l"/>
        <c:majorGridlines/>
        <c:numFmt formatCode="General" sourceLinked="1"/>
        <c:majorTickMark val="out"/>
        <c:minorTickMark val="none"/>
        <c:tickLblPos val="nextTo"/>
        <c:crossAx val="12224371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Other'!$O$41</c:f>
              <c:strCache>
                <c:ptCount val="1"/>
                <c:pt idx="0">
                  <c:v>other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'Windows vs. Other'!$O$43:$O$46</c:f>
              <c:numCache>
                <c:formatCode>0.00</c:formatCode>
                <c:ptCount val="4"/>
                <c:pt idx="0">
                  <c:v>2.6875</c:v>
                </c:pt>
                <c:pt idx="1">
                  <c:v>4.25</c:v>
                </c:pt>
                <c:pt idx="2">
                  <c:v>2.625</c:v>
                </c:pt>
                <c:pt idx="3">
                  <c:v>4.5625</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Other'!$R$41</c:f>
              <c:strCache>
                <c:ptCount val="1"/>
                <c:pt idx="0">
                  <c:v>other tagstore</c:v>
                </c:pt>
              </c:strCache>
            </c:strRef>
          </c:tx>
          <c:spPr>
            <a:ln w="19050">
              <a:solidFill>
                <a:srgbClr val="228421"/>
              </a:solidFill>
            </a:ln>
          </c:spPr>
          <c:marker>
            <c:symbol val="diamond"/>
            <c:size val="6"/>
            <c:spPr>
              <a:solidFill>
                <a:srgbClr val="228421"/>
              </a:solidFill>
              <a:ln>
                <a:solidFill>
                  <a:srgbClr val="228421"/>
                </a:solidFill>
              </a:ln>
            </c:spPr>
          </c:marker>
          <c:xVal>
            <c:numRef>
              <c:f>'Windows vs. Other'!$R$43:$R$46</c:f>
              <c:numCache>
                <c:formatCode>0.00</c:formatCode>
                <c:ptCount val="4"/>
                <c:pt idx="0">
                  <c:v>2.5625</c:v>
                </c:pt>
                <c:pt idx="1">
                  <c:v>2.3125</c:v>
                </c:pt>
                <c:pt idx="2">
                  <c:v>2.5625</c:v>
                </c:pt>
                <c:pt idx="3">
                  <c:v>2.6875</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2056704"/>
        <c:axId val="122058624"/>
      </c:scatterChart>
      <c:valAx>
        <c:axId val="122056704"/>
        <c:scaling>
          <c:orientation val="minMax"/>
          <c:max val="7"/>
          <c:min val="1"/>
        </c:scaling>
        <c:delete val="0"/>
        <c:axPos val="b"/>
        <c:minorGridlines/>
        <c:numFmt formatCode="0" sourceLinked="0"/>
        <c:majorTickMark val="out"/>
        <c:minorTickMark val="none"/>
        <c:tickLblPos val="nextTo"/>
        <c:crossAx val="122058624"/>
        <c:crossesAt val="1"/>
        <c:crossBetween val="midCat"/>
        <c:majorUnit val="1"/>
        <c:minorUnit val="0.2"/>
      </c:valAx>
      <c:valAx>
        <c:axId val="122058624"/>
        <c:scaling>
          <c:orientation val="minMax"/>
          <c:max val="4"/>
          <c:min val="1"/>
        </c:scaling>
        <c:delete val="1"/>
        <c:axPos val="l"/>
        <c:majorGridlines/>
        <c:numFmt formatCode="General" sourceLinked="1"/>
        <c:majorTickMark val="out"/>
        <c:minorTickMark val="none"/>
        <c:tickLblPos val="nextTo"/>
        <c:crossAx val="12205670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'Windows vs. Other'!$P$41</c:f>
              <c:strCache>
                <c:ptCount val="1"/>
                <c:pt idx="0">
                  <c:v>other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'Windows vs. Other'!$P$43:$P$46</c:f>
              <c:numCache>
                <c:formatCode>0.00</c:formatCode>
                <c:ptCount val="4"/>
                <c:pt idx="0">
                  <c:v>3.375</c:v>
                </c:pt>
                <c:pt idx="1">
                  <c:v>4.875</c:v>
                </c:pt>
                <c:pt idx="2">
                  <c:v>2.75</c:v>
                </c:pt>
                <c:pt idx="3">
                  <c:v>4.6875</c:v>
                </c:pt>
              </c:numCache>
            </c:numRef>
          </c:xVal>
          <c:yVal>
            <c:numRef>
              <c:f>'Windows vs. Other'!$C$43:$C$46</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'Windows vs. Other'!$S$41</c:f>
              <c:strCache>
                <c:ptCount val="1"/>
                <c:pt idx="0">
                  <c:v>other tagstore</c:v>
                </c:pt>
              </c:strCache>
            </c:strRef>
          </c:tx>
          <c:spPr>
            <a:ln w="19050">
              <a:solidFill>
                <a:srgbClr val="228421"/>
              </a:solidFill>
            </a:ln>
          </c:spPr>
          <c:marker>
            <c:symbol val="diamond"/>
            <c:size val="6"/>
            <c:spPr>
              <a:solidFill>
                <a:srgbClr val="228421"/>
              </a:solidFill>
              <a:ln>
                <a:solidFill>
                  <a:srgbClr val="228421"/>
                </a:solidFill>
              </a:ln>
            </c:spPr>
          </c:marker>
          <c:xVal>
            <c:numRef>
              <c:f>'Windows vs. Other'!$S$43:$S$46</c:f>
              <c:numCache>
                <c:formatCode>0.00</c:formatCode>
                <c:ptCount val="4"/>
                <c:pt idx="0">
                  <c:v>2.875</c:v>
                </c:pt>
                <c:pt idx="1">
                  <c:v>2.625</c:v>
                </c:pt>
                <c:pt idx="2">
                  <c:v>2.1875</c:v>
                </c:pt>
                <c:pt idx="3">
                  <c:v>2.5625</c:v>
                </c:pt>
              </c:numCache>
            </c:numRef>
          </c:xVal>
          <c:yVal>
            <c:numRef>
              <c:f>'Windows vs. Other'!$C$43:$C$46</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2098432"/>
        <c:axId val="122100352"/>
      </c:scatterChart>
      <c:valAx>
        <c:axId val="122098432"/>
        <c:scaling>
          <c:orientation val="minMax"/>
          <c:max val="7"/>
          <c:min val="1"/>
        </c:scaling>
        <c:delete val="0"/>
        <c:axPos val="b"/>
        <c:minorGridlines/>
        <c:numFmt formatCode="0" sourceLinked="0"/>
        <c:majorTickMark val="out"/>
        <c:minorTickMark val="none"/>
        <c:tickLblPos val="nextTo"/>
        <c:crossAx val="122100352"/>
        <c:crossesAt val="1"/>
        <c:crossBetween val="midCat"/>
        <c:majorUnit val="1"/>
        <c:minorUnit val="0.2"/>
      </c:valAx>
      <c:valAx>
        <c:axId val="122100352"/>
        <c:scaling>
          <c:orientation val="minMax"/>
          <c:max val="4"/>
          <c:min val="1"/>
        </c:scaling>
        <c:delete val="1"/>
        <c:axPos val="l"/>
        <c:majorGridlines/>
        <c:numFmt formatCode="General" sourceLinked="1"/>
        <c:majorTickMark val="out"/>
        <c:minorTickMark val="none"/>
        <c:tickLblPos val="nextTo"/>
        <c:crossAx val="12209843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IT!$D$32</c:f>
              <c:strCache>
                <c:ptCount val="1"/>
                <c:pt idx="0">
                  <c:v>not IT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IT!$D$34:$D$37</c:f>
              <c:numCache>
                <c:formatCode>0.00</c:formatCode>
                <c:ptCount val="4"/>
                <c:pt idx="0">
                  <c:v>3.8181818181818183</c:v>
                </c:pt>
                <c:pt idx="1">
                  <c:v>4.9090909090909092</c:v>
                </c:pt>
                <c:pt idx="2">
                  <c:v>3.0909090909090908</c:v>
                </c:pt>
                <c:pt idx="3">
                  <c:v>5.0909090909090908</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layout/>
              <c:tx>
                <c:strRef>
                  <c:f>groups!$A$34</c:f>
                  <c:strCache>
                    <c:ptCount val="1"/>
                    <c:pt idx="0">
                      <c:v>fast</c:v>
                    </c:pt>
                  </c:strCache>
                </c:strRef>
              </c:tx>
              <c:dLblPos val="l"/>
              <c:showLegendKey val="0"/>
              <c:showVal val="1"/>
              <c:showCatName val="0"/>
              <c:showSerName val="0"/>
              <c:showPercent val="0"/>
              <c:showBubbleSize val="0"/>
            </c:dLbl>
            <c:dLbl>
              <c:idx val="1"/>
              <c:layout/>
              <c:tx>
                <c:strRef>
                  <c:f>groups!$A$35</c:f>
                  <c:strCache>
                    <c:ptCount val="1"/>
                    <c:pt idx="0">
                      <c:v>good overview</c:v>
                    </c:pt>
                  </c:strCache>
                </c:strRef>
              </c:tx>
              <c:dLblPos val="l"/>
              <c:showLegendKey val="0"/>
              <c:showVal val="1"/>
              <c:showCatName val="0"/>
              <c:showSerName val="0"/>
              <c:showPercent val="0"/>
              <c:showBubbleSize val="0"/>
            </c:dLbl>
            <c:dLbl>
              <c:idx val="2"/>
              <c:layout/>
              <c:tx>
                <c:strRef>
                  <c:f>groups!$A$37</c:f>
                  <c:strCache>
                    <c:ptCount val="1"/>
                    <c:pt idx="0">
                      <c:v>supportive</c:v>
                    </c:pt>
                  </c:strCache>
                </c:strRef>
              </c:tx>
              <c:dLblPos val="l"/>
              <c:showLegendKey val="0"/>
              <c:showVal val="1"/>
              <c:showCatName val="0"/>
              <c:showSerName val="0"/>
              <c:showPercent val="0"/>
              <c:showBubbleSize val="0"/>
            </c:dLbl>
            <c:dLbl>
              <c:idx val="3"/>
              <c:layout/>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layout/>
              <c:tx>
                <c:strRef>
                  <c:f>groups!$B$34</c:f>
                  <c:strCache>
                    <c:ptCount val="1"/>
                    <c:pt idx="0">
                      <c:v>slow</c:v>
                    </c:pt>
                  </c:strCache>
                </c:strRef>
              </c:tx>
              <c:showLegendKey val="0"/>
              <c:showVal val="1"/>
              <c:showCatName val="0"/>
              <c:showSerName val="0"/>
              <c:showPercent val="0"/>
              <c:showBubbleSize val="0"/>
            </c:dLbl>
            <c:dLbl>
              <c:idx val="1"/>
              <c:layout/>
              <c:tx>
                <c:strRef>
                  <c:f>groups!$B$35</c:f>
                  <c:strCache>
                    <c:ptCount val="1"/>
                    <c:pt idx="0">
                      <c:v>chaotic</c:v>
                    </c:pt>
                  </c:strCache>
                </c:strRef>
              </c:tx>
              <c:showLegendKey val="0"/>
              <c:showVal val="1"/>
              <c:showCatName val="0"/>
              <c:showSerName val="0"/>
              <c:showPercent val="0"/>
              <c:showBubbleSize val="0"/>
            </c:dLbl>
            <c:dLbl>
              <c:idx val="2"/>
              <c:layout/>
              <c:tx>
                <c:strRef>
                  <c:f>groups!$B$36</c:f>
                  <c:strCache>
                    <c:ptCount val="1"/>
                    <c:pt idx="0">
                      <c:v>complex</c:v>
                    </c:pt>
                  </c:strCache>
                </c:strRef>
              </c:tx>
              <c:showLegendKey val="0"/>
              <c:showVal val="1"/>
              <c:showCatName val="0"/>
              <c:showSerName val="0"/>
              <c:showPercent val="0"/>
              <c:showBubbleSize val="0"/>
            </c:dLbl>
            <c:dLbl>
              <c:idx val="3"/>
              <c:layout/>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IT!$O$32</c:f>
              <c:strCache>
                <c:ptCount val="1"/>
                <c:pt idx="0">
                  <c:v>IT hierarchy</c:v>
                </c:pt>
              </c:strCache>
            </c:strRef>
          </c:tx>
          <c:spPr>
            <a:ln w="19050">
              <a:solidFill>
                <a:srgbClr val="1752E7"/>
              </a:solidFill>
            </a:ln>
          </c:spPr>
          <c:marker>
            <c:symbol val="triangle"/>
            <c:size val="6"/>
            <c:spPr>
              <a:solidFill>
                <a:srgbClr val="1752E7"/>
              </a:solidFill>
              <a:ln>
                <a:solidFill>
                  <a:srgbClr val="1752E7"/>
                </a:solidFill>
              </a:ln>
            </c:spPr>
          </c:marker>
          <c:xVal>
            <c:numRef>
              <c:f>IT!$O$34:$O$37</c:f>
              <c:numCache>
                <c:formatCode>0.00</c:formatCode>
                <c:ptCount val="4"/>
                <c:pt idx="0">
                  <c:v>3.1666666666666665</c:v>
                </c:pt>
                <c:pt idx="1">
                  <c:v>3.75</c:v>
                </c:pt>
                <c:pt idx="2">
                  <c:v>2.5</c:v>
                </c:pt>
                <c:pt idx="3">
                  <c:v>4.8181818181818183</c:v>
                </c:pt>
              </c:numCache>
            </c:numRef>
          </c:xVal>
          <c:yVal>
            <c:numRef>
              <c:f>IT!$N$34:$N$37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86296832"/>
        <c:axId val="110174592"/>
      </c:scatterChart>
      <c:valAx>
        <c:axId val="86296832"/>
        <c:scaling>
          <c:orientation val="minMax"/>
          <c:max val="7"/>
          <c:min val="1"/>
        </c:scaling>
        <c:delete val="0"/>
        <c:axPos val="b"/>
        <c:minorGridlines/>
        <c:numFmt formatCode="0" sourceLinked="0"/>
        <c:majorTickMark val="out"/>
        <c:minorTickMark val="none"/>
        <c:tickLblPos val="nextTo"/>
        <c:crossAx val="110174592"/>
        <c:crossesAt val="1"/>
        <c:crossBetween val="midCat"/>
        <c:majorUnit val="1"/>
        <c:minorUnit val="0.2"/>
      </c:valAx>
      <c:valAx>
        <c:axId val="110174592"/>
        <c:scaling>
          <c:orientation val="minMax"/>
          <c:max val="4"/>
          <c:min val="1"/>
        </c:scaling>
        <c:delete val="1"/>
        <c:axPos val="l"/>
        <c:majorGridlines/>
        <c:numFmt formatCode="General" sourceLinked="1"/>
        <c:majorTickMark val="out"/>
        <c:minorTickMark val="none"/>
        <c:tickLblPos val="nextTo"/>
        <c:crossAx val="86296832"/>
        <c:crossesAt val="1"/>
        <c:crossBetween val="midCat"/>
        <c:majorUnit val="1"/>
        <c:minorUnit val="0.1"/>
      </c:valAx>
    </c:plotArea>
    <c:legend>
      <c:legendPos val="b"/>
      <c:legendEntry>
        <c:idx val="1"/>
        <c:delete val="1"/>
      </c:legendEntry>
      <c:legendEntry>
        <c:idx val="2"/>
        <c:delete val="1"/>
      </c:legendEntry>
      <c:layout/>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IT!$E$32</c:f>
              <c:strCache>
                <c:ptCount val="1"/>
                <c:pt idx="0">
                  <c:v>not IT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IT!$E$34:$E$37</c:f>
              <c:numCache>
                <c:formatCode>0.00</c:formatCode>
                <c:ptCount val="4"/>
                <c:pt idx="0">
                  <c:v>2.6363636363636362</c:v>
                </c:pt>
                <c:pt idx="1">
                  <c:v>3.6363636363636362</c:v>
                </c:pt>
                <c:pt idx="2">
                  <c:v>2.3636363636363638</c:v>
                </c:pt>
                <c:pt idx="3">
                  <c:v>4.1818181818181817</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layout/>
              <c:tx>
                <c:strRef>
                  <c:f>groups!$A$34</c:f>
                  <c:strCache>
                    <c:ptCount val="1"/>
                    <c:pt idx="0">
                      <c:v>fast</c:v>
                    </c:pt>
                  </c:strCache>
                </c:strRef>
              </c:tx>
              <c:dLblPos val="l"/>
              <c:showLegendKey val="0"/>
              <c:showVal val="1"/>
              <c:showCatName val="0"/>
              <c:showSerName val="0"/>
              <c:showPercent val="0"/>
              <c:showBubbleSize val="0"/>
            </c:dLbl>
            <c:dLbl>
              <c:idx val="1"/>
              <c:layout/>
              <c:tx>
                <c:strRef>
                  <c:f>groups!$A$35</c:f>
                  <c:strCache>
                    <c:ptCount val="1"/>
                    <c:pt idx="0">
                      <c:v>good overview</c:v>
                    </c:pt>
                  </c:strCache>
                </c:strRef>
              </c:tx>
              <c:dLblPos val="l"/>
              <c:showLegendKey val="0"/>
              <c:showVal val="1"/>
              <c:showCatName val="0"/>
              <c:showSerName val="0"/>
              <c:showPercent val="0"/>
              <c:showBubbleSize val="0"/>
            </c:dLbl>
            <c:dLbl>
              <c:idx val="2"/>
              <c:layout/>
              <c:tx>
                <c:strRef>
                  <c:f>groups!$A$37</c:f>
                  <c:strCache>
                    <c:ptCount val="1"/>
                    <c:pt idx="0">
                      <c:v>supportive</c:v>
                    </c:pt>
                  </c:strCache>
                </c:strRef>
              </c:tx>
              <c:dLblPos val="l"/>
              <c:showLegendKey val="0"/>
              <c:showVal val="1"/>
              <c:showCatName val="0"/>
              <c:showSerName val="0"/>
              <c:showPercent val="0"/>
              <c:showBubbleSize val="0"/>
            </c:dLbl>
            <c:dLbl>
              <c:idx val="3"/>
              <c:layout/>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layout/>
              <c:tx>
                <c:strRef>
                  <c:f>groups!$B$34</c:f>
                  <c:strCache>
                    <c:ptCount val="1"/>
                    <c:pt idx="0">
                      <c:v>slow</c:v>
                    </c:pt>
                  </c:strCache>
                </c:strRef>
              </c:tx>
              <c:showLegendKey val="0"/>
              <c:showVal val="1"/>
              <c:showCatName val="0"/>
              <c:showSerName val="0"/>
              <c:showPercent val="0"/>
              <c:showBubbleSize val="0"/>
            </c:dLbl>
            <c:dLbl>
              <c:idx val="1"/>
              <c:layout/>
              <c:tx>
                <c:strRef>
                  <c:f>groups!$B$35</c:f>
                  <c:strCache>
                    <c:ptCount val="1"/>
                    <c:pt idx="0">
                      <c:v>chaotic</c:v>
                    </c:pt>
                  </c:strCache>
                </c:strRef>
              </c:tx>
              <c:showLegendKey val="0"/>
              <c:showVal val="1"/>
              <c:showCatName val="0"/>
              <c:showSerName val="0"/>
              <c:showPercent val="0"/>
              <c:showBubbleSize val="0"/>
            </c:dLbl>
            <c:dLbl>
              <c:idx val="2"/>
              <c:layout/>
              <c:tx>
                <c:strRef>
                  <c:f>groups!$B$36</c:f>
                  <c:strCache>
                    <c:ptCount val="1"/>
                    <c:pt idx="0">
                      <c:v>complex</c:v>
                    </c:pt>
                  </c:strCache>
                </c:strRef>
              </c:tx>
              <c:showLegendKey val="0"/>
              <c:showVal val="1"/>
              <c:showCatName val="0"/>
              <c:showSerName val="0"/>
              <c:showPercent val="0"/>
              <c:showBubbleSize val="0"/>
            </c:dLbl>
            <c:dLbl>
              <c:idx val="3"/>
              <c:layout/>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IT!$P$32</c:f>
              <c:strCache>
                <c:ptCount val="1"/>
                <c:pt idx="0">
                  <c:v>IT hierarchy</c:v>
                </c:pt>
              </c:strCache>
            </c:strRef>
          </c:tx>
          <c:spPr>
            <a:ln w="19050">
              <a:solidFill>
                <a:srgbClr val="1752E7"/>
              </a:solidFill>
            </a:ln>
          </c:spPr>
          <c:marker>
            <c:symbol val="triangle"/>
            <c:size val="6"/>
            <c:spPr>
              <a:solidFill>
                <a:srgbClr val="1752E7"/>
              </a:solidFill>
              <a:ln>
                <a:solidFill>
                  <a:srgbClr val="1752E7"/>
                </a:solidFill>
              </a:ln>
            </c:spPr>
          </c:marker>
          <c:xVal>
            <c:numRef>
              <c:f>IT!$P$34:$P$37</c:f>
              <c:numCache>
                <c:formatCode>0.00</c:formatCode>
                <c:ptCount val="4"/>
                <c:pt idx="0">
                  <c:v>3.0833333333333335</c:v>
                </c:pt>
                <c:pt idx="1">
                  <c:v>4.666666666666667</c:v>
                </c:pt>
                <c:pt idx="2">
                  <c:v>2.9166666666666665</c:v>
                </c:pt>
                <c:pt idx="3">
                  <c:v>5.0909090909090908</c:v>
                </c:pt>
              </c:numCache>
            </c:numRef>
          </c:xVal>
          <c:yVal>
            <c:numRef>
              <c:f>IT!$N$34:$N$37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2178944"/>
        <c:axId val="122189312"/>
      </c:scatterChart>
      <c:valAx>
        <c:axId val="122178944"/>
        <c:scaling>
          <c:orientation val="minMax"/>
          <c:max val="7"/>
          <c:min val="1"/>
        </c:scaling>
        <c:delete val="0"/>
        <c:axPos val="b"/>
        <c:minorGridlines/>
        <c:numFmt formatCode="0" sourceLinked="0"/>
        <c:majorTickMark val="out"/>
        <c:minorTickMark val="none"/>
        <c:tickLblPos val="nextTo"/>
        <c:crossAx val="122189312"/>
        <c:crossesAt val="1"/>
        <c:crossBetween val="midCat"/>
        <c:majorUnit val="1"/>
        <c:minorUnit val="0.2"/>
      </c:valAx>
      <c:valAx>
        <c:axId val="122189312"/>
        <c:scaling>
          <c:orientation val="minMax"/>
          <c:max val="4"/>
          <c:min val="1"/>
        </c:scaling>
        <c:delete val="1"/>
        <c:axPos val="l"/>
        <c:majorGridlines/>
        <c:numFmt formatCode="General" sourceLinked="1"/>
        <c:majorTickMark val="out"/>
        <c:minorTickMark val="none"/>
        <c:tickLblPos val="nextTo"/>
        <c:crossAx val="122178944"/>
        <c:crossesAt val="1"/>
        <c:crossBetween val="midCat"/>
        <c:majorUnit val="1"/>
        <c:minorUnit val="0.1"/>
      </c:valAx>
    </c:plotArea>
    <c:legend>
      <c:legendPos val="b"/>
      <c:legendEntry>
        <c:idx val="1"/>
        <c:delete val="1"/>
      </c:legendEntry>
      <c:legendEntry>
        <c:idx val="2"/>
        <c:delete val="1"/>
      </c:legendEntry>
      <c:layout/>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IT!$F$32</c:f>
              <c:strCache>
                <c:ptCount val="1"/>
                <c:pt idx="0">
                  <c:v>not IT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IT!$F$34:$F$37</c:f>
              <c:numCache>
                <c:formatCode>0.00</c:formatCode>
                <c:ptCount val="4"/>
                <c:pt idx="0">
                  <c:v>4</c:v>
                </c:pt>
                <c:pt idx="1">
                  <c:v>5.2727272727272725</c:v>
                </c:pt>
                <c:pt idx="2">
                  <c:v>3.9090909090909092</c:v>
                </c:pt>
                <c:pt idx="3">
                  <c:v>5.2727272727272725</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layout/>
              <c:tx>
                <c:strRef>
                  <c:f>groups!$A$34</c:f>
                  <c:strCache>
                    <c:ptCount val="1"/>
                    <c:pt idx="0">
                      <c:v>fast</c:v>
                    </c:pt>
                  </c:strCache>
                </c:strRef>
              </c:tx>
              <c:dLblPos val="l"/>
              <c:showLegendKey val="0"/>
              <c:showVal val="1"/>
              <c:showCatName val="0"/>
              <c:showSerName val="0"/>
              <c:showPercent val="0"/>
              <c:showBubbleSize val="0"/>
            </c:dLbl>
            <c:dLbl>
              <c:idx val="1"/>
              <c:layout/>
              <c:tx>
                <c:strRef>
                  <c:f>groups!$A$35</c:f>
                  <c:strCache>
                    <c:ptCount val="1"/>
                    <c:pt idx="0">
                      <c:v>good overview</c:v>
                    </c:pt>
                  </c:strCache>
                </c:strRef>
              </c:tx>
              <c:dLblPos val="l"/>
              <c:showLegendKey val="0"/>
              <c:showVal val="1"/>
              <c:showCatName val="0"/>
              <c:showSerName val="0"/>
              <c:showPercent val="0"/>
              <c:showBubbleSize val="0"/>
            </c:dLbl>
            <c:dLbl>
              <c:idx val="2"/>
              <c:layout/>
              <c:tx>
                <c:strRef>
                  <c:f>groups!$A$37</c:f>
                  <c:strCache>
                    <c:ptCount val="1"/>
                    <c:pt idx="0">
                      <c:v>supportive</c:v>
                    </c:pt>
                  </c:strCache>
                </c:strRef>
              </c:tx>
              <c:dLblPos val="l"/>
              <c:showLegendKey val="0"/>
              <c:showVal val="1"/>
              <c:showCatName val="0"/>
              <c:showSerName val="0"/>
              <c:showPercent val="0"/>
              <c:showBubbleSize val="0"/>
            </c:dLbl>
            <c:dLbl>
              <c:idx val="3"/>
              <c:layout/>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layout/>
              <c:tx>
                <c:strRef>
                  <c:f>groups!$B$34</c:f>
                  <c:strCache>
                    <c:ptCount val="1"/>
                    <c:pt idx="0">
                      <c:v>slow</c:v>
                    </c:pt>
                  </c:strCache>
                </c:strRef>
              </c:tx>
              <c:showLegendKey val="0"/>
              <c:showVal val="1"/>
              <c:showCatName val="0"/>
              <c:showSerName val="0"/>
              <c:showPercent val="0"/>
              <c:showBubbleSize val="0"/>
            </c:dLbl>
            <c:dLbl>
              <c:idx val="1"/>
              <c:layout/>
              <c:tx>
                <c:strRef>
                  <c:f>groups!$B$35</c:f>
                  <c:strCache>
                    <c:ptCount val="1"/>
                    <c:pt idx="0">
                      <c:v>chaotic</c:v>
                    </c:pt>
                  </c:strCache>
                </c:strRef>
              </c:tx>
              <c:showLegendKey val="0"/>
              <c:showVal val="1"/>
              <c:showCatName val="0"/>
              <c:showSerName val="0"/>
              <c:showPercent val="0"/>
              <c:showBubbleSize val="0"/>
            </c:dLbl>
            <c:dLbl>
              <c:idx val="2"/>
              <c:layout/>
              <c:tx>
                <c:strRef>
                  <c:f>groups!$B$36</c:f>
                  <c:strCache>
                    <c:ptCount val="1"/>
                    <c:pt idx="0">
                      <c:v>complex</c:v>
                    </c:pt>
                  </c:strCache>
                </c:strRef>
              </c:tx>
              <c:showLegendKey val="0"/>
              <c:showVal val="1"/>
              <c:showCatName val="0"/>
              <c:showSerName val="0"/>
              <c:showPercent val="0"/>
              <c:showBubbleSize val="0"/>
            </c:dLbl>
            <c:dLbl>
              <c:idx val="3"/>
              <c:layout/>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IT!$Q$32</c:f>
              <c:strCache>
                <c:ptCount val="1"/>
                <c:pt idx="0">
                  <c:v>IT hierarchy</c:v>
                </c:pt>
              </c:strCache>
            </c:strRef>
          </c:tx>
          <c:spPr>
            <a:ln w="19050">
              <a:solidFill>
                <a:srgbClr val="1752E7"/>
              </a:solidFill>
            </a:ln>
          </c:spPr>
          <c:marker>
            <c:symbol val="triangle"/>
            <c:size val="6"/>
            <c:spPr>
              <a:solidFill>
                <a:srgbClr val="1752E7"/>
              </a:solidFill>
              <a:ln>
                <a:solidFill>
                  <a:srgbClr val="1752E7"/>
                </a:solidFill>
              </a:ln>
            </c:spPr>
          </c:marker>
          <c:xVal>
            <c:numRef>
              <c:f>IT!$Q$34:$Q$37</c:f>
              <c:numCache>
                <c:formatCode>0.00</c:formatCode>
                <c:ptCount val="4"/>
                <c:pt idx="0">
                  <c:v>3.4166666666666665</c:v>
                </c:pt>
                <c:pt idx="1">
                  <c:v>4.666666666666667</c:v>
                </c:pt>
                <c:pt idx="2">
                  <c:v>2.6666666666666665</c:v>
                </c:pt>
                <c:pt idx="3">
                  <c:v>5.0909090909090908</c:v>
                </c:pt>
              </c:numCache>
            </c:numRef>
          </c:xVal>
          <c:yVal>
            <c:numRef>
              <c:f>IT!$N$34:$N$37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2835712"/>
        <c:axId val="122837632"/>
      </c:scatterChart>
      <c:valAx>
        <c:axId val="122835712"/>
        <c:scaling>
          <c:orientation val="minMax"/>
          <c:max val="7"/>
          <c:min val="1"/>
        </c:scaling>
        <c:delete val="0"/>
        <c:axPos val="b"/>
        <c:minorGridlines/>
        <c:numFmt formatCode="0" sourceLinked="0"/>
        <c:majorTickMark val="out"/>
        <c:minorTickMark val="none"/>
        <c:tickLblPos val="nextTo"/>
        <c:crossAx val="122837632"/>
        <c:crossesAt val="1"/>
        <c:crossBetween val="midCat"/>
        <c:majorUnit val="1"/>
        <c:minorUnit val="0.2"/>
      </c:valAx>
      <c:valAx>
        <c:axId val="122837632"/>
        <c:scaling>
          <c:orientation val="minMax"/>
          <c:max val="4"/>
          <c:min val="1"/>
        </c:scaling>
        <c:delete val="1"/>
        <c:axPos val="l"/>
        <c:majorGridlines/>
        <c:numFmt formatCode="General" sourceLinked="1"/>
        <c:majorTickMark val="out"/>
        <c:minorTickMark val="none"/>
        <c:tickLblPos val="nextTo"/>
        <c:crossAx val="122835712"/>
        <c:crossesAt val="1"/>
        <c:crossBetween val="midCat"/>
        <c:majorUnit val="1"/>
        <c:minorUnit val="0.1"/>
      </c:valAx>
    </c:plotArea>
    <c:legend>
      <c:legendPos val="b"/>
      <c:legendEntry>
        <c:idx val="1"/>
        <c:delete val="1"/>
      </c:legendEntry>
      <c:legendEntry>
        <c:idx val="2"/>
        <c:delete val="1"/>
      </c:legendEntry>
      <c:layout/>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IT!$G$32</c:f>
              <c:strCache>
                <c:ptCount val="1"/>
                <c:pt idx="0">
                  <c:v>not IT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IT!$G$34:$G$37</c:f>
              <c:numCache>
                <c:formatCode>0.00</c:formatCode>
                <c:ptCount val="4"/>
                <c:pt idx="0">
                  <c:v>2.9090909090909092</c:v>
                </c:pt>
                <c:pt idx="1">
                  <c:v>2.5454545454545454</c:v>
                </c:pt>
                <c:pt idx="2">
                  <c:v>2.0909090909090908</c:v>
                </c:pt>
                <c:pt idx="3">
                  <c:v>2.9090909090909092</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layout/>
              <c:tx>
                <c:strRef>
                  <c:f>ALL!$A$3</c:f>
                  <c:strCache>
                    <c:ptCount val="1"/>
                    <c:pt idx="0">
                      <c:v>fast</c:v>
                    </c:pt>
                  </c:strCache>
                </c:strRef>
              </c:tx>
              <c:dLblPos val="l"/>
              <c:showLegendKey val="0"/>
              <c:showVal val="1"/>
              <c:showCatName val="0"/>
              <c:showSerName val="0"/>
              <c:showPercent val="0"/>
              <c:showBubbleSize val="0"/>
            </c:dLbl>
            <c:dLbl>
              <c:idx val="1"/>
              <c:layout/>
              <c:tx>
                <c:strRef>
                  <c:f>ALL!$A$4</c:f>
                  <c:strCache>
                    <c:ptCount val="1"/>
                    <c:pt idx="0">
                      <c:v>good overview</c:v>
                    </c:pt>
                  </c:strCache>
                </c:strRef>
              </c:tx>
              <c:dLblPos val="l"/>
              <c:showLegendKey val="0"/>
              <c:showVal val="1"/>
              <c:showCatName val="0"/>
              <c:showSerName val="0"/>
              <c:showPercent val="0"/>
              <c:showBubbleSize val="0"/>
            </c:dLbl>
            <c:dLbl>
              <c:idx val="2"/>
              <c:layout/>
              <c:tx>
                <c:strRef>
                  <c:f>ALL!$A$5</c:f>
                  <c:strCache>
                    <c:ptCount val="1"/>
                    <c:pt idx="0">
                      <c:v>simple</c:v>
                    </c:pt>
                  </c:strCache>
                </c:strRef>
              </c:tx>
              <c:dLblPos val="l"/>
              <c:showLegendKey val="0"/>
              <c:showVal val="1"/>
              <c:showCatName val="0"/>
              <c:showSerName val="0"/>
              <c:showPercent val="0"/>
              <c:showBubbleSize val="0"/>
            </c:dLbl>
            <c:dLbl>
              <c:idx val="3"/>
              <c:layout/>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layout/>
              <c:tx>
                <c:strRef>
                  <c:f>ALL!$B$3</c:f>
                  <c:strCache>
                    <c:ptCount val="1"/>
                    <c:pt idx="0">
                      <c:v>slow</c:v>
                    </c:pt>
                  </c:strCache>
                </c:strRef>
              </c:tx>
              <c:showLegendKey val="0"/>
              <c:showVal val="1"/>
              <c:showCatName val="0"/>
              <c:showSerName val="0"/>
              <c:showPercent val="0"/>
              <c:showBubbleSize val="0"/>
            </c:dLbl>
            <c:dLbl>
              <c:idx val="1"/>
              <c:layout/>
              <c:tx>
                <c:strRef>
                  <c:f>ALL!$B$4</c:f>
                  <c:strCache>
                    <c:ptCount val="1"/>
                    <c:pt idx="0">
                      <c:v>chaotic</c:v>
                    </c:pt>
                  </c:strCache>
                </c:strRef>
              </c:tx>
              <c:showLegendKey val="0"/>
              <c:showVal val="1"/>
              <c:showCatName val="0"/>
              <c:showSerName val="0"/>
              <c:showPercent val="0"/>
              <c:showBubbleSize val="0"/>
            </c:dLbl>
            <c:dLbl>
              <c:idx val="2"/>
              <c:layout/>
              <c:tx>
                <c:strRef>
                  <c:f>ALL!$B$5</c:f>
                  <c:strCache>
                    <c:ptCount val="1"/>
                    <c:pt idx="0">
                      <c:v>complex</c:v>
                    </c:pt>
                  </c:strCache>
                </c:strRef>
              </c:tx>
              <c:showLegendKey val="0"/>
              <c:showVal val="1"/>
              <c:showCatName val="0"/>
              <c:showSerName val="0"/>
              <c:showPercent val="0"/>
              <c:showBubbleSize val="0"/>
            </c:dLbl>
            <c:dLbl>
              <c:idx val="3"/>
              <c:layout/>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IT!$R$32</c:f>
              <c:strCache>
                <c:ptCount val="1"/>
                <c:pt idx="0">
                  <c:v>IT tagstore</c:v>
                </c:pt>
              </c:strCache>
            </c:strRef>
          </c:tx>
          <c:spPr>
            <a:ln w="19050">
              <a:solidFill>
                <a:srgbClr val="228421"/>
              </a:solidFill>
            </a:ln>
          </c:spPr>
          <c:marker>
            <c:symbol val="diamond"/>
            <c:size val="6"/>
            <c:spPr>
              <a:solidFill>
                <a:srgbClr val="228421"/>
              </a:solidFill>
              <a:ln>
                <a:solidFill>
                  <a:srgbClr val="228421"/>
                </a:solidFill>
              </a:ln>
            </c:spPr>
          </c:marker>
          <c:xVal>
            <c:numRef>
              <c:f>IT!$R$34:$R$37</c:f>
              <c:numCache>
                <c:formatCode>0.00</c:formatCode>
                <c:ptCount val="4"/>
                <c:pt idx="0">
                  <c:v>2.75</c:v>
                </c:pt>
                <c:pt idx="1">
                  <c:v>2.1666666666666665</c:v>
                </c:pt>
                <c:pt idx="2">
                  <c:v>2.1666666666666665</c:v>
                </c:pt>
                <c:pt idx="3">
                  <c:v>3.1666666666666665</c:v>
                </c:pt>
              </c:numCache>
            </c:numRef>
          </c:xVal>
          <c:yVal>
            <c:numRef>
              <c:f>IT!$C$34:$C$37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2570624"/>
        <c:axId val="122597376"/>
      </c:scatterChart>
      <c:valAx>
        <c:axId val="122570624"/>
        <c:scaling>
          <c:orientation val="minMax"/>
          <c:max val="7"/>
          <c:min val="1"/>
        </c:scaling>
        <c:delete val="0"/>
        <c:axPos val="b"/>
        <c:minorGridlines/>
        <c:numFmt formatCode="0" sourceLinked="0"/>
        <c:majorTickMark val="out"/>
        <c:minorTickMark val="none"/>
        <c:tickLblPos val="nextTo"/>
        <c:crossAx val="122597376"/>
        <c:crossesAt val="1"/>
        <c:crossBetween val="midCat"/>
        <c:majorUnit val="1"/>
        <c:minorUnit val="0.2"/>
      </c:valAx>
      <c:valAx>
        <c:axId val="122597376"/>
        <c:scaling>
          <c:orientation val="minMax"/>
          <c:max val="4"/>
          <c:min val="1"/>
        </c:scaling>
        <c:delete val="1"/>
        <c:axPos val="l"/>
        <c:majorGridlines/>
        <c:numFmt formatCode="General" sourceLinked="1"/>
        <c:majorTickMark val="out"/>
        <c:minorTickMark val="none"/>
        <c:tickLblPos val="nextTo"/>
        <c:crossAx val="122570624"/>
        <c:crossesAt val="1"/>
        <c:crossBetween val="midCat"/>
        <c:majorUnit val="1"/>
        <c:minorUnit val="0.1"/>
      </c:valAx>
    </c:plotArea>
    <c:legend>
      <c:legendPos val="b"/>
      <c:legendEntry>
        <c:idx val="1"/>
        <c:delete val="1"/>
      </c:legendEntry>
      <c:legendEntry>
        <c:idx val="2"/>
        <c:delete val="1"/>
      </c:legendEntry>
      <c:layout/>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IT!$H$32</c:f>
              <c:strCache>
                <c:ptCount val="1"/>
                <c:pt idx="0">
                  <c:v>not IT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IT!$H$34:$H$37</c:f>
              <c:numCache>
                <c:formatCode>0.00</c:formatCode>
                <c:ptCount val="4"/>
                <c:pt idx="0">
                  <c:v>2.8181818181818183</c:v>
                </c:pt>
                <c:pt idx="1">
                  <c:v>2.2727272727272729</c:v>
                </c:pt>
                <c:pt idx="2">
                  <c:v>2.1818181818181817</c:v>
                </c:pt>
                <c:pt idx="3">
                  <c:v>2.6363636363636362</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layout/>
              <c:tx>
                <c:strRef>
                  <c:f>ALL!$A$3</c:f>
                  <c:strCache>
                    <c:ptCount val="1"/>
                    <c:pt idx="0">
                      <c:v>fast</c:v>
                    </c:pt>
                  </c:strCache>
                </c:strRef>
              </c:tx>
              <c:dLblPos val="l"/>
              <c:showLegendKey val="0"/>
              <c:showVal val="1"/>
              <c:showCatName val="0"/>
              <c:showSerName val="0"/>
              <c:showPercent val="0"/>
              <c:showBubbleSize val="0"/>
            </c:dLbl>
            <c:dLbl>
              <c:idx val="1"/>
              <c:layout/>
              <c:tx>
                <c:strRef>
                  <c:f>ALL!$A$4</c:f>
                  <c:strCache>
                    <c:ptCount val="1"/>
                    <c:pt idx="0">
                      <c:v>good overview</c:v>
                    </c:pt>
                  </c:strCache>
                </c:strRef>
              </c:tx>
              <c:dLblPos val="l"/>
              <c:showLegendKey val="0"/>
              <c:showVal val="1"/>
              <c:showCatName val="0"/>
              <c:showSerName val="0"/>
              <c:showPercent val="0"/>
              <c:showBubbleSize val="0"/>
            </c:dLbl>
            <c:dLbl>
              <c:idx val="2"/>
              <c:layout/>
              <c:tx>
                <c:strRef>
                  <c:f>ALL!$A$5</c:f>
                  <c:strCache>
                    <c:ptCount val="1"/>
                    <c:pt idx="0">
                      <c:v>simple</c:v>
                    </c:pt>
                  </c:strCache>
                </c:strRef>
              </c:tx>
              <c:dLblPos val="l"/>
              <c:showLegendKey val="0"/>
              <c:showVal val="1"/>
              <c:showCatName val="0"/>
              <c:showSerName val="0"/>
              <c:showPercent val="0"/>
              <c:showBubbleSize val="0"/>
            </c:dLbl>
            <c:dLbl>
              <c:idx val="3"/>
              <c:layout/>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layout/>
              <c:tx>
                <c:strRef>
                  <c:f>ALL!$B$3</c:f>
                  <c:strCache>
                    <c:ptCount val="1"/>
                    <c:pt idx="0">
                      <c:v>slow</c:v>
                    </c:pt>
                  </c:strCache>
                </c:strRef>
              </c:tx>
              <c:showLegendKey val="0"/>
              <c:showVal val="1"/>
              <c:showCatName val="0"/>
              <c:showSerName val="0"/>
              <c:showPercent val="0"/>
              <c:showBubbleSize val="0"/>
            </c:dLbl>
            <c:dLbl>
              <c:idx val="1"/>
              <c:layout/>
              <c:tx>
                <c:strRef>
                  <c:f>ALL!$B$4</c:f>
                  <c:strCache>
                    <c:ptCount val="1"/>
                    <c:pt idx="0">
                      <c:v>chaotic</c:v>
                    </c:pt>
                  </c:strCache>
                </c:strRef>
              </c:tx>
              <c:showLegendKey val="0"/>
              <c:showVal val="1"/>
              <c:showCatName val="0"/>
              <c:showSerName val="0"/>
              <c:showPercent val="0"/>
              <c:showBubbleSize val="0"/>
            </c:dLbl>
            <c:dLbl>
              <c:idx val="2"/>
              <c:layout/>
              <c:tx>
                <c:strRef>
                  <c:f>ALL!$B$5</c:f>
                  <c:strCache>
                    <c:ptCount val="1"/>
                    <c:pt idx="0">
                      <c:v>complex</c:v>
                    </c:pt>
                  </c:strCache>
                </c:strRef>
              </c:tx>
              <c:showLegendKey val="0"/>
              <c:showVal val="1"/>
              <c:showCatName val="0"/>
              <c:showSerName val="0"/>
              <c:showPercent val="0"/>
              <c:showBubbleSize val="0"/>
            </c:dLbl>
            <c:dLbl>
              <c:idx val="3"/>
              <c:layout/>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IT!$S$32</c:f>
              <c:strCache>
                <c:ptCount val="1"/>
                <c:pt idx="0">
                  <c:v>IT tagstore</c:v>
                </c:pt>
              </c:strCache>
            </c:strRef>
          </c:tx>
          <c:spPr>
            <a:ln w="19050">
              <a:solidFill>
                <a:srgbClr val="228421"/>
              </a:solidFill>
            </a:ln>
          </c:spPr>
          <c:marker>
            <c:symbol val="diamond"/>
            <c:size val="6"/>
            <c:spPr>
              <a:solidFill>
                <a:srgbClr val="228421"/>
              </a:solidFill>
              <a:ln>
                <a:solidFill>
                  <a:srgbClr val="228421"/>
                </a:solidFill>
              </a:ln>
            </c:spPr>
          </c:marker>
          <c:xVal>
            <c:numRef>
              <c:f>IT!$S$34:$S$37</c:f>
              <c:numCache>
                <c:formatCode>0.00</c:formatCode>
                <c:ptCount val="4"/>
                <c:pt idx="0">
                  <c:v>2.3333333333333335</c:v>
                </c:pt>
                <c:pt idx="1">
                  <c:v>2.0833333333333335</c:v>
                </c:pt>
                <c:pt idx="2">
                  <c:v>2.0833333333333335</c:v>
                </c:pt>
                <c:pt idx="3">
                  <c:v>2.75</c:v>
                </c:pt>
              </c:numCache>
            </c:numRef>
          </c:xVal>
          <c:yVal>
            <c:numRef>
              <c:f>IT!$C$34:$C$37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2620928"/>
        <c:axId val="122647680"/>
      </c:scatterChart>
      <c:valAx>
        <c:axId val="122620928"/>
        <c:scaling>
          <c:orientation val="minMax"/>
          <c:max val="7"/>
          <c:min val="1"/>
        </c:scaling>
        <c:delete val="0"/>
        <c:axPos val="b"/>
        <c:minorGridlines/>
        <c:numFmt formatCode="0" sourceLinked="0"/>
        <c:majorTickMark val="out"/>
        <c:minorTickMark val="none"/>
        <c:tickLblPos val="nextTo"/>
        <c:crossAx val="122647680"/>
        <c:crossesAt val="1"/>
        <c:crossBetween val="midCat"/>
        <c:majorUnit val="1"/>
        <c:minorUnit val="0.2"/>
      </c:valAx>
      <c:valAx>
        <c:axId val="122647680"/>
        <c:scaling>
          <c:orientation val="minMax"/>
          <c:max val="4"/>
          <c:min val="1"/>
        </c:scaling>
        <c:delete val="1"/>
        <c:axPos val="l"/>
        <c:majorGridlines/>
        <c:numFmt formatCode="General" sourceLinked="1"/>
        <c:majorTickMark val="out"/>
        <c:minorTickMark val="none"/>
        <c:tickLblPos val="nextTo"/>
        <c:crossAx val="122620928"/>
        <c:crossesAt val="1"/>
        <c:crossBetween val="midCat"/>
        <c:majorUnit val="1"/>
        <c:minorUnit val="0.1"/>
      </c:valAx>
    </c:plotArea>
    <c:legend>
      <c:legendPos val="b"/>
      <c:legendEntry>
        <c:idx val="1"/>
        <c:delete val="1"/>
      </c:legendEntry>
      <c:legendEntry>
        <c:idx val="2"/>
        <c:delete val="1"/>
      </c:legendEntry>
      <c:layout/>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IT!$I$32</c:f>
              <c:strCache>
                <c:ptCount val="1"/>
                <c:pt idx="0">
                  <c:v>not IT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IT!$I$34:$I$37</c:f>
              <c:numCache>
                <c:formatCode>0.00</c:formatCode>
                <c:ptCount val="4"/>
                <c:pt idx="0">
                  <c:v>2.5454545454545454</c:v>
                </c:pt>
                <c:pt idx="1">
                  <c:v>2</c:v>
                </c:pt>
                <c:pt idx="2">
                  <c:v>2</c:v>
                </c:pt>
                <c:pt idx="3">
                  <c:v>2.3636363636363638</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layout/>
              <c:tx>
                <c:strRef>
                  <c:f>ALL!$A$3</c:f>
                  <c:strCache>
                    <c:ptCount val="1"/>
                    <c:pt idx="0">
                      <c:v>fast</c:v>
                    </c:pt>
                  </c:strCache>
                </c:strRef>
              </c:tx>
              <c:dLblPos val="l"/>
              <c:showLegendKey val="0"/>
              <c:showVal val="1"/>
              <c:showCatName val="0"/>
              <c:showSerName val="0"/>
              <c:showPercent val="0"/>
              <c:showBubbleSize val="0"/>
            </c:dLbl>
            <c:dLbl>
              <c:idx val="1"/>
              <c:layout/>
              <c:tx>
                <c:strRef>
                  <c:f>ALL!$A$4</c:f>
                  <c:strCache>
                    <c:ptCount val="1"/>
                    <c:pt idx="0">
                      <c:v>good overview</c:v>
                    </c:pt>
                  </c:strCache>
                </c:strRef>
              </c:tx>
              <c:dLblPos val="l"/>
              <c:showLegendKey val="0"/>
              <c:showVal val="1"/>
              <c:showCatName val="0"/>
              <c:showSerName val="0"/>
              <c:showPercent val="0"/>
              <c:showBubbleSize val="0"/>
            </c:dLbl>
            <c:dLbl>
              <c:idx val="2"/>
              <c:layout/>
              <c:tx>
                <c:strRef>
                  <c:f>ALL!$A$5</c:f>
                  <c:strCache>
                    <c:ptCount val="1"/>
                    <c:pt idx="0">
                      <c:v>simple</c:v>
                    </c:pt>
                  </c:strCache>
                </c:strRef>
              </c:tx>
              <c:dLblPos val="l"/>
              <c:showLegendKey val="0"/>
              <c:showVal val="1"/>
              <c:showCatName val="0"/>
              <c:showSerName val="0"/>
              <c:showPercent val="0"/>
              <c:showBubbleSize val="0"/>
            </c:dLbl>
            <c:dLbl>
              <c:idx val="3"/>
              <c:layout/>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layout/>
              <c:tx>
                <c:strRef>
                  <c:f>ALL!$B$3</c:f>
                  <c:strCache>
                    <c:ptCount val="1"/>
                    <c:pt idx="0">
                      <c:v>slow</c:v>
                    </c:pt>
                  </c:strCache>
                </c:strRef>
              </c:tx>
              <c:showLegendKey val="0"/>
              <c:showVal val="1"/>
              <c:showCatName val="0"/>
              <c:showSerName val="0"/>
              <c:showPercent val="0"/>
              <c:showBubbleSize val="0"/>
            </c:dLbl>
            <c:dLbl>
              <c:idx val="1"/>
              <c:layout/>
              <c:tx>
                <c:strRef>
                  <c:f>ALL!$B$4</c:f>
                  <c:strCache>
                    <c:ptCount val="1"/>
                    <c:pt idx="0">
                      <c:v>chaotic</c:v>
                    </c:pt>
                  </c:strCache>
                </c:strRef>
              </c:tx>
              <c:showLegendKey val="0"/>
              <c:showVal val="1"/>
              <c:showCatName val="0"/>
              <c:showSerName val="0"/>
              <c:showPercent val="0"/>
              <c:showBubbleSize val="0"/>
            </c:dLbl>
            <c:dLbl>
              <c:idx val="2"/>
              <c:layout/>
              <c:tx>
                <c:strRef>
                  <c:f>ALL!$B$5</c:f>
                  <c:strCache>
                    <c:ptCount val="1"/>
                    <c:pt idx="0">
                      <c:v>complex</c:v>
                    </c:pt>
                  </c:strCache>
                </c:strRef>
              </c:tx>
              <c:showLegendKey val="0"/>
              <c:showVal val="1"/>
              <c:showCatName val="0"/>
              <c:showSerName val="0"/>
              <c:showPercent val="0"/>
              <c:showBubbleSize val="0"/>
            </c:dLbl>
            <c:dLbl>
              <c:idx val="3"/>
              <c:layout/>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IT!$T$32</c:f>
              <c:strCache>
                <c:ptCount val="1"/>
                <c:pt idx="0">
                  <c:v>IT tagstore</c:v>
                </c:pt>
              </c:strCache>
            </c:strRef>
          </c:tx>
          <c:spPr>
            <a:ln w="19050">
              <a:solidFill>
                <a:srgbClr val="228421"/>
              </a:solidFill>
            </a:ln>
          </c:spPr>
          <c:marker>
            <c:symbol val="diamond"/>
            <c:size val="6"/>
            <c:spPr>
              <a:solidFill>
                <a:srgbClr val="228421"/>
              </a:solidFill>
              <a:ln>
                <a:solidFill>
                  <a:srgbClr val="228421"/>
                </a:solidFill>
              </a:ln>
            </c:spPr>
          </c:marker>
          <c:xVal>
            <c:numRef>
              <c:f>IT!$T$34:$T$37</c:f>
              <c:numCache>
                <c:formatCode>0.00</c:formatCode>
                <c:ptCount val="4"/>
                <c:pt idx="0">
                  <c:v>2.5</c:v>
                </c:pt>
                <c:pt idx="1">
                  <c:v>2</c:v>
                </c:pt>
                <c:pt idx="2">
                  <c:v>2.4166666666666665</c:v>
                </c:pt>
                <c:pt idx="3">
                  <c:v>3</c:v>
                </c:pt>
              </c:numCache>
            </c:numRef>
          </c:xVal>
          <c:yVal>
            <c:numRef>
              <c:f>IT!$C$34:$C$37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2753408"/>
        <c:axId val="122755328"/>
      </c:scatterChart>
      <c:valAx>
        <c:axId val="122753408"/>
        <c:scaling>
          <c:orientation val="minMax"/>
          <c:max val="7"/>
          <c:min val="1"/>
        </c:scaling>
        <c:delete val="0"/>
        <c:axPos val="b"/>
        <c:minorGridlines/>
        <c:numFmt formatCode="0" sourceLinked="0"/>
        <c:majorTickMark val="out"/>
        <c:minorTickMark val="none"/>
        <c:tickLblPos val="nextTo"/>
        <c:crossAx val="122755328"/>
        <c:crossesAt val="1"/>
        <c:crossBetween val="midCat"/>
        <c:majorUnit val="1"/>
        <c:minorUnit val="0.2"/>
      </c:valAx>
      <c:valAx>
        <c:axId val="122755328"/>
        <c:scaling>
          <c:orientation val="minMax"/>
          <c:max val="4"/>
          <c:min val="1"/>
        </c:scaling>
        <c:delete val="1"/>
        <c:axPos val="l"/>
        <c:majorGridlines/>
        <c:numFmt formatCode="General" sourceLinked="1"/>
        <c:majorTickMark val="out"/>
        <c:minorTickMark val="none"/>
        <c:tickLblPos val="nextTo"/>
        <c:crossAx val="122753408"/>
        <c:crossesAt val="1"/>
        <c:crossBetween val="midCat"/>
        <c:majorUnit val="1"/>
        <c:minorUnit val="0.1"/>
      </c:valAx>
    </c:plotArea>
    <c:legend>
      <c:legendPos val="b"/>
      <c:legendEntry>
        <c:idx val="1"/>
        <c:delete val="1"/>
      </c:legendEntry>
      <c:legendEntry>
        <c:idx val="2"/>
        <c:delete val="1"/>
      </c:legendEntry>
      <c:layout/>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IT!$D$32</c:f>
              <c:strCache>
                <c:ptCount val="1"/>
                <c:pt idx="0">
                  <c:v>not IT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IT!$D$34:$D$37</c:f>
              <c:numCache>
                <c:formatCode>0.00</c:formatCode>
                <c:ptCount val="4"/>
                <c:pt idx="0">
                  <c:v>3.8181818181818183</c:v>
                </c:pt>
                <c:pt idx="1">
                  <c:v>4.9090909090909092</c:v>
                </c:pt>
                <c:pt idx="2">
                  <c:v>3.0909090909090908</c:v>
                </c:pt>
                <c:pt idx="3">
                  <c:v>5.0909090909090908</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IT!$G$32</c:f>
              <c:strCache>
                <c:ptCount val="1"/>
                <c:pt idx="0">
                  <c:v>not IT tagstore</c:v>
                </c:pt>
              </c:strCache>
            </c:strRef>
          </c:tx>
          <c:spPr>
            <a:ln w="19050">
              <a:solidFill>
                <a:srgbClr val="228421"/>
              </a:solidFill>
            </a:ln>
          </c:spPr>
          <c:marker>
            <c:symbol val="diamond"/>
            <c:size val="6"/>
            <c:spPr>
              <a:solidFill>
                <a:srgbClr val="228421"/>
              </a:solidFill>
              <a:ln>
                <a:solidFill>
                  <a:srgbClr val="228421"/>
                </a:solidFill>
              </a:ln>
            </c:spPr>
          </c:marker>
          <c:xVal>
            <c:numRef>
              <c:f>IT!$G$34:$G$37</c:f>
              <c:numCache>
                <c:formatCode>0.00</c:formatCode>
                <c:ptCount val="4"/>
                <c:pt idx="0">
                  <c:v>2.9090909090909092</c:v>
                </c:pt>
                <c:pt idx="1">
                  <c:v>2.5454545454545454</c:v>
                </c:pt>
                <c:pt idx="2">
                  <c:v>2.0909090909090908</c:v>
                </c:pt>
                <c:pt idx="3">
                  <c:v>2.9090909090909092</c:v>
                </c:pt>
              </c:numCache>
            </c:numRef>
          </c:xVal>
          <c:yVal>
            <c:numRef>
              <c:f>IT!$C$34:$C$37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2947072"/>
        <c:axId val="122948992"/>
      </c:scatterChart>
      <c:valAx>
        <c:axId val="122947072"/>
        <c:scaling>
          <c:orientation val="minMax"/>
          <c:max val="7"/>
          <c:min val="1"/>
        </c:scaling>
        <c:delete val="0"/>
        <c:axPos val="b"/>
        <c:minorGridlines/>
        <c:numFmt formatCode="0" sourceLinked="0"/>
        <c:majorTickMark val="out"/>
        <c:minorTickMark val="none"/>
        <c:tickLblPos val="nextTo"/>
        <c:crossAx val="122948992"/>
        <c:crossesAt val="1"/>
        <c:crossBetween val="midCat"/>
        <c:majorUnit val="1"/>
        <c:minorUnit val="0.2"/>
      </c:valAx>
      <c:valAx>
        <c:axId val="122948992"/>
        <c:scaling>
          <c:orientation val="minMax"/>
          <c:max val="4"/>
          <c:min val="1"/>
        </c:scaling>
        <c:delete val="1"/>
        <c:axPos val="l"/>
        <c:majorGridlines/>
        <c:numFmt formatCode="General" sourceLinked="1"/>
        <c:majorTickMark val="out"/>
        <c:minorTickMark val="none"/>
        <c:tickLblPos val="nextTo"/>
        <c:crossAx val="12294707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IT!$E$32</c:f>
              <c:strCache>
                <c:ptCount val="1"/>
                <c:pt idx="0">
                  <c:v>not IT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IT!$E$34:$E$37</c:f>
              <c:numCache>
                <c:formatCode>0.00</c:formatCode>
                <c:ptCount val="4"/>
                <c:pt idx="0">
                  <c:v>2.6363636363636362</c:v>
                </c:pt>
                <c:pt idx="1">
                  <c:v>3.6363636363636362</c:v>
                </c:pt>
                <c:pt idx="2">
                  <c:v>2.3636363636363638</c:v>
                </c:pt>
                <c:pt idx="3">
                  <c:v>4.1818181818181817</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IT!$H$32</c:f>
              <c:strCache>
                <c:ptCount val="1"/>
                <c:pt idx="0">
                  <c:v>not IT tagstore</c:v>
                </c:pt>
              </c:strCache>
            </c:strRef>
          </c:tx>
          <c:spPr>
            <a:ln w="19050">
              <a:solidFill>
                <a:srgbClr val="228421"/>
              </a:solidFill>
            </a:ln>
          </c:spPr>
          <c:marker>
            <c:symbol val="diamond"/>
            <c:size val="6"/>
            <c:spPr>
              <a:solidFill>
                <a:srgbClr val="228421"/>
              </a:solidFill>
              <a:ln>
                <a:solidFill>
                  <a:srgbClr val="228421"/>
                </a:solidFill>
              </a:ln>
            </c:spPr>
          </c:marker>
          <c:xVal>
            <c:numRef>
              <c:f>IT!$H$34:$H$37</c:f>
              <c:numCache>
                <c:formatCode>0.00</c:formatCode>
                <c:ptCount val="4"/>
                <c:pt idx="0">
                  <c:v>2.8181818181818183</c:v>
                </c:pt>
                <c:pt idx="1">
                  <c:v>2.2727272727272729</c:v>
                </c:pt>
                <c:pt idx="2">
                  <c:v>2.1818181818181817</c:v>
                </c:pt>
                <c:pt idx="3">
                  <c:v>2.6363636363636362</c:v>
                </c:pt>
              </c:numCache>
            </c:numRef>
          </c:xVal>
          <c:yVal>
            <c:numRef>
              <c:f>IT!$C$34:$C$37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005568"/>
        <c:axId val="123015936"/>
      </c:scatterChart>
      <c:valAx>
        <c:axId val="123005568"/>
        <c:scaling>
          <c:orientation val="minMax"/>
          <c:max val="7"/>
          <c:min val="1"/>
        </c:scaling>
        <c:delete val="0"/>
        <c:axPos val="b"/>
        <c:minorGridlines/>
        <c:numFmt formatCode="0" sourceLinked="0"/>
        <c:majorTickMark val="out"/>
        <c:minorTickMark val="none"/>
        <c:tickLblPos val="nextTo"/>
        <c:crossAx val="123015936"/>
        <c:crossesAt val="1"/>
        <c:crossBetween val="midCat"/>
        <c:majorUnit val="1"/>
        <c:minorUnit val="0.2"/>
      </c:valAx>
      <c:valAx>
        <c:axId val="123015936"/>
        <c:scaling>
          <c:orientation val="minMax"/>
          <c:max val="4"/>
          <c:min val="1"/>
        </c:scaling>
        <c:delete val="1"/>
        <c:axPos val="l"/>
        <c:majorGridlines/>
        <c:numFmt formatCode="General" sourceLinked="1"/>
        <c:majorTickMark val="out"/>
        <c:minorTickMark val="none"/>
        <c:tickLblPos val="nextTo"/>
        <c:crossAx val="12300556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IT!$F$32</c:f>
              <c:strCache>
                <c:ptCount val="1"/>
                <c:pt idx="0">
                  <c:v>not IT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IT!$F$34:$F$37</c:f>
              <c:numCache>
                <c:formatCode>0.00</c:formatCode>
                <c:ptCount val="4"/>
                <c:pt idx="0">
                  <c:v>4</c:v>
                </c:pt>
                <c:pt idx="1">
                  <c:v>5.2727272727272725</c:v>
                </c:pt>
                <c:pt idx="2">
                  <c:v>3.9090909090909092</c:v>
                </c:pt>
                <c:pt idx="3">
                  <c:v>5.2727272727272725</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IT!$I$32</c:f>
              <c:strCache>
                <c:ptCount val="1"/>
                <c:pt idx="0">
                  <c:v>not IT tagstore</c:v>
                </c:pt>
              </c:strCache>
            </c:strRef>
          </c:tx>
          <c:spPr>
            <a:ln w="19050">
              <a:solidFill>
                <a:srgbClr val="228421"/>
              </a:solidFill>
            </a:ln>
          </c:spPr>
          <c:marker>
            <c:symbol val="diamond"/>
            <c:size val="6"/>
            <c:spPr>
              <a:solidFill>
                <a:srgbClr val="228421"/>
              </a:solidFill>
              <a:ln>
                <a:solidFill>
                  <a:srgbClr val="228421"/>
                </a:solidFill>
              </a:ln>
            </c:spPr>
          </c:marker>
          <c:xVal>
            <c:numRef>
              <c:f>IT!$I$34:$I$37</c:f>
              <c:numCache>
                <c:formatCode>0.00</c:formatCode>
                <c:ptCount val="4"/>
                <c:pt idx="0">
                  <c:v>2.5454545454545454</c:v>
                </c:pt>
                <c:pt idx="1">
                  <c:v>2</c:v>
                </c:pt>
                <c:pt idx="2">
                  <c:v>2</c:v>
                </c:pt>
                <c:pt idx="3">
                  <c:v>2.3636363636363638</c:v>
                </c:pt>
              </c:numCache>
            </c:numRef>
          </c:xVal>
          <c:yVal>
            <c:numRef>
              <c:f>IT!$C$34:$C$37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433344"/>
        <c:axId val="123435264"/>
      </c:scatterChart>
      <c:valAx>
        <c:axId val="123433344"/>
        <c:scaling>
          <c:orientation val="minMax"/>
          <c:max val="7"/>
          <c:min val="1"/>
        </c:scaling>
        <c:delete val="0"/>
        <c:axPos val="b"/>
        <c:minorGridlines/>
        <c:numFmt formatCode="0" sourceLinked="0"/>
        <c:majorTickMark val="out"/>
        <c:minorTickMark val="none"/>
        <c:tickLblPos val="nextTo"/>
        <c:crossAx val="123435264"/>
        <c:crossesAt val="1"/>
        <c:crossBetween val="midCat"/>
        <c:majorUnit val="1"/>
        <c:minorUnit val="0.2"/>
      </c:valAx>
      <c:valAx>
        <c:axId val="123435264"/>
        <c:scaling>
          <c:orientation val="minMax"/>
          <c:max val="4"/>
          <c:min val="1"/>
        </c:scaling>
        <c:delete val="1"/>
        <c:axPos val="l"/>
        <c:majorGridlines/>
        <c:numFmt formatCode="General" sourceLinked="1"/>
        <c:majorTickMark val="out"/>
        <c:minorTickMark val="none"/>
        <c:tickLblPos val="nextTo"/>
        <c:crossAx val="12343334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IT!$O$32</c:f>
              <c:strCache>
                <c:ptCount val="1"/>
                <c:pt idx="0">
                  <c:v>IT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IT!$O$34:$O$37</c:f>
              <c:numCache>
                <c:formatCode>0.00</c:formatCode>
                <c:ptCount val="4"/>
                <c:pt idx="0">
                  <c:v>3.1666666666666665</c:v>
                </c:pt>
                <c:pt idx="1">
                  <c:v>3.75</c:v>
                </c:pt>
                <c:pt idx="2">
                  <c:v>2.5</c:v>
                </c:pt>
                <c:pt idx="3">
                  <c:v>4.8181818181818183</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IT!$R$32</c:f>
              <c:strCache>
                <c:ptCount val="1"/>
                <c:pt idx="0">
                  <c:v>IT tagstore</c:v>
                </c:pt>
              </c:strCache>
            </c:strRef>
          </c:tx>
          <c:spPr>
            <a:ln w="19050">
              <a:solidFill>
                <a:srgbClr val="228421"/>
              </a:solidFill>
            </a:ln>
          </c:spPr>
          <c:marker>
            <c:symbol val="diamond"/>
            <c:size val="6"/>
            <c:spPr>
              <a:solidFill>
                <a:srgbClr val="228421"/>
              </a:solidFill>
              <a:ln>
                <a:solidFill>
                  <a:srgbClr val="228421"/>
                </a:solidFill>
              </a:ln>
            </c:spPr>
          </c:marker>
          <c:xVal>
            <c:numRef>
              <c:f>IT!$R$34:$R$37</c:f>
              <c:numCache>
                <c:formatCode>0.00</c:formatCode>
                <c:ptCount val="4"/>
                <c:pt idx="0">
                  <c:v>2.75</c:v>
                </c:pt>
                <c:pt idx="1">
                  <c:v>2.1666666666666665</c:v>
                </c:pt>
                <c:pt idx="2">
                  <c:v>2.1666666666666665</c:v>
                </c:pt>
                <c:pt idx="3">
                  <c:v>3.1666666666666665</c:v>
                </c:pt>
              </c:numCache>
            </c:numRef>
          </c:xVal>
          <c:yVal>
            <c:numRef>
              <c:f>IT!$C$34:$C$37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086336"/>
        <c:axId val="123088256"/>
      </c:scatterChart>
      <c:valAx>
        <c:axId val="123086336"/>
        <c:scaling>
          <c:orientation val="minMax"/>
          <c:max val="7"/>
          <c:min val="1"/>
        </c:scaling>
        <c:delete val="0"/>
        <c:axPos val="b"/>
        <c:minorGridlines/>
        <c:numFmt formatCode="0" sourceLinked="0"/>
        <c:majorTickMark val="out"/>
        <c:minorTickMark val="none"/>
        <c:tickLblPos val="nextTo"/>
        <c:crossAx val="123088256"/>
        <c:crossesAt val="1"/>
        <c:crossBetween val="midCat"/>
        <c:majorUnit val="1"/>
        <c:minorUnit val="0.2"/>
      </c:valAx>
      <c:valAx>
        <c:axId val="123088256"/>
        <c:scaling>
          <c:orientation val="minMax"/>
          <c:max val="4"/>
          <c:min val="1"/>
        </c:scaling>
        <c:delete val="1"/>
        <c:axPos val="l"/>
        <c:majorGridlines/>
        <c:numFmt formatCode="General" sourceLinked="1"/>
        <c:majorTickMark val="out"/>
        <c:minorTickMark val="none"/>
        <c:tickLblPos val="nextTo"/>
        <c:crossAx val="12308633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IT!$P$32</c:f>
              <c:strCache>
                <c:ptCount val="1"/>
                <c:pt idx="0">
                  <c:v>IT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IT!$P$34:$P$37</c:f>
              <c:numCache>
                <c:formatCode>0.00</c:formatCode>
                <c:ptCount val="4"/>
                <c:pt idx="0">
                  <c:v>3.0833333333333335</c:v>
                </c:pt>
                <c:pt idx="1">
                  <c:v>4.666666666666667</c:v>
                </c:pt>
                <c:pt idx="2">
                  <c:v>2.9166666666666665</c:v>
                </c:pt>
                <c:pt idx="3">
                  <c:v>5.0909090909090908</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IT!$S$32</c:f>
              <c:strCache>
                <c:ptCount val="1"/>
                <c:pt idx="0">
                  <c:v>IT tagstore</c:v>
                </c:pt>
              </c:strCache>
            </c:strRef>
          </c:tx>
          <c:spPr>
            <a:ln w="19050">
              <a:solidFill>
                <a:srgbClr val="228421"/>
              </a:solidFill>
            </a:ln>
          </c:spPr>
          <c:marker>
            <c:symbol val="diamond"/>
            <c:size val="6"/>
            <c:spPr>
              <a:solidFill>
                <a:srgbClr val="228421"/>
              </a:solidFill>
              <a:ln>
                <a:solidFill>
                  <a:srgbClr val="228421"/>
                </a:solidFill>
              </a:ln>
            </c:spPr>
          </c:marker>
          <c:xVal>
            <c:numRef>
              <c:f>IT!$S$34:$S$37</c:f>
              <c:numCache>
                <c:formatCode>0.00</c:formatCode>
                <c:ptCount val="4"/>
                <c:pt idx="0">
                  <c:v>2.3333333333333335</c:v>
                </c:pt>
                <c:pt idx="1">
                  <c:v>2.0833333333333335</c:v>
                </c:pt>
                <c:pt idx="2">
                  <c:v>2.0833333333333335</c:v>
                </c:pt>
                <c:pt idx="3">
                  <c:v>2.75</c:v>
                </c:pt>
              </c:numCache>
            </c:numRef>
          </c:xVal>
          <c:yVal>
            <c:numRef>
              <c:f>IT!$C$34:$C$37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140736"/>
        <c:axId val="123237120"/>
      </c:scatterChart>
      <c:valAx>
        <c:axId val="123140736"/>
        <c:scaling>
          <c:orientation val="minMax"/>
          <c:max val="7"/>
          <c:min val="1"/>
        </c:scaling>
        <c:delete val="0"/>
        <c:axPos val="b"/>
        <c:minorGridlines/>
        <c:numFmt formatCode="0" sourceLinked="0"/>
        <c:majorTickMark val="out"/>
        <c:minorTickMark val="none"/>
        <c:tickLblPos val="nextTo"/>
        <c:crossAx val="123237120"/>
        <c:crossesAt val="1"/>
        <c:crossBetween val="midCat"/>
        <c:majorUnit val="1"/>
        <c:minorUnit val="0.2"/>
      </c:valAx>
      <c:valAx>
        <c:axId val="123237120"/>
        <c:scaling>
          <c:orientation val="minMax"/>
          <c:max val="4"/>
          <c:min val="1"/>
        </c:scaling>
        <c:delete val="1"/>
        <c:axPos val="l"/>
        <c:majorGridlines/>
        <c:numFmt formatCode="General" sourceLinked="1"/>
        <c:majorTickMark val="out"/>
        <c:minorTickMark val="none"/>
        <c:tickLblPos val="nextTo"/>
        <c:crossAx val="12314073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IT!$Q$32</c:f>
              <c:strCache>
                <c:ptCount val="1"/>
                <c:pt idx="0">
                  <c:v>IT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IT!$Q$34:$Q$37</c:f>
              <c:numCache>
                <c:formatCode>0.00</c:formatCode>
                <c:ptCount val="4"/>
                <c:pt idx="0">
                  <c:v>3.4166666666666665</c:v>
                </c:pt>
                <c:pt idx="1">
                  <c:v>4.666666666666667</c:v>
                </c:pt>
                <c:pt idx="2">
                  <c:v>2.6666666666666665</c:v>
                </c:pt>
                <c:pt idx="3">
                  <c:v>5.0909090909090908</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IT!$T$32</c:f>
              <c:strCache>
                <c:ptCount val="1"/>
                <c:pt idx="0">
                  <c:v>IT tagstore</c:v>
                </c:pt>
              </c:strCache>
            </c:strRef>
          </c:tx>
          <c:spPr>
            <a:ln w="19050">
              <a:solidFill>
                <a:srgbClr val="228421"/>
              </a:solidFill>
            </a:ln>
          </c:spPr>
          <c:marker>
            <c:symbol val="diamond"/>
            <c:size val="6"/>
            <c:spPr>
              <a:solidFill>
                <a:srgbClr val="228421"/>
              </a:solidFill>
              <a:ln>
                <a:solidFill>
                  <a:srgbClr val="228421"/>
                </a:solidFill>
              </a:ln>
            </c:spPr>
          </c:marker>
          <c:xVal>
            <c:numRef>
              <c:f>IT!$T$34:$T$37</c:f>
              <c:numCache>
                <c:formatCode>0.00</c:formatCode>
                <c:ptCount val="4"/>
                <c:pt idx="0">
                  <c:v>2.5</c:v>
                </c:pt>
                <c:pt idx="1">
                  <c:v>2</c:v>
                </c:pt>
                <c:pt idx="2">
                  <c:v>2.4166666666666665</c:v>
                </c:pt>
                <c:pt idx="3">
                  <c:v>3</c:v>
                </c:pt>
              </c:numCache>
            </c:numRef>
          </c:xVal>
          <c:yVal>
            <c:numRef>
              <c:f>IT!$C$34:$C$37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281408"/>
        <c:axId val="123283328"/>
      </c:scatterChart>
      <c:valAx>
        <c:axId val="123281408"/>
        <c:scaling>
          <c:orientation val="minMax"/>
          <c:max val="7"/>
          <c:min val="1"/>
        </c:scaling>
        <c:delete val="0"/>
        <c:axPos val="b"/>
        <c:minorGridlines/>
        <c:numFmt formatCode="0" sourceLinked="0"/>
        <c:majorTickMark val="out"/>
        <c:minorTickMark val="none"/>
        <c:tickLblPos val="nextTo"/>
        <c:crossAx val="123283328"/>
        <c:crossesAt val="1"/>
        <c:crossBetween val="midCat"/>
        <c:majorUnit val="1"/>
        <c:minorUnit val="0.2"/>
      </c:valAx>
      <c:valAx>
        <c:axId val="123283328"/>
        <c:scaling>
          <c:orientation val="minMax"/>
          <c:max val="4"/>
          <c:min val="1"/>
        </c:scaling>
        <c:delete val="1"/>
        <c:axPos val="l"/>
        <c:majorGridlines/>
        <c:numFmt formatCode="General" sourceLinked="1"/>
        <c:majorTickMark val="out"/>
        <c:minorTickMark val="none"/>
        <c:tickLblPos val="nextTo"/>
        <c:crossAx val="12328140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piler'!$D$32</c:f>
              <c:strCache>
                <c:ptCount val="1"/>
                <c:pt idx="0">
                  <c:v>filer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'filer vs. piler'!$D$34:$D$37</c:f>
              <c:numCache>
                <c:formatCode>0.00</c:formatCode>
                <c:ptCount val="4"/>
                <c:pt idx="0">
                  <c:v>3.6923076923076925</c:v>
                </c:pt>
                <c:pt idx="1">
                  <c:v>4.3076923076923075</c:v>
                </c:pt>
                <c:pt idx="2">
                  <c:v>2.9230769230769229</c:v>
                </c:pt>
                <c:pt idx="3">
                  <c:v>4.7692307692307692</c:v>
                </c:pt>
              </c:numCache>
            </c:numRef>
          </c:xVal>
          <c:yVal>
            <c:numRef>
              <c:f>'filer vs. piler'!$C$34:$C$37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groups!$A$34</c:f>
                  <c:strCache>
                    <c:ptCount val="1"/>
                    <c:pt idx="0">
                      <c:v>fast</c:v>
                    </c:pt>
                  </c:strCache>
                </c:strRef>
              </c:tx>
              <c:dLblPos val="l"/>
              <c:showLegendKey val="0"/>
              <c:showVal val="1"/>
              <c:showCatName val="0"/>
              <c:showSerName val="0"/>
              <c:showPercent val="0"/>
              <c:showBubbleSize val="0"/>
            </c:dLbl>
            <c:dLbl>
              <c:idx val="1"/>
              <c:tx>
                <c:strRef>
                  <c:f>groups!$A$35</c:f>
                  <c:strCache>
                    <c:ptCount val="1"/>
                    <c:pt idx="0">
                      <c:v>good overview</c:v>
                    </c:pt>
                  </c:strCache>
                </c:strRef>
              </c:tx>
              <c:dLblPos val="l"/>
              <c:showLegendKey val="0"/>
              <c:showVal val="1"/>
              <c:showCatName val="0"/>
              <c:showSerName val="0"/>
              <c:showPercent val="0"/>
              <c:showBubbleSize val="0"/>
            </c:dLbl>
            <c:dLbl>
              <c:idx val="2"/>
              <c:tx>
                <c:strRef>
                  <c:f>groups!$A$37</c:f>
                  <c:strCache>
                    <c:ptCount val="1"/>
                    <c:pt idx="0">
                      <c:v>supportive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groups!$B$34</c:f>
                  <c:strCache>
                    <c:ptCount val="1"/>
                    <c:pt idx="0">
                      <c:v>slow</c:v>
                    </c:pt>
                  </c:strCache>
                </c:strRef>
              </c:tx>
              <c:showLegendKey val="0"/>
              <c:showVal val="1"/>
              <c:showCatName val="0"/>
              <c:showSerName val="0"/>
              <c:showPercent val="0"/>
              <c:showBubbleSize val="0"/>
            </c:dLbl>
            <c:dLbl>
              <c:idx val="1"/>
              <c:tx>
                <c:strRef>
                  <c:f>groups!$B$35</c:f>
                  <c:strCache>
                    <c:ptCount val="1"/>
                    <c:pt idx="0">
                      <c:v>chaotic</c:v>
                    </c:pt>
                  </c:strCache>
                </c:strRef>
              </c:tx>
              <c:showLegendKey val="0"/>
              <c:showVal val="1"/>
              <c:showCatName val="0"/>
              <c:showSerName val="0"/>
              <c:showPercent val="0"/>
              <c:showBubbleSize val="0"/>
            </c:dLbl>
            <c:dLbl>
              <c:idx val="2"/>
              <c:tx>
                <c:strRef>
                  <c:f>groups!$B$36</c:f>
                  <c:strCache>
                    <c:ptCount val="1"/>
                    <c:pt idx="0">
                      <c:v>complex</c:v>
                    </c:pt>
                  </c:strCache>
                </c:strRef>
              </c:tx>
              <c:showLegendKey val="0"/>
              <c:showVal val="1"/>
              <c:showCatName val="0"/>
              <c:showSerName val="0"/>
              <c:showPercent val="0"/>
              <c:showBubbleSize val="0"/>
            </c:dLbl>
            <c:dLbl>
              <c:idx val="3"/>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piler'!$N$32</c:f>
              <c:strCache>
                <c:ptCount val="1"/>
                <c:pt idx="0">
                  <c:v>piler hierarchy</c:v>
                </c:pt>
              </c:strCache>
            </c:strRef>
          </c:tx>
          <c:spPr>
            <a:ln w="19050">
              <a:solidFill>
                <a:srgbClr val="1752E7"/>
              </a:solidFill>
            </a:ln>
          </c:spPr>
          <c:marker>
            <c:symbol val="triangle"/>
            <c:size val="6"/>
            <c:spPr>
              <a:solidFill>
                <a:srgbClr val="1752E7"/>
              </a:solidFill>
              <a:ln>
                <a:solidFill>
                  <a:srgbClr val="1752E7"/>
                </a:solidFill>
              </a:ln>
            </c:spPr>
          </c:marker>
          <c:xVal>
            <c:numRef>
              <c:f>'filer vs. piler'!$N$34:$N$37</c:f>
              <c:numCache>
                <c:formatCode>0.00</c:formatCode>
                <c:ptCount val="4"/>
                <c:pt idx="0">
                  <c:v>3.3636363636363638</c:v>
                </c:pt>
                <c:pt idx="1">
                  <c:v>4.0909090909090908</c:v>
                </c:pt>
                <c:pt idx="2">
                  <c:v>2.4545454545454546</c:v>
                </c:pt>
                <c:pt idx="3">
                  <c:v>5.3</c:v>
                </c:pt>
              </c:numCache>
            </c:numRef>
          </c:xVal>
          <c:yVal>
            <c:numRef>
              <c:f>'filer vs. piler'!$C$34:$C$37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528320"/>
        <c:axId val="123530240"/>
      </c:scatterChart>
      <c:valAx>
        <c:axId val="123528320"/>
        <c:scaling>
          <c:orientation val="minMax"/>
          <c:max val="7"/>
          <c:min val="1"/>
        </c:scaling>
        <c:delete val="0"/>
        <c:axPos val="b"/>
        <c:minorGridlines/>
        <c:numFmt formatCode="0" sourceLinked="0"/>
        <c:majorTickMark val="out"/>
        <c:minorTickMark val="none"/>
        <c:tickLblPos val="nextTo"/>
        <c:crossAx val="123530240"/>
        <c:crossesAt val="1"/>
        <c:crossBetween val="midCat"/>
        <c:majorUnit val="1"/>
        <c:minorUnit val="0.2"/>
      </c:valAx>
      <c:valAx>
        <c:axId val="123530240"/>
        <c:scaling>
          <c:orientation val="minMax"/>
          <c:max val="4"/>
          <c:min val="1"/>
        </c:scaling>
        <c:delete val="1"/>
        <c:axPos val="l"/>
        <c:majorGridlines/>
        <c:numFmt formatCode="General" sourceLinked="1"/>
        <c:majorTickMark val="out"/>
        <c:minorTickMark val="none"/>
        <c:tickLblPos val="nextTo"/>
        <c:crossAx val="123528320"/>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piler'!$E$32</c:f>
              <c:strCache>
                <c:ptCount val="1"/>
                <c:pt idx="0">
                  <c:v>filer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'filer vs. piler'!$E$34:$E$37</c:f>
              <c:numCache>
                <c:formatCode>0.00</c:formatCode>
                <c:ptCount val="4"/>
                <c:pt idx="0">
                  <c:v>2.6923076923076925</c:v>
                </c:pt>
                <c:pt idx="1">
                  <c:v>3.6153846153846154</c:v>
                </c:pt>
                <c:pt idx="2">
                  <c:v>2.1538461538461537</c:v>
                </c:pt>
                <c:pt idx="3">
                  <c:v>4.1538461538461542</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groups!$A$34</c:f>
                  <c:strCache>
                    <c:ptCount val="1"/>
                    <c:pt idx="0">
                      <c:v>fast</c:v>
                    </c:pt>
                  </c:strCache>
                </c:strRef>
              </c:tx>
              <c:dLblPos val="l"/>
              <c:showLegendKey val="0"/>
              <c:showVal val="1"/>
              <c:showCatName val="0"/>
              <c:showSerName val="0"/>
              <c:showPercent val="0"/>
              <c:showBubbleSize val="0"/>
            </c:dLbl>
            <c:dLbl>
              <c:idx val="1"/>
              <c:tx>
                <c:strRef>
                  <c:f>groups!$A$35</c:f>
                  <c:strCache>
                    <c:ptCount val="1"/>
                    <c:pt idx="0">
                      <c:v>good overview</c:v>
                    </c:pt>
                  </c:strCache>
                </c:strRef>
              </c:tx>
              <c:dLblPos val="l"/>
              <c:showLegendKey val="0"/>
              <c:showVal val="1"/>
              <c:showCatName val="0"/>
              <c:showSerName val="0"/>
              <c:showPercent val="0"/>
              <c:showBubbleSize val="0"/>
            </c:dLbl>
            <c:dLbl>
              <c:idx val="2"/>
              <c:tx>
                <c:strRef>
                  <c:f>groups!$A$37</c:f>
                  <c:strCache>
                    <c:ptCount val="1"/>
                    <c:pt idx="0">
                      <c:v>supportive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groups!$B$34</c:f>
                  <c:strCache>
                    <c:ptCount val="1"/>
                    <c:pt idx="0">
                      <c:v>slow</c:v>
                    </c:pt>
                  </c:strCache>
                </c:strRef>
              </c:tx>
              <c:showLegendKey val="0"/>
              <c:showVal val="1"/>
              <c:showCatName val="0"/>
              <c:showSerName val="0"/>
              <c:showPercent val="0"/>
              <c:showBubbleSize val="0"/>
            </c:dLbl>
            <c:dLbl>
              <c:idx val="1"/>
              <c:tx>
                <c:strRef>
                  <c:f>groups!$B$35</c:f>
                  <c:strCache>
                    <c:ptCount val="1"/>
                    <c:pt idx="0">
                      <c:v>chaotic</c:v>
                    </c:pt>
                  </c:strCache>
                </c:strRef>
              </c:tx>
              <c:showLegendKey val="0"/>
              <c:showVal val="1"/>
              <c:showCatName val="0"/>
              <c:showSerName val="0"/>
              <c:showPercent val="0"/>
              <c:showBubbleSize val="0"/>
            </c:dLbl>
            <c:dLbl>
              <c:idx val="2"/>
              <c:tx>
                <c:strRef>
                  <c:f>groups!$B$36</c:f>
                  <c:strCache>
                    <c:ptCount val="1"/>
                    <c:pt idx="0">
                      <c:v>complex</c:v>
                    </c:pt>
                  </c:strCache>
                </c:strRef>
              </c:tx>
              <c:showLegendKey val="0"/>
              <c:showVal val="1"/>
              <c:showCatName val="0"/>
              <c:showSerName val="0"/>
              <c:showPercent val="0"/>
              <c:showBubbleSize val="0"/>
            </c:dLbl>
            <c:dLbl>
              <c:idx val="3"/>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piler'!$O$32</c:f>
              <c:strCache>
                <c:ptCount val="1"/>
                <c:pt idx="0">
                  <c:v>piler hierarchy</c:v>
                </c:pt>
              </c:strCache>
            </c:strRef>
          </c:tx>
          <c:spPr>
            <a:ln w="19050">
              <a:solidFill>
                <a:srgbClr val="1752E7"/>
              </a:solidFill>
            </a:ln>
          </c:spPr>
          <c:marker>
            <c:symbol val="triangle"/>
            <c:size val="6"/>
            <c:spPr>
              <a:solidFill>
                <a:srgbClr val="1752E7"/>
              </a:solidFill>
              <a:ln>
                <a:solidFill>
                  <a:srgbClr val="1752E7"/>
                </a:solidFill>
              </a:ln>
            </c:spPr>
          </c:marker>
          <c:xVal>
            <c:numRef>
              <c:f>'filer vs. piler'!$O$34:$O$37</c:f>
              <c:numCache>
                <c:formatCode>0.00</c:formatCode>
                <c:ptCount val="4"/>
                <c:pt idx="0">
                  <c:v>3.2727272727272729</c:v>
                </c:pt>
                <c:pt idx="1">
                  <c:v>4.6363636363636367</c:v>
                </c:pt>
                <c:pt idx="2">
                  <c:v>3.0909090909090908</c:v>
                </c:pt>
                <c:pt idx="3">
                  <c:v>5.4</c:v>
                </c:pt>
              </c:numCache>
            </c:numRef>
          </c:xVal>
          <c:yVal>
            <c:numRef>
              <c:f>IT!$N$34:$N$37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595008"/>
        <c:axId val="123621760"/>
      </c:scatterChart>
      <c:valAx>
        <c:axId val="123595008"/>
        <c:scaling>
          <c:orientation val="minMax"/>
          <c:max val="7"/>
          <c:min val="1"/>
        </c:scaling>
        <c:delete val="0"/>
        <c:axPos val="b"/>
        <c:minorGridlines/>
        <c:numFmt formatCode="0" sourceLinked="0"/>
        <c:majorTickMark val="out"/>
        <c:minorTickMark val="none"/>
        <c:tickLblPos val="nextTo"/>
        <c:crossAx val="123621760"/>
        <c:crossesAt val="1"/>
        <c:crossBetween val="midCat"/>
        <c:majorUnit val="1"/>
        <c:minorUnit val="0.2"/>
      </c:valAx>
      <c:valAx>
        <c:axId val="123621760"/>
        <c:scaling>
          <c:orientation val="minMax"/>
          <c:max val="4"/>
          <c:min val="1"/>
        </c:scaling>
        <c:delete val="1"/>
        <c:axPos val="l"/>
        <c:majorGridlines/>
        <c:numFmt formatCode="General" sourceLinked="1"/>
        <c:majorTickMark val="out"/>
        <c:minorTickMark val="none"/>
        <c:tickLblPos val="nextTo"/>
        <c:crossAx val="123595008"/>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piler'!$F$32</c:f>
              <c:strCache>
                <c:ptCount val="1"/>
                <c:pt idx="0">
                  <c:v>filer hierarchy</c:v>
                </c:pt>
              </c:strCache>
            </c:strRef>
          </c:tx>
          <c:spPr>
            <a:ln w="19050">
              <a:solidFill>
                <a:srgbClr val="1752E7"/>
              </a:solidFill>
              <a:prstDash val="sysDot"/>
            </a:ln>
          </c:spPr>
          <c:marker>
            <c:symbol val="triangle"/>
            <c:size val="6"/>
            <c:spPr>
              <a:solidFill>
                <a:srgbClr val="1752E7"/>
              </a:solidFill>
              <a:ln>
                <a:solidFill>
                  <a:srgbClr val="1752E7"/>
                </a:solidFill>
              </a:ln>
            </c:spPr>
          </c:marker>
          <c:xVal>
            <c:numRef>
              <c:f>'filer vs. piler'!$F$34:$F$37</c:f>
              <c:numCache>
                <c:formatCode>0.00</c:formatCode>
                <c:ptCount val="4"/>
                <c:pt idx="0">
                  <c:v>4.0769230769230766</c:v>
                </c:pt>
                <c:pt idx="1">
                  <c:v>4.9230769230769234</c:v>
                </c:pt>
                <c:pt idx="2">
                  <c:v>3.4615384615384617</c:v>
                </c:pt>
                <c:pt idx="3">
                  <c:v>5.1538461538461542</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groups!$A$34</c:f>
                  <c:strCache>
                    <c:ptCount val="1"/>
                    <c:pt idx="0">
                      <c:v>fast</c:v>
                    </c:pt>
                  </c:strCache>
                </c:strRef>
              </c:tx>
              <c:dLblPos val="l"/>
              <c:showLegendKey val="0"/>
              <c:showVal val="1"/>
              <c:showCatName val="0"/>
              <c:showSerName val="0"/>
              <c:showPercent val="0"/>
              <c:showBubbleSize val="0"/>
            </c:dLbl>
            <c:dLbl>
              <c:idx val="1"/>
              <c:tx>
                <c:strRef>
                  <c:f>groups!$A$35</c:f>
                  <c:strCache>
                    <c:ptCount val="1"/>
                    <c:pt idx="0">
                      <c:v>good overview</c:v>
                    </c:pt>
                  </c:strCache>
                </c:strRef>
              </c:tx>
              <c:dLblPos val="l"/>
              <c:showLegendKey val="0"/>
              <c:showVal val="1"/>
              <c:showCatName val="0"/>
              <c:showSerName val="0"/>
              <c:showPercent val="0"/>
              <c:showBubbleSize val="0"/>
            </c:dLbl>
            <c:dLbl>
              <c:idx val="2"/>
              <c:tx>
                <c:strRef>
                  <c:f>groups!$A$37</c:f>
                  <c:strCache>
                    <c:ptCount val="1"/>
                    <c:pt idx="0">
                      <c:v>supportive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groups!$B$34</c:f>
                  <c:strCache>
                    <c:ptCount val="1"/>
                    <c:pt idx="0">
                      <c:v>slow</c:v>
                    </c:pt>
                  </c:strCache>
                </c:strRef>
              </c:tx>
              <c:showLegendKey val="0"/>
              <c:showVal val="1"/>
              <c:showCatName val="0"/>
              <c:showSerName val="0"/>
              <c:showPercent val="0"/>
              <c:showBubbleSize val="0"/>
            </c:dLbl>
            <c:dLbl>
              <c:idx val="1"/>
              <c:tx>
                <c:strRef>
                  <c:f>groups!$B$35</c:f>
                  <c:strCache>
                    <c:ptCount val="1"/>
                    <c:pt idx="0">
                      <c:v>chaotic</c:v>
                    </c:pt>
                  </c:strCache>
                </c:strRef>
              </c:tx>
              <c:showLegendKey val="0"/>
              <c:showVal val="1"/>
              <c:showCatName val="0"/>
              <c:showSerName val="0"/>
              <c:showPercent val="0"/>
              <c:showBubbleSize val="0"/>
            </c:dLbl>
            <c:dLbl>
              <c:idx val="2"/>
              <c:tx>
                <c:strRef>
                  <c:f>groups!$B$36</c:f>
                  <c:strCache>
                    <c:ptCount val="1"/>
                    <c:pt idx="0">
                      <c:v>complex</c:v>
                    </c:pt>
                  </c:strCache>
                </c:strRef>
              </c:tx>
              <c:showLegendKey val="0"/>
              <c:showVal val="1"/>
              <c:showCatName val="0"/>
              <c:showSerName val="0"/>
              <c:showPercent val="0"/>
              <c:showBubbleSize val="0"/>
            </c:dLbl>
            <c:dLbl>
              <c:idx val="3"/>
              <c:tx>
                <c:strRef>
                  <c:f>groups!$B$37</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piler'!$P$32</c:f>
              <c:strCache>
                <c:ptCount val="1"/>
                <c:pt idx="0">
                  <c:v>piler hierarchy</c:v>
                </c:pt>
              </c:strCache>
            </c:strRef>
          </c:tx>
          <c:spPr>
            <a:ln w="19050">
              <a:solidFill>
                <a:srgbClr val="1752E7"/>
              </a:solidFill>
            </a:ln>
          </c:spPr>
          <c:marker>
            <c:symbol val="triangle"/>
            <c:size val="6"/>
            <c:spPr>
              <a:solidFill>
                <a:srgbClr val="1752E7"/>
              </a:solidFill>
              <a:ln>
                <a:solidFill>
                  <a:srgbClr val="1752E7"/>
                </a:solidFill>
              </a:ln>
            </c:spPr>
          </c:marker>
          <c:xVal>
            <c:numRef>
              <c:f>'filer vs. piler'!$P$34:$P$37</c:f>
              <c:numCache>
                <c:formatCode>0.00</c:formatCode>
                <c:ptCount val="4"/>
                <c:pt idx="0">
                  <c:v>3.3636363636363638</c:v>
                </c:pt>
                <c:pt idx="1">
                  <c:v>4.7272727272727275</c:v>
                </c:pt>
                <c:pt idx="2">
                  <c:v>2.8181818181818183</c:v>
                </c:pt>
                <c:pt idx="3">
                  <c:v>5.3</c:v>
                </c:pt>
              </c:numCache>
            </c:numRef>
          </c:xVal>
          <c:yVal>
            <c:numRef>
              <c:f>IT!$N$34:$N$37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736064"/>
        <c:axId val="123737984"/>
      </c:scatterChart>
      <c:valAx>
        <c:axId val="123736064"/>
        <c:scaling>
          <c:orientation val="minMax"/>
          <c:max val="7"/>
          <c:min val="1"/>
        </c:scaling>
        <c:delete val="0"/>
        <c:axPos val="b"/>
        <c:minorGridlines/>
        <c:numFmt formatCode="0" sourceLinked="0"/>
        <c:majorTickMark val="out"/>
        <c:minorTickMark val="none"/>
        <c:tickLblPos val="nextTo"/>
        <c:crossAx val="123737984"/>
        <c:crossesAt val="1"/>
        <c:crossBetween val="midCat"/>
        <c:majorUnit val="1"/>
        <c:minorUnit val="0.2"/>
      </c:valAx>
      <c:valAx>
        <c:axId val="123737984"/>
        <c:scaling>
          <c:orientation val="minMax"/>
          <c:max val="4"/>
          <c:min val="1"/>
        </c:scaling>
        <c:delete val="1"/>
        <c:axPos val="l"/>
        <c:majorGridlines/>
        <c:numFmt formatCode="General" sourceLinked="1"/>
        <c:majorTickMark val="out"/>
        <c:minorTickMark val="none"/>
        <c:tickLblPos val="nextTo"/>
        <c:crossAx val="12373606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piler'!$G$32</c:f>
              <c:strCache>
                <c:ptCount val="1"/>
                <c:pt idx="0">
                  <c:v>filer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'filer vs. piler'!$G$34:$G$37</c:f>
              <c:numCache>
                <c:formatCode>0.00</c:formatCode>
                <c:ptCount val="4"/>
                <c:pt idx="0">
                  <c:v>2.7692307692307692</c:v>
                </c:pt>
                <c:pt idx="1">
                  <c:v>2.4615384615384617</c:v>
                </c:pt>
                <c:pt idx="2">
                  <c:v>2.0769230769230771</c:v>
                </c:pt>
                <c:pt idx="3">
                  <c:v>2.9230769230769229</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piler'!$Q$32</c:f>
              <c:strCache>
                <c:ptCount val="1"/>
                <c:pt idx="0">
                  <c:v>piler tagstore</c:v>
                </c:pt>
              </c:strCache>
            </c:strRef>
          </c:tx>
          <c:spPr>
            <a:ln w="19050">
              <a:solidFill>
                <a:srgbClr val="228421"/>
              </a:solidFill>
            </a:ln>
          </c:spPr>
          <c:marker>
            <c:symbol val="diamond"/>
            <c:size val="6"/>
            <c:spPr>
              <a:solidFill>
                <a:srgbClr val="228421"/>
              </a:solidFill>
              <a:ln>
                <a:solidFill>
                  <a:srgbClr val="228421"/>
                </a:solidFill>
              </a:ln>
            </c:spPr>
          </c:marker>
          <c:xVal>
            <c:numRef>
              <c:f>'filer vs. piler'!$Q$34:$Q$37</c:f>
              <c:numCache>
                <c:formatCode>0.00</c:formatCode>
                <c:ptCount val="4"/>
                <c:pt idx="0">
                  <c:v>2.7272727272727271</c:v>
                </c:pt>
                <c:pt idx="1">
                  <c:v>2.3636363636363638</c:v>
                </c:pt>
                <c:pt idx="2">
                  <c:v>2.0909090909090908</c:v>
                </c:pt>
                <c:pt idx="3">
                  <c:v>3.0909090909090908</c:v>
                </c:pt>
              </c:numCache>
            </c:numRef>
          </c:xVal>
          <c:yVal>
            <c:numRef>
              <c:f>IT!$C$34:$C$37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790464"/>
        <c:axId val="123792384"/>
      </c:scatterChart>
      <c:valAx>
        <c:axId val="123790464"/>
        <c:scaling>
          <c:orientation val="minMax"/>
          <c:max val="7"/>
          <c:min val="1"/>
        </c:scaling>
        <c:delete val="0"/>
        <c:axPos val="b"/>
        <c:minorGridlines/>
        <c:numFmt formatCode="0" sourceLinked="0"/>
        <c:majorTickMark val="out"/>
        <c:minorTickMark val="none"/>
        <c:tickLblPos val="nextTo"/>
        <c:crossAx val="123792384"/>
        <c:crossesAt val="1"/>
        <c:crossBetween val="midCat"/>
        <c:majorUnit val="1"/>
        <c:minorUnit val="0.2"/>
      </c:valAx>
      <c:valAx>
        <c:axId val="123792384"/>
        <c:scaling>
          <c:orientation val="minMax"/>
          <c:max val="4"/>
          <c:min val="1"/>
        </c:scaling>
        <c:delete val="1"/>
        <c:axPos val="l"/>
        <c:majorGridlines/>
        <c:numFmt formatCode="General" sourceLinked="1"/>
        <c:majorTickMark val="out"/>
        <c:minorTickMark val="none"/>
        <c:tickLblPos val="nextTo"/>
        <c:crossAx val="12379046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piler'!$H$32</c:f>
              <c:strCache>
                <c:ptCount val="1"/>
                <c:pt idx="0">
                  <c:v>filer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'filer vs. piler'!$H$34:$H$37</c:f>
              <c:numCache>
                <c:formatCode>0.00</c:formatCode>
                <c:ptCount val="4"/>
                <c:pt idx="0">
                  <c:v>2.5384615384615383</c:v>
                </c:pt>
                <c:pt idx="1">
                  <c:v>2.3076923076923075</c:v>
                </c:pt>
                <c:pt idx="2">
                  <c:v>2.1538461538461537</c:v>
                </c:pt>
                <c:pt idx="3">
                  <c:v>2.6153846153846154</c:v>
                </c:pt>
              </c:numCache>
            </c:numRef>
          </c:xVal>
          <c:yVal>
            <c:numRef>
              <c:f>'filer vs. piler'!$C$34:$C$37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piler'!$R$32</c:f>
              <c:strCache>
                <c:ptCount val="1"/>
                <c:pt idx="0">
                  <c:v>piler tagstore</c:v>
                </c:pt>
              </c:strCache>
            </c:strRef>
          </c:tx>
          <c:spPr>
            <a:ln w="19050">
              <a:solidFill>
                <a:srgbClr val="228421"/>
              </a:solidFill>
            </a:ln>
          </c:spPr>
          <c:marker>
            <c:symbol val="diamond"/>
            <c:size val="6"/>
            <c:spPr>
              <a:solidFill>
                <a:srgbClr val="228421"/>
              </a:solidFill>
              <a:ln>
                <a:solidFill>
                  <a:srgbClr val="228421"/>
                </a:solidFill>
              </a:ln>
            </c:spPr>
          </c:marker>
          <c:xVal>
            <c:numRef>
              <c:f>'filer vs. piler'!$R$34:$R$37</c:f>
              <c:numCache>
                <c:formatCode>0.00</c:formatCode>
                <c:ptCount val="4"/>
                <c:pt idx="0">
                  <c:v>2.4545454545454546</c:v>
                </c:pt>
                <c:pt idx="1">
                  <c:v>2.1818181818181817</c:v>
                </c:pt>
                <c:pt idx="2">
                  <c:v>2</c:v>
                </c:pt>
                <c:pt idx="3">
                  <c:v>2.7272727272727271</c:v>
                </c:pt>
              </c:numCache>
            </c:numRef>
          </c:xVal>
          <c:yVal>
            <c:numRef>
              <c:f>'filer vs. piler'!$C$34:$C$37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844864"/>
        <c:axId val="123859328"/>
      </c:scatterChart>
      <c:valAx>
        <c:axId val="123844864"/>
        <c:scaling>
          <c:orientation val="minMax"/>
          <c:max val="7"/>
          <c:min val="1"/>
        </c:scaling>
        <c:delete val="0"/>
        <c:axPos val="b"/>
        <c:minorGridlines/>
        <c:numFmt formatCode="0" sourceLinked="0"/>
        <c:majorTickMark val="out"/>
        <c:minorTickMark val="none"/>
        <c:tickLblPos val="nextTo"/>
        <c:crossAx val="123859328"/>
        <c:crossesAt val="1"/>
        <c:crossBetween val="midCat"/>
        <c:majorUnit val="1"/>
        <c:minorUnit val="0.2"/>
      </c:valAx>
      <c:valAx>
        <c:axId val="123859328"/>
        <c:scaling>
          <c:orientation val="minMax"/>
          <c:max val="4"/>
          <c:min val="1"/>
        </c:scaling>
        <c:delete val="1"/>
        <c:axPos val="l"/>
        <c:majorGridlines/>
        <c:numFmt formatCode="General" sourceLinked="1"/>
        <c:majorTickMark val="out"/>
        <c:minorTickMark val="none"/>
        <c:tickLblPos val="nextTo"/>
        <c:crossAx val="12384486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piler'!$I$32</c:f>
              <c:strCache>
                <c:ptCount val="1"/>
                <c:pt idx="0">
                  <c:v>filer tagstore</c:v>
                </c:pt>
              </c:strCache>
            </c:strRef>
          </c:tx>
          <c:spPr>
            <a:ln w="19050">
              <a:solidFill>
                <a:srgbClr val="228421"/>
              </a:solidFill>
              <a:prstDash val="sysDot"/>
            </a:ln>
          </c:spPr>
          <c:marker>
            <c:symbol val="diamond"/>
            <c:size val="6"/>
            <c:spPr>
              <a:solidFill>
                <a:srgbClr val="228421"/>
              </a:solidFill>
              <a:ln>
                <a:solidFill>
                  <a:srgbClr val="228421"/>
                </a:solidFill>
              </a:ln>
            </c:spPr>
          </c:marker>
          <c:xVal>
            <c:numRef>
              <c:f>'filer vs. piler'!$I$34:$I$37</c:f>
              <c:numCache>
                <c:formatCode>0.00</c:formatCode>
                <c:ptCount val="4"/>
                <c:pt idx="0">
                  <c:v>2.3846153846153846</c:v>
                </c:pt>
                <c:pt idx="1">
                  <c:v>2</c:v>
                </c:pt>
                <c:pt idx="2">
                  <c:v>2</c:v>
                </c:pt>
                <c:pt idx="3">
                  <c:v>2.3846153846153846</c:v>
                </c:pt>
              </c:numCache>
            </c:numRef>
          </c:xVal>
          <c:yVal>
            <c:numRef>
              <c:f>'filer vs. piler'!$C$34:$C$37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piler'!$S$32</c:f>
              <c:strCache>
                <c:ptCount val="1"/>
                <c:pt idx="0">
                  <c:v>piler tagstore</c:v>
                </c:pt>
              </c:strCache>
            </c:strRef>
          </c:tx>
          <c:spPr>
            <a:ln w="19050">
              <a:solidFill>
                <a:srgbClr val="228421"/>
              </a:solidFill>
            </a:ln>
          </c:spPr>
          <c:marker>
            <c:symbol val="diamond"/>
            <c:size val="6"/>
            <c:spPr>
              <a:solidFill>
                <a:srgbClr val="228421"/>
              </a:solidFill>
              <a:ln>
                <a:solidFill>
                  <a:srgbClr val="228421"/>
                </a:solidFill>
              </a:ln>
            </c:spPr>
          </c:marker>
          <c:xVal>
            <c:numRef>
              <c:f>'filer vs. piler'!$S$34:$S$37</c:f>
              <c:numCache>
                <c:formatCode>0.00</c:formatCode>
                <c:ptCount val="4"/>
                <c:pt idx="0">
                  <c:v>2.5454545454545454</c:v>
                </c:pt>
                <c:pt idx="1">
                  <c:v>2.1818181818181817</c:v>
                </c:pt>
                <c:pt idx="2">
                  <c:v>2.3636363636363638</c:v>
                </c:pt>
                <c:pt idx="3">
                  <c:v>3</c:v>
                </c:pt>
              </c:numCache>
            </c:numRef>
          </c:xVal>
          <c:yVal>
            <c:numRef>
              <c:f>'filer vs. piler'!$C$34:$C$37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3903360"/>
        <c:axId val="123913728"/>
      </c:scatterChart>
      <c:valAx>
        <c:axId val="123903360"/>
        <c:scaling>
          <c:orientation val="minMax"/>
          <c:max val="7"/>
          <c:min val="1"/>
        </c:scaling>
        <c:delete val="0"/>
        <c:axPos val="b"/>
        <c:minorGridlines/>
        <c:numFmt formatCode="0" sourceLinked="0"/>
        <c:majorTickMark val="out"/>
        <c:minorTickMark val="none"/>
        <c:tickLblPos val="nextTo"/>
        <c:crossAx val="123913728"/>
        <c:crossesAt val="1"/>
        <c:crossBetween val="midCat"/>
        <c:majorUnit val="1"/>
        <c:minorUnit val="0.2"/>
      </c:valAx>
      <c:valAx>
        <c:axId val="123913728"/>
        <c:scaling>
          <c:orientation val="minMax"/>
          <c:max val="4"/>
          <c:min val="1"/>
        </c:scaling>
        <c:delete val="1"/>
        <c:axPos val="l"/>
        <c:majorGridlines/>
        <c:numFmt formatCode="General" sourceLinked="1"/>
        <c:majorTickMark val="out"/>
        <c:minorTickMark val="none"/>
        <c:tickLblPos val="nextTo"/>
        <c:crossAx val="123903360"/>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piler'!$D$32</c:f>
              <c:strCache>
                <c:ptCount val="1"/>
                <c:pt idx="0">
                  <c:v>filer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'filer vs. piler'!$D$34:$D$37</c:f>
              <c:numCache>
                <c:formatCode>0.00</c:formatCode>
                <c:ptCount val="4"/>
                <c:pt idx="0">
                  <c:v>3.6923076923076925</c:v>
                </c:pt>
                <c:pt idx="1">
                  <c:v>4.3076923076923075</c:v>
                </c:pt>
                <c:pt idx="2">
                  <c:v>2.9230769230769229</c:v>
                </c:pt>
                <c:pt idx="3">
                  <c:v>4.7692307692307692</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piler'!$G$32</c:f>
              <c:strCache>
                <c:ptCount val="1"/>
                <c:pt idx="0">
                  <c:v>filer tagstore</c:v>
                </c:pt>
              </c:strCache>
            </c:strRef>
          </c:tx>
          <c:spPr>
            <a:ln w="19050">
              <a:solidFill>
                <a:srgbClr val="228421"/>
              </a:solidFill>
            </a:ln>
          </c:spPr>
          <c:marker>
            <c:symbol val="diamond"/>
            <c:size val="6"/>
            <c:spPr>
              <a:solidFill>
                <a:srgbClr val="228421"/>
              </a:solidFill>
              <a:ln>
                <a:solidFill>
                  <a:srgbClr val="228421"/>
                </a:solidFill>
              </a:ln>
            </c:spPr>
          </c:marker>
          <c:xVal>
            <c:numRef>
              <c:f>'filer vs. piler'!$G$34:$G$37</c:f>
              <c:numCache>
                <c:formatCode>0.00</c:formatCode>
                <c:ptCount val="4"/>
                <c:pt idx="0">
                  <c:v>2.7692307692307692</c:v>
                </c:pt>
                <c:pt idx="1">
                  <c:v>2.4615384615384617</c:v>
                </c:pt>
                <c:pt idx="2">
                  <c:v>2.0769230769230771</c:v>
                </c:pt>
                <c:pt idx="3">
                  <c:v>2.9230769230769229</c:v>
                </c:pt>
              </c:numCache>
            </c:numRef>
          </c:xVal>
          <c:yVal>
            <c:numRef>
              <c:f>'filer vs. piler'!$C$34:$C$37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4019456"/>
        <c:axId val="124021376"/>
      </c:scatterChart>
      <c:valAx>
        <c:axId val="124019456"/>
        <c:scaling>
          <c:orientation val="minMax"/>
          <c:max val="7"/>
          <c:min val="1"/>
        </c:scaling>
        <c:delete val="0"/>
        <c:axPos val="b"/>
        <c:minorGridlines/>
        <c:numFmt formatCode="0" sourceLinked="0"/>
        <c:majorTickMark val="out"/>
        <c:minorTickMark val="none"/>
        <c:tickLblPos val="nextTo"/>
        <c:crossAx val="124021376"/>
        <c:crossesAt val="1"/>
        <c:crossBetween val="midCat"/>
        <c:majorUnit val="1"/>
        <c:minorUnit val="0.2"/>
      </c:valAx>
      <c:valAx>
        <c:axId val="124021376"/>
        <c:scaling>
          <c:orientation val="minMax"/>
          <c:max val="4"/>
          <c:min val="1"/>
        </c:scaling>
        <c:delete val="1"/>
        <c:axPos val="l"/>
        <c:majorGridlines/>
        <c:numFmt formatCode="General" sourceLinked="1"/>
        <c:majorTickMark val="out"/>
        <c:minorTickMark val="none"/>
        <c:tickLblPos val="nextTo"/>
        <c:crossAx val="12401945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piler'!$E$32</c:f>
              <c:strCache>
                <c:ptCount val="1"/>
                <c:pt idx="0">
                  <c:v>filer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'filer vs. piler'!$E$34:$E$37</c:f>
              <c:numCache>
                <c:formatCode>0.00</c:formatCode>
                <c:ptCount val="4"/>
                <c:pt idx="0">
                  <c:v>2.6923076923076925</c:v>
                </c:pt>
                <c:pt idx="1">
                  <c:v>3.6153846153846154</c:v>
                </c:pt>
                <c:pt idx="2">
                  <c:v>2.1538461538461537</c:v>
                </c:pt>
                <c:pt idx="3">
                  <c:v>4.1538461538461542</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piler'!$H$32</c:f>
              <c:strCache>
                <c:ptCount val="1"/>
                <c:pt idx="0">
                  <c:v>filer tagstore</c:v>
                </c:pt>
              </c:strCache>
            </c:strRef>
          </c:tx>
          <c:spPr>
            <a:ln w="19050">
              <a:solidFill>
                <a:srgbClr val="228421"/>
              </a:solidFill>
            </a:ln>
          </c:spPr>
          <c:marker>
            <c:symbol val="diamond"/>
            <c:size val="6"/>
            <c:spPr>
              <a:solidFill>
                <a:srgbClr val="228421"/>
              </a:solidFill>
              <a:ln>
                <a:solidFill>
                  <a:srgbClr val="228421"/>
                </a:solidFill>
              </a:ln>
            </c:spPr>
          </c:marker>
          <c:xVal>
            <c:numRef>
              <c:f>'filer vs. piler'!$H$34:$H$37</c:f>
              <c:numCache>
                <c:formatCode>0.00</c:formatCode>
                <c:ptCount val="4"/>
                <c:pt idx="0">
                  <c:v>2.5384615384615383</c:v>
                </c:pt>
                <c:pt idx="1">
                  <c:v>2.3076923076923075</c:v>
                </c:pt>
                <c:pt idx="2">
                  <c:v>2.1538461538461537</c:v>
                </c:pt>
                <c:pt idx="3">
                  <c:v>2.6153846153846154</c:v>
                </c:pt>
              </c:numCache>
            </c:numRef>
          </c:xVal>
          <c:yVal>
            <c:numRef>
              <c:f>'filer vs. piler'!$C$34:$C$37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4344192"/>
        <c:axId val="124370944"/>
      </c:scatterChart>
      <c:valAx>
        <c:axId val="124344192"/>
        <c:scaling>
          <c:orientation val="minMax"/>
          <c:max val="7"/>
          <c:min val="1"/>
        </c:scaling>
        <c:delete val="0"/>
        <c:axPos val="b"/>
        <c:minorGridlines/>
        <c:numFmt formatCode="0" sourceLinked="0"/>
        <c:majorTickMark val="out"/>
        <c:minorTickMark val="none"/>
        <c:tickLblPos val="nextTo"/>
        <c:crossAx val="124370944"/>
        <c:crossesAt val="1"/>
        <c:crossBetween val="midCat"/>
        <c:majorUnit val="1"/>
        <c:minorUnit val="0.2"/>
      </c:valAx>
      <c:valAx>
        <c:axId val="124370944"/>
        <c:scaling>
          <c:orientation val="minMax"/>
          <c:max val="4"/>
          <c:min val="1"/>
        </c:scaling>
        <c:delete val="1"/>
        <c:axPos val="l"/>
        <c:majorGridlines/>
        <c:numFmt formatCode="General" sourceLinked="1"/>
        <c:majorTickMark val="out"/>
        <c:minorTickMark val="none"/>
        <c:tickLblPos val="nextTo"/>
        <c:crossAx val="12434419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80.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piler'!$F$32</c:f>
              <c:strCache>
                <c:ptCount val="1"/>
                <c:pt idx="0">
                  <c:v>filer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'filer vs. piler'!$F$34:$F$37</c:f>
              <c:numCache>
                <c:formatCode>0.00</c:formatCode>
                <c:ptCount val="4"/>
                <c:pt idx="0">
                  <c:v>4.0769230769230766</c:v>
                </c:pt>
                <c:pt idx="1">
                  <c:v>4.9230769230769234</c:v>
                </c:pt>
                <c:pt idx="2">
                  <c:v>3.4615384615384617</c:v>
                </c:pt>
                <c:pt idx="3">
                  <c:v>5.1538461538461542</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piler'!$I$32</c:f>
              <c:strCache>
                <c:ptCount val="1"/>
                <c:pt idx="0">
                  <c:v>filer tagstore</c:v>
                </c:pt>
              </c:strCache>
            </c:strRef>
          </c:tx>
          <c:spPr>
            <a:ln w="19050">
              <a:solidFill>
                <a:srgbClr val="228421"/>
              </a:solidFill>
            </a:ln>
          </c:spPr>
          <c:marker>
            <c:symbol val="diamond"/>
            <c:size val="6"/>
            <c:spPr>
              <a:solidFill>
                <a:srgbClr val="228421"/>
              </a:solidFill>
              <a:ln>
                <a:solidFill>
                  <a:srgbClr val="228421"/>
                </a:solidFill>
              </a:ln>
            </c:spPr>
          </c:marker>
          <c:xVal>
            <c:numRef>
              <c:f>'filer vs. piler'!$I$34:$I$37</c:f>
              <c:numCache>
                <c:formatCode>0.00</c:formatCode>
                <c:ptCount val="4"/>
                <c:pt idx="0">
                  <c:v>2.3846153846153846</c:v>
                </c:pt>
                <c:pt idx="1">
                  <c:v>2</c:v>
                </c:pt>
                <c:pt idx="2">
                  <c:v>2</c:v>
                </c:pt>
                <c:pt idx="3">
                  <c:v>2.3846153846153846</c:v>
                </c:pt>
              </c:numCache>
            </c:numRef>
          </c:xVal>
          <c:yVal>
            <c:numRef>
              <c:f>'filer vs. piler'!$C$34:$C$37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4398592"/>
        <c:axId val="124421248"/>
      </c:scatterChart>
      <c:valAx>
        <c:axId val="124398592"/>
        <c:scaling>
          <c:orientation val="minMax"/>
          <c:max val="7"/>
          <c:min val="1"/>
        </c:scaling>
        <c:delete val="0"/>
        <c:axPos val="b"/>
        <c:minorGridlines/>
        <c:numFmt formatCode="0" sourceLinked="0"/>
        <c:majorTickMark val="out"/>
        <c:minorTickMark val="none"/>
        <c:tickLblPos val="nextTo"/>
        <c:crossAx val="124421248"/>
        <c:crossesAt val="1"/>
        <c:crossBetween val="midCat"/>
        <c:majorUnit val="1"/>
        <c:minorUnit val="0.2"/>
      </c:valAx>
      <c:valAx>
        <c:axId val="124421248"/>
        <c:scaling>
          <c:orientation val="minMax"/>
          <c:max val="4"/>
          <c:min val="1"/>
        </c:scaling>
        <c:delete val="1"/>
        <c:axPos val="l"/>
        <c:majorGridlines/>
        <c:numFmt formatCode="General" sourceLinked="1"/>
        <c:majorTickMark val="out"/>
        <c:minorTickMark val="none"/>
        <c:tickLblPos val="nextTo"/>
        <c:crossAx val="12439859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piler'!$N$32</c:f>
              <c:strCache>
                <c:ptCount val="1"/>
                <c:pt idx="0">
                  <c:v>piler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'filer vs. piler'!$N$34:$N$37</c:f>
              <c:numCache>
                <c:formatCode>0.00</c:formatCode>
                <c:ptCount val="4"/>
                <c:pt idx="0">
                  <c:v>3.3636363636363638</c:v>
                </c:pt>
                <c:pt idx="1">
                  <c:v>4.0909090909090908</c:v>
                </c:pt>
                <c:pt idx="2">
                  <c:v>2.4545454545454546</c:v>
                </c:pt>
                <c:pt idx="3">
                  <c:v>5.3</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piler'!$Q$32</c:f>
              <c:strCache>
                <c:ptCount val="1"/>
                <c:pt idx="0">
                  <c:v>piler tagstore</c:v>
                </c:pt>
              </c:strCache>
            </c:strRef>
          </c:tx>
          <c:spPr>
            <a:ln w="19050">
              <a:solidFill>
                <a:srgbClr val="228421"/>
              </a:solidFill>
            </a:ln>
          </c:spPr>
          <c:marker>
            <c:symbol val="diamond"/>
            <c:size val="6"/>
            <c:spPr>
              <a:solidFill>
                <a:srgbClr val="228421"/>
              </a:solidFill>
              <a:ln>
                <a:solidFill>
                  <a:srgbClr val="228421"/>
                </a:solidFill>
              </a:ln>
            </c:spPr>
          </c:marker>
          <c:xVal>
            <c:numRef>
              <c:f>'filer vs. piler'!$Q$34:$Q$37</c:f>
              <c:numCache>
                <c:formatCode>0.00</c:formatCode>
                <c:ptCount val="4"/>
                <c:pt idx="0">
                  <c:v>2.7272727272727271</c:v>
                </c:pt>
                <c:pt idx="1">
                  <c:v>2.3636363636363638</c:v>
                </c:pt>
                <c:pt idx="2">
                  <c:v>2.0909090909090908</c:v>
                </c:pt>
                <c:pt idx="3">
                  <c:v>3.0909090909090908</c:v>
                </c:pt>
              </c:numCache>
            </c:numRef>
          </c:xVal>
          <c:yVal>
            <c:numRef>
              <c:f>'filer vs. piler'!$C$34:$C$37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4080512"/>
        <c:axId val="124082432"/>
      </c:scatterChart>
      <c:valAx>
        <c:axId val="124080512"/>
        <c:scaling>
          <c:orientation val="minMax"/>
          <c:max val="7"/>
          <c:min val="1"/>
        </c:scaling>
        <c:delete val="0"/>
        <c:axPos val="b"/>
        <c:minorGridlines/>
        <c:numFmt formatCode="0" sourceLinked="0"/>
        <c:majorTickMark val="out"/>
        <c:minorTickMark val="none"/>
        <c:tickLblPos val="nextTo"/>
        <c:crossAx val="124082432"/>
        <c:crossesAt val="1"/>
        <c:crossBetween val="midCat"/>
        <c:majorUnit val="1"/>
        <c:minorUnit val="0.2"/>
      </c:valAx>
      <c:valAx>
        <c:axId val="124082432"/>
        <c:scaling>
          <c:orientation val="minMax"/>
          <c:max val="4"/>
          <c:min val="1"/>
        </c:scaling>
        <c:delete val="1"/>
        <c:axPos val="l"/>
        <c:majorGridlines/>
        <c:numFmt formatCode="General" sourceLinked="1"/>
        <c:majorTickMark val="out"/>
        <c:minorTickMark val="none"/>
        <c:tickLblPos val="nextTo"/>
        <c:crossAx val="124080512"/>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piler'!$O$32</c:f>
              <c:strCache>
                <c:ptCount val="1"/>
                <c:pt idx="0">
                  <c:v>piler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'filer vs. piler'!$O$34:$O$37</c:f>
              <c:numCache>
                <c:formatCode>0.00</c:formatCode>
                <c:ptCount val="4"/>
                <c:pt idx="0">
                  <c:v>3.2727272727272729</c:v>
                </c:pt>
                <c:pt idx="1">
                  <c:v>4.6363636363636367</c:v>
                </c:pt>
                <c:pt idx="2">
                  <c:v>3.0909090909090908</c:v>
                </c:pt>
                <c:pt idx="3">
                  <c:v>5.4</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piler'!$R$32</c:f>
              <c:strCache>
                <c:ptCount val="1"/>
                <c:pt idx="0">
                  <c:v>piler tagstore</c:v>
                </c:pt>
              </c:strCache>
            </c:strRef>
          </c:tx>
          <c:spPr>
            <a:ln w="19050">
              <a:solidFill>
                <a:srgbClr val="228421"/>
              </a:solidFill>
            </a:ln>
          </c:spPr>
          <c:marker>
            <c:symbol val="diamond"/>
            <c:size val="6"/>
            <c:spPr>
              <a:solidFill>
                <a:srgbClr val="228421"/>
              </a:solidFill>
              <a:ln>
                <a:solidFill>
                  <a:srgbClr val="228421"/>
                </a:solidFill>
              </a:ln>
            </c:spPr>
          </c:marker>
          <c:xVal>
            <c:numRef>
              <c:f>'filer vs. piler'!$R$34:$R$37</c:f>
              <c:numCache>
                <c:formatCode>0.00</c:formatCode>
                <c:ptCount val="4"/>
                <c:pt idx="0">
                  <c:v>2.4545454545454546</c:v>
                </c:pt>
                <c:pt idx="1">
                  <c:v>2.1818181818181817</c:v>
                </c:pt>
                <c:pt idx="2">
                  <c:v>2</c:v>
                </c:pt>
                <c:pt idx="3">
                  <c:v>2.7272727272727271</c:v>
                </c:pt>
              </c:numCache>
            </c:numRef>
          </c:xVal>
          <c:yVal>
            <c:numRef>
              <c:f>'filer vs. piler'!$C$34:$C$37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4192256"/>
        <c:axId val="124194176"/>
      </c:scatterChart>
      <c:valAx>
        <c:axId val="124192256"/>
        <c:scaling>
          <c:orientation val="minMax"/>
          <c:max val="7"/>
          <c:min val="1"/>
        </c:scaling>
        <c:delete val="0"/>
        <c:axPos val="b"/>
        <c:minorGridlines/>
        <c:numFmt formatCode="0" sourceLinked="0"/>
        <c:majorTickMark val="out"/>
        <c:minorTickMark val="none"/>
        <c:tickLblPos val="nextTo"/>
        <c:crossAx val="124194176"/>
        <c:crossesAt val="1"/>
        <c:crossBetween val="midCat"/>
        <c:majorUnit val="1"/>
        <c:minorUnit val="0.2"/>
      </c:valAx>
      <c:valAx>
        <c:axId val="124194176"/>
        <c:scaling>
          <c:orientation val="minMax"/>
          <c:max val="4"/>
          <c:min val="1"/>
        </c:scaling>
        <c:delete val="1"/>
        <c:axPos val="l"/>
        <c:majorGridlines/>
        <c:numFmt formatCode="General" sourceLinked="1"/>
        <c:majorTickMark val="out"/>
        <c:minorTickMark val="none"/>
        <c:tickLblPos val="nextTo"/>
        <c:crossAx val="124192256"/>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26105099193265702"/>
          <c:y val="0.21167151305257001"/>
          <c:w val="0.45751257670463602"/>
          <c:h val="0.50252646185620198"/>
        </c:manualLayout>
      </c:layout>
      <c:scatterChart>
        <c:scatterStyle val="lineMarker"/>
        <c:varyColors val="0"/>
        <c:ser>
          <c:idx val="0"/>
          <c:order val="0"/>
          <c:tx>
            <c:strRef>
              <c:f>'filer vs. piler'!$P$32</c:f>
              <c:strCache>
                <c:ptCount val="1"/>
                <c:pt idx="0">
                  <c:v>piler hierarchy</c:v>
                </c:pt>
              </c:strCache>
            </c:strRef>
          </c:tx>
          <c:spPr>
            <a:ln w="19050">
              <a:solidFill>
                <a:srgbClr val="1752E7"/>
              </a:solidFill>
              <a:prstDash val="solid"/>
            </a:ln>
          </c:spPr>
          <c:marker>
            <c:symbol val="triangle"/>
            <c:size val="6"/>
            <c:spPr>
              <a:solidFill>
                <a:srgbClr val="1752E7"/>
              </a:solidFill>
              <a:ln>
                <a:solidFill>
                  <a:srgbClr val="1752E7"/>
                </a:solidFill>
                <a:prstDash val="solid"/>
              </a:ln>
            </c:spPr>
          </c:marker>
          <c:xVal>
            <c:numRef>
              <c:f>'filer vs. piler'!$P$34:$P$37</c:f>
              <c:numCache>
                <c:formatCode>0.00</c:formatCode>
                <c:ptCount val="4"/>
                <c:pt idx="0">
                  <c:v>3.3636363636363638</c:v>
                </c:pt>
                <c:pt idx="1">
                  <c:v>4.7272727272727275</c:v>
                </c:pt>
                <c:pt idx="2">
                  <c:v>2.8181818181818183</c:v>
                </c:pt>
                <c:pt idx="3">
                  <c:v>5.3</c:v>
                </c:pt>
              </c:numCache>
            </c:numRef>
          </c:xVal>
          <c:yVal>
            <c:numRef>
              <c:f>IT!$C$34:$C$37</c:f>
              <c:numCache>
                <c:formatCode>General</c:formatCode>
                <c:ptCount val="4"/>
                <c:pt idx="0">
                  <c:v>1</c:v>
                </c:pt>
                <c:pt idx="1">
                  <c:v>2</c:v>
                </c:pt>
                <c:pt idx="2">
                  <c:v>3</c:v>
                </c:pt>
                <c:pt idx="3">
                  <c:v>4</c:v>
                </c:pt>
              </c:numCache>
            </c:numRef>
          </c:yVal>
          <c:smooth val="0"/>
        </c:ser>
        <c:ser>
          <c:idx val="1"/>
          <c:order val="1"/>
          <c:tx>
            <c:v>Links</c:v>
          </c:tx>
          <c:spPr>
            <a:ln w="47625">
              <a:noFill/>
            </a:ln>
          </c:spPr>
          <c:marker>
            <c:symbol val="none"/>
          </c:marker>
          <c:dLbls>
            <c:dLbl>
              <c:idx val="0"/>
              <c:tx>
                <c:strRef>
                  <c:f>ALL!$A$3</c:f>
                  <c:strCache>
                    <c:ptCount val="1"/>
                    <c:pt idx="0">
                      <c:v>fast</c:v>
                    </c:pt>
                  </c:strCache>
                </c:strRef>
              </c:tx>
              <c:dLblPos val="l"/>
              <c:showLegendKey val="0"/>
              <c:showVal val="1"/>
              <c:showCatName val="0"/>
              <c:showSerName val="0"/>
              <c:showPercent val="0"/>
              <c:showBubbleSize val="0"/>
            </c:dLbl>
            <c:dLbl>
              <c:idx val="1"/>
              <c:tx>
                <c:strRef>
                  <c:f>ALL!$A$4</c:f>
                  <c:strCache>
                    <c:ptCount val="1"/>
                    <c:pt idx="0">
                      <c:v>good overview</c:v>
                    </c:pt>
                  </c:strCache>
                </c:strRef>
              </c:tx>
              <c:dLblPos val="l"/>
              <c:showLegendKey val="0"/>
              <c:showVal val="1"/>
              <c:showCatName val="0"/>
              <c:showSerName val="0"/>
              <c:showPercent val="0"/>
              <c:showBubbleSize val="0"/>
            </c:dLbl>
            <c:dLbl>
              <c:idx val="2"/>
              <c:tx>
                <c:strRef>
                  <c:f>ALL!$A$5</c:f>
                  <c:strCache>
                    <c:ptCount val="1"/>
                    <c:pt idx="0">
                      <c:v>simple</c:v>
                    </c:pt>
                  </c:strCache>
                </c:strRef>
              </c:tx>
              <c:dLblPos val="l"/>
              <c:showLegendKey val="0"/>
              <c:showVal val="1"/>
              <c:showCatName val="0"/>
              <c:showSerName val="0"/>
              <c:showPercent val="0"/>
              <c:showBubbleSize val="0"/>
            </c:dLbl>
            <c:dLbl>
              <c:idx val="3"/>
              <c:tx>
                <c:strRef>
                  <c:f>ALL!$A$6</c:f>
                  <c:strCache>
                    <c:ptCount val="1"/>
                    <c:pt idx="0">
                      <c:v>supportive</c:v>
                    </c:pt>
                  </c:strCache>
                </c:strRef>
              </c:tx>
              <c:dLblPos val="l"/>
              <c:showLegendKey val="0"/>
              <c:showVal val="1"/>
              <c:showCatName val="0"/>
              <c:showSerName val="0"/>
              <c:showPercent val="0"/>
              <c:showBubbleSize val="0"/>
            </c:dLbl>
            <c:txPr>
              <a:bodyPr anchor="ctr" anchorCtr="1"/>
              <a:lstStyle/>
              <a:p>
                <a:pPr>
                  <a:defRPr sz="1200"/>
                </a:pPr>
                <a:endParaRPr lang="de-DE"/>
              </a:p>
            </c:txPr>
            <c:dLblPos val="l"/>
            <c:showLegendKey val="0"/>
            <c:showVal val="1"/>
            <c:showCatName val="0"/>
            <c:showSerName val="0"/>
            <c:showPercent val="0"/>
            <c:showBubbleSize val="0"/>
            <c:showLeaderLines val="0"/>
          </c:dLbls>
          <c:xVal>
            <c:numLit>
              <c:formatCode>General</c:formatCode>
              <c:ptCount val="4"/>
              <c:pt idx="0">
                <c:v>1</c:v>
              </c:pt>
              <c:pt idx="1">
                <c:v>1</c:v>
              </c:pt>
              <c:pt idx="2">
                <c:v>1</c:v>
              </c:pt>
              <c:pt idx="3">
                <c:v>1</c:v>
              </c:pt>
            </c:numLit>
          </c:xVal>
          <c:yVal>
            <c:numRef>
              <c:f>ALL!$C$3:$C$6</c:f>
              <c:numCache>
                <c:formatCode>General</c:formatCode>
                <c:ptCount val="4"/>
                <c:pt idx="0">
                  <c:v>1</c:v>
                </c:pt>
                <c:pt idx="1">
                  <c:v>2</c:v>
                </c:pt>
                <c:pt idx="2">
                  <c:v>3</c:v>
                </c:pt>
                <c:pt idx="3">
                  <c:v>4</c:v>
                </c:pt>
              </c:numCache>
            </c:numRef>
          </c:yVal>
          <c:smooth val="0"/>
        </c:ser>
        <c:ser>
          <c:idx val="2"/>
          <c:order val="2"/>
          <c:tx>
            <c:v>Rechts</c:v>
          </c:tx>
          <c:spPr>
            <a:ln w="47625">
              <a:noFill/>
            </a:ln>
          </c:spPr>
          <c:marker>
            <c:symbol val="none"/>
          </c:marker>
          <c:dLbls>
            <c:dLbl>
              <c:idx val="0"/>
              <c:tx>
                <c:strRef>
                  <c:f>ALL!$B$3</c:f>
                  <c:strCache>
                    <c:ptCount val="1"/>
                    <c:pt idx="0">
                      <c:v>slow</c:v>
                    </c:pt>
                  </c:strCache>
                </c:strRef>
              </c:tx>
              <c:showLegendKey val="0"/>
              <c:showVal val="1"/>
              <c:showCatName val="0"/>
              <c:showSerName val="0"/>
              <c:showPercent val="0"/>
              <c:showBubbleSize val="0"/>
            </c:dLbl>
            <c:dLbl>
              <c:idx val="1"/>
              <c:tx>
                <c:strRef>
                  <c:f>ALL!$B$4</c:f>
                  <c:strCache>
                    <c:ptCount val="1"/>
                    <c:pt idx="0">
                      <c:v>chaotic</c:v>
                    </c:pt>
                  </c:strCache>
                </c:strRef>
              </c:tx>
              <c:showLegendKey val="0"/>
              <c:showVal val="1"/>
              <c:showCatName val="0"/>
              <c:showSerName val="0"/>
              <c:showPercent val="0"/>
              <c:showBubbleSize val="0"/>
            </c:dLbl>
            <c:dLbl>
              <c:idx val="2"/>
              <c:tx>
                <c:strRef>
                  <c:f>ALL!$B$5</c:f>
                  <c:strCache>
                    <c:ptCount val="1"/>
                    <c:pt idx="0">
                      <c:v>complex</c:v>
                    </c:pt>
                  </c:strCache>
                </c:strRef>
              </c:tx>
              <c:showLegendKey val="0"/>
              <c:showVal val="1"/>
              <c:showCatName val="0"/>
              <c:showSerName val="0"/>
              <c:showPercent val="0"/>
              <c:showBubbleSize val="0"/>
            </c:dLbl>
            <c:dLbl>
              <c:idx val="3"/>
              <c:tx>
                <c:strRef>
                  <c:f>ALL!$B$6</c:f>
                  <c:strCache>
                    <c:ptCount val="1"/>
                    <c:pt idx="0">
                      <c:v>time-consuming</c:v>
                    </c:pt>
                  </c:strCache>
                </c:strRef>
              </c:tx>
              <c:showLegendKey val="0"/>
              <c:showVal val="1"/>
              <c:showCatName val="0"/>
              <c:showSerName val="0"/>
              <c:showPercent val="0"/>
              <c:showBubbleSize val="0"/>
            </c:dLbl>
            <c:txPr>
              <a:bodyPr/>
              <a:lstStyle/>
              <a:p>
                <a:pPr>
                  <a:defRPr sz="1200"/>
                </a:pPr>
                <a:endParaRPr lang="de-DE"/>
              </a:p>
            </c:txPr>
            <c:showLegendKey val="0"/>
            <c:showVal val="1"/>
            <c:showCatName val="0"/>
            <c:showSerName val="0"/>
            <c:showPercent val="0"/>
            <c:showBubbleSize val="0"/>
            <c:showLeaderLines val="0"/>
          </c:dLbls>
          <c:xVal>
            <c:numLit>
              <c:formatCode>General</c:formatCode>
              <c:ptCount val="4"/>
              <c:pt idx="0">
                <c:v>7</c:v>
              </c:pt>
              <c:pt idx="1">
                <c:v>7</c:v>
              </c:pt>
              <c:pt idx="2">
                <c:v>7</c:v>
              </c:pt>
              <c:pt idx="3">
                <c:v>7</c:v>
              </c:pt>
            </c:numLit>
          </c:xVal>
          <c:yVal>
            <c:numRef>
              <c:f>ALL!$C$3:$C$6</c:f>
              <c:numCache>
                <c:formatCode>General</c:formatCode>
                <c:ptCount val="4"/>
                <c:pt idx="0">
                  <c:v>1</c:v>
                </c:pt>
                <c:pt idx="1">
                  <c:v>2</c:v>
                </c:pt>
                <c:pt idx="2">
                  <c:v>3</c:v>
                </c:pt>
                <c:pt idx="3">
                  <c:v>4</c:v>
                </c:pt>
              </c:numCache>
            </c:numRef>
          </c:yVal>
          <c:smooth val="0"/>
        </c:ser>
        <c:ser>
          <c:idx val="3"/>
          <c:order val="3"/>
          <c:tx>
            <c:strRef>
              <c:f>'filer vs. piler'!$S$32</c:f>
              <c:strCache>
                <c:ptCount val="1"/>
                <c:pt idx="0">
                  <c:v>piler tagstore</c:v>
                </c:pt>
              </c:strCache>
            </c:strRef>
          </c:tx>
          <c:spPr>
            <a:ln w="19050">
              <a:solidFill>
                <a:srgbClr val="228421"/>
              </a:solidFill>
            </a:ln>
          </c:spPr>
          <c:marker>
            <c:symbol val="diamond"/>
            <c:size val="6"/>
            <c:spPr>
              <a:solidFill>
                <a:srgbClr val="228421"/>
              </a:solidFill>
              <a:ln>
                <a:solidFill>
                  <a:srgbClr val="228421"/>
                </a:solidFill>
              </a:ln>
            </c:spPr>
          </c:marker>
          <c:xVal>
            <c:numRef>
              <c:f>'filer vs. piler'!$S$34:$S$37</c:f>
              <c:numCache>
                <c:formatCode>0.00</c:formatCode>
                <c:ptCount val="4"/>
                <c:pt idx="0">
                  <c:v>2.5454545454545454</c:v>
                </c:pt>
                <c:pt idx="1">
                  <c:v>2.1818181818181817</c:v>
                </c:pt>
                <c:pt idx="2">
                  <c:v>2.3636363636363638</c:v>
                </c:pt>
                <c:pt idx="3">
                  <c:v>3</c:v>
                </c:pt>
              </c:numCache>
            </c:numRef>
          </c:xVal>
          <c:yVal>
            <c:numRef>
              <c:f>'filer vs. piler'!$C$34:$C$37</c:f>
              <c:numCache>
                <c:formatCode>General</c:formatCode>
                <c:ptCount val="4"/>
                <c:pt idx="0">
                  <c:v>1</c:v>
                </c:pt>
                <c:pt idx="1">
                  <c:v>2</c:v>
                </c:pt>
                <c:pt idx="2">
                  <c:v>3</c:v>
                </c:pt>
                <c:pt idx="3">
                  <c:v>4</c:v>
                </c:pt>
              </c:numCache>
            </c:numRef>
          </c:yVal>
          <c:smooth val="0"/>
        </c:ser>
        <c:dLbls>
          <c:showLegendKey val="0"/>
          <c:showVal val="0"/>
          <c:showCatName val="0"/>
          <c:showSerName val="0"/>
          <c:showPercent val="0"/>
          <c:showBubbleSize val="0"/>
        </c:dLbls>
        <c:axId val="124263424"/>
        <c:axId val="124269696"/>
      </c:scatterChart>
      <c:valAx>
        <c:axId val="124263424"/>
        <c:scaling>
          <c:orientation val="minMax"/>
          <c:max val="7"/>
          <c:min val="1"/>
        </c:scaling>
        <c:delete val="0"/>
        <c:axPos val="b"/>
        <c:minorGridlines/>
        <c:numFmt formatCode="0" sourceLinked="0"/>
        <c:majorTickMark val="out"/>
        <c:minorTickMark val="none"/>
        <c:tickLblPos val="nextTo"/>
        <c:crossAx val="124269696"/>
        <c:crossesAt val="1"/>
        <c:crossBetween val="midCat"/>
        <c:majorUnit val="1"/>
        <c:minorUnit val="0.2"/>
      </c:valAx>
      <c:valAx>
        <c:axId val="124269696"/>
        <c:scaling>
          <c:orientation val="minMax"/>
          <c:max val="4"/>
          <c:min val="1"/>
        </c:scaling>
        <c:delete val="1"/>
        <c:axPos val="l"/>
        <c:majorGridlines/>
        <c:numFmt formatCode="General" sourceLinked="1"/>
        <c:majorTickMark val="out"/>
        <c:minorTickMark val="none"/>
        <c:tickLblPos val="nextTo"/>
        <c:crossAx val="124263424"/>
        <c:crossesAt val="1"/>
        <c:crossBetween val="midCat"/>
        <c:majorUnit val="1"/>
        <c:minorUnit val="0.1"/>
      </c:valAx>
    </c:plotArea>
    <c:legend>
      <c:legendPos val="b"/>
      <c:legendEntry>
        <c:idx val="1"/>
        <c:delete val="1"/>
      </c:legendEntry>
      <c:legendEntry>
        <c:idx val="2"/>
        <c:delete val="1"/>
      </c:legendEntry>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usage!$F$2</c:f>
              <c:strCache>
                <c:ptCount val="1"/>
                <c:pt idx="0">
                  <c:v>ALL users</c:v>
                </c:pt>
              </c:strCache>
            </c:strRef>
          </c:tx>
          <c:spPr>
            <a:solidFill>
              <a:schemeClr val="bg1">
                <a:lumMod val="65000"/>
              </a:schemeClr>
            </a:solidFill>
          </c:spPr>
          <c:invertIfNegative val="0"/>
          <c:cat>
            <c:strRef>
              <c:f>usage!$D$3:$D$9</c:f>
              <c:strCache>
                <c:ptCount val="7"/>
                <c:pt idx="0">
                  <c:v>strongly agree</c:v>
                </c:pt>
                <c:pt idx="1">
                  <c:v>agree</c:v>
                </c:pt>
                <c:pt idx="2">
                  <c:v>somehow agree</c:v>
                </c:pt>
                <c:pt idx="3">
                  <c:v>not sure</c:v>
                </c:pt>
                <c:pt idx="4">
                  <c:v>somehow disagree</c:v>
                </c:pt>
                <c:pt idx="5">
                  <c:v>disagree</c:v>
                </c:pt>
                <c:pt idx="6">
                  <c:v>strongly disagree</c:v>
                </c:pt>
              </c:strCache>
            </c:strRef>
          </c:cat>
          <c:val>
            <c:numRef>
              <c:f>usage!$F$3:$F$9</c:f>
              <c:numCache>
                <c:formatCode>0.00%</c:formatCode>
                <c:ptCount val="7"/>
                <c:pt idx="0">
                  <c:v>0.25</c:v>
                </c:pt>
                <c:pt idx="1">
                  <c:v>0.375</c:v>
                </c:pt>
                <c:pt idx="2">
                  <c:v>0.25</c:v>
                </c:pt>
                <c:pt idx="3">
                  <c:v>8.3333333333333329E-2</c:v>
                </c:pt>
                <c:pt idx="4">
                  <c:v>4.1666666666666664E-2</c:v>
                </c:pt>
                <c:pt idx="5">
                  <c:v>0</c:v>
                </c:pt>
                <c:pt idx="6">
                  <c:v>0</c:v>
                </c:pt>
              </c:numCache>
            </c:numRef>
          </c:val>
        </c:ser>
        <c:dLbls>
          <c:showLegendKey val="0"/>
          <c:showVal val="0"/>
          <c:showCatName val="0"/>
          <c:showSerName val="0"/>
          <c:showPercent val="0"/>
          <c:showBubbleSize val="0"/>
        </c:dLbls>
        <c:gapWidth val="150"/>
        <c:axId val="122320768"/>
        <c:axId val="122322304"/>
      </c:barChart>
      <c:catAx>
        <c:axId val="122320768"/>
        <c:scaling>
          <c:orientation val="minMax"/>
        </c:scaling>
        <c:delete val="0"/>
        <c:axPos val="b"/>
        <c:majorTickMark val="out"/>
        <c:minorTickMark val="none"/>
        <c:tickLblPos val="nextTo"/>
        <c:crossAx val="122322304"/>
        <c:crosses val="autoZero"/>
        <c:auto val="1"/>
        <c:lblAlgn val="ctr"/>
        <c:lblOffset val="100"/>
        <c:noMultiLvlLbl val="0"/>
      </c:catAx>
      <c:valAx>
        <c:axId val="122322304"/>
        <c:scaling>
          <c:orientation val="minMax"/>
          <c:max val="0.4"/>
          <c:min val="0"/>
        </c:scaling>
        <c:delete val="0"/>
        <c:axPos val="l"/>
        <c:majorGridlines/>
        <c:numFmt formatCode="0%" sourceLinked="0"/>
        <c:majorTickMark val="out"/>
        <c:minorTickMark val="none"/>
        <c:tickLblPos val="nextTo"/>
        <c:crossAx val="122320768"/>
        <c:crosses val="autoZero"/>
        <c:crossBetween val="between"/>
      </c:valAx>
    </c:plotArea>
    <c:plotVisOnly val="1"/>
    <c:dispBlanksAs val="gap"/>
    <c:showDLblsOverMax val="0"/>
  </c:chart>
  <c:spPr>
    <a:ln>
      <a:noFill/>
    </a:ln>
  </c:spPr>
  <c:printSettings>
    <c:headerFooter/>
    <c:pageMargins b="0.78740157499999996" l="0.7" r="0.7" t="0.78740157499999996" header="0.3" footer="0.3"/>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7"/>
    </mc:Choice>
    <mc:Fallback>
      <c:style val="17"/>
    </mc:Fallback>
  </mc:AlternateContent>
  <c:chart>
    <c:autoTitleDeleted val="0"/>
    <c:plotArea>
      <c:layout/>
      <c:pieChart>
        <c:varyColors val="1"/>
        <c:ser>
          <c:idx val="0"/>
          <c:order val="0"/>
          <c:dPt>
            <c:idx val="0"/>
            <c:bubble3D val="0"/>
            <c:spPr>
              <a:solidFill>
                <a:srgbClr val="228421"/>
              </a:solidFill>
            </c:spPr>
          </c:dPt>
          <c:dPt>
            <c:idx val="2"/>
            <c:bubble3D val="0"/>
            <c:spPr>
              <a:solidFill>
                <a:schemeClr val="tx1">
                  <a:lumMod val="75000"/>
                  <a:lumOff val="25000"/>
                </a:schemeClr>
              </a:solidFill>
            </c:spPr>
          </c:dPt>
          <c:dLbls>
            <c:dLbl>
              <c:idx val="0"/>
              <c:layout>
                <c:manualLayout>
                  <c:x val="0.12302427821522301"/>
                  <c:y val="-0.18198126275882201"/>
                </c:manualLayout>
              </c:layout>
              <c:showLegendKey val="0"/>
              <c:showVal val="0"/>
              <c:showCatName val="0"/>
              <c:showSerName val="0"/>
              <c:showPercent val="1"/>
              <c:showBubbleSize val="0"/>
            </c:dLbl>
            <c:dLbl>
              <c:idx val="1"/>
              <c:layout>
                <c:manualLayout>
                  <c:x val="-7.8477690288713906E-3"/>
                  <c:y val="6.5015310586176702E-3"/>
                </c:manualLayout>
              </c:layout>
              <c:showLegendKey val="0"/>
              <c:showVal val="0"/>
              <c:showCatName val="0"/>
              <c:showSerName val="0"/>
              <c:showPercent val="1"/>
              <c:showBubbleSize val="0"/>
            </c:dLbl>
            <c:dLbl>
              <c:idx val="2"/>
              <c:layout>
                <c:manualLayout>
                  <c:x val="1.6300415573053399E-2"/>
                  <c:y val="-1.3727398658501E-2"/>
                </c:manualLayout>
              </c:layout>
              <c:showLegendKey val="0"/>
              <c:showVal val="0"/>
              <c:showCatName val="0"/>
              <c:showSerName val="0"/>
              <c:showPercent val="1"/>
              <c:showBubbleSize val="0"/>
            </c:dLbl>
            <c:showLegendKey val="0"/>
            <c:showVal val="0"/>
            <c:showCatName val="0"/>
            <c:showSerName val="0"/>
            <c:showPercent val="1"/>
            <c:showBubbleSize val="0"/>
            <c:showLeaderLines val="0"/>
          </c:dLbls>
          <c:cat>
            <c:strRef>
              <c:f>usage!$D$14:$D$16</c:f>
              <c:strCache>
                <c:ptCount val="3"/>
                <c:pt idx="0">
                  <c:v>yes </c:v>
                </c:pt>
                <c:pt idx="1">
                  <c:v>don't konw</c:v>
                </c:pt>
                <c:pt idx="2">
                  <c:v>no</c:v>
                </c:pt>
              </c:strCache>
            </c:strRef>
          </c:cat>
          <c:val>
            <c:numRef>
              <c:f>usage!$E$14:$E$16</c:f>
              <c:numCache>
                <c:formatCode>General</c:formatCode>
                <c:ptCount val="3"/>
                <c:pt idx="0">
                  <c:v>21</c:v>
                </c:pt>
                <c:pt idx="1">
                  <c:v>2</c:v>
                </c:pt>
                <c:pt idx="2">
                  <c:v>1</c:v>
                </c:pt>
              </c:numCache>
            </c:numRef>
          </c:val>
        </c:ser>
        <c:dLbls>
          <c:showLegendKey val="0"/>
          <c:showVal val="0"/>
          <c:showCatName val="0"/>
          <c:showSerName val="0"/>
          <c:showPercent val="1"/>
          <c:showBubbleSize val="0"/>
          <c:showLeaderLines val="0"/>
        </c:dLbls>
        <c:firstSliceAng val="0"/>
      </c:pieChart>
    </c:plotArea>
    <c:legend>
      <c:legendPos val="r"/>
      <c:overlay val="0"/>
    </c:legend>
    <c:plotVisOnly val="1"/>
    <c:dispBlanksAs val="gap"/>
    <c:showDLblsOverMax val="0"/>
  </c:chart>
  <c:spPr>
    <a:ln>
      <a:noFill/>
    </a:ln>
  </c:spPr>
  <c:printSettings>
    <c:headerFooter/>
    <c:pageMargins b="1" l="0.75" r="0.75" t="1" header="0.5" footer="0.5"/>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barChart>
        <c:barDir val="col"/>
        <c:grouping val="clustered"/>
        <c:varyColors val="0"/>
        <c:ser>
          <c:idx val="0"/>
          <c:order val="0"/>
          <c:tx>
            <c:strRef>
              <c:f>'prefered condition'!$H$2</c:f>
              <c:strCache>
                <c:ptCount val="1"/>
                <c:pt idx="0">
                  <c:v>ALL users</c:v>
                </c:pt>
              </c:strCache>
            </c:strRef>
          </c:tx>
          <c:invertIfNegative val="0"/>
          <c:cat>
            <c:strRef>
              <c:f>'prefered condition'!$E$3:$E$9</c:f>
              <c:strCache>
                <c:ptCount val="7"/>
                <c:pt idx="0">
                  <c:v>definitely tagstore</c:v>
                </c:pt>
                <c:pt idx="1">
                  <c:v>probably tagstore</c:v>
                </c:pt>
                <c:pt idx="2">
                  <c:v>possibly tagstore</c:v>
                </c:pt>
                <c:pt idx="3">
                  <c:v>no preference</c:v>
                </c:pt>
                <c:pt idx="4">
                  <c:v>possibly folder hierarchy</c:v>
                </c:pt>
                <c:pt idx="5">
                  <c:v>probably folder hierarchy</c:v>
                </c:pt>
                <c:pt idx="6">
                  <c:v>definitely folder hierarchy</c:v>
                </c:pt>
              </c:strCache>
            </c:strRef>
          </c:cat>
          <c:val>
            <c:numRef>
              <c:f>'prefered condition'!$H$3:$H$9</c:f>
              <c:numCache>
                <c:formatCode>0%</c:formatCode>
                <c:ptCount val="7"/>
                <c:pt idx="0">
                  <c:v>0.16666666666666666</c:v>
                </c:pt>
                <c:pt idx="1">
                  <c:v>0.25</c:v>
                </c:pt>
                <c:pt idx="2">
                  <c:v>0.33333333333333331</c:v>
                </c:pt>
                <c:pt idx="3">
                  <c:v>8.3333333333333329E-2</c:v>
                </c:pt>
                <c:pt idx="4">
                  <c:v>0</c:v>
                </c:pt>
                <c:pt idx="5">
                  <c:v>0.125</c:v>
                </c:pt>
                <c:pt idx="6">
                  <c:v>0</c:v>
                </c:pt>
              </c:numCache>
            </c:numRef>
          </c:val>
        </c:ser>
        <c:dLbls>
          <c:showLegendKey val="0"/>
          <c:showVal val="0"/>
          <c:showCatName val="0"/>
          <c:showSerName val="0"/>
          <c:showPercent val="0"/>
          <c:showBubbleSize val="0"/>
        </c:dLbls>
        <c:gapWidth val="150"/>
        <c:axId val="122476416"/>
        <c:axId val="122477952"/>
      </c:barChart>
      <c:catAx>
        <c:axId val="122476416"/>
        <c:scaling>
          <c:orientation val="minMax"/>
        </c:scaling>
        <c:delete val="0"/>
        <c:axPos val="b"/>
        <c:majorTickMark val="out"/>
        <c:minorTickMark val="none"/>
        <c:tickLblPos val="nextTo"/>
        <c:crossAx val="122477952"/>
        <c:crosses val="autoZero"/>
        <c:auto val="1"/>
        <c:lblAlgn val="ctr"/>
        <c:lblOffset val="100"/>
        <c:noMultiLvlLbl val="0"/>
      </c:catAx>
      <c:valAx>
        <c:axId val="122477952"/>
        <c:scaling>
          <c:orientation val="minMax"/>
        </c:scaling>
        <c:delete val="0"/>
        <c:axPos val="l"/>
        <c:majorGridlines/>
        <c:numFmt formatCode="0%" sourceLinked="1"/>
        <c:majorTickMark val="out"/>
        <c:minorTickMark val="none"/>
        <c:tickLblPos val="nextTo"/>
        <c:crossAx val="122476416"/>
        <c:crosses val="autoZero"/>
        <c:crossBetween val="between"/>
      </c:valAx>
    </c:plotArea>
    <c:plotVisOnly val="1"/>
    <c:dispBlanksAs val="gap"/>
    <c:showDLblsOverMax val="0"/>
  </c:chart>
  <c:spPr>
    <a:ln>
      <a:noFill/>
    </a:ln>
  </c:spPr>
  <c:printSettings>
    <c:headerFooter/>
    <c:pageMargins b="1" l="0.75" r="0.75" t="1" header="0.5" footer="0.5"/>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dPt>
            <c:idx val="0"/>
            <c:bubble3D val="0"/>
            <c:spPr>
              <a:solidFill>
                <a:srgbClr val="228421"/>
              </a:solidFill>
            </c:spPr>
          </c:dPt>
          <c:dPt>
            <c:idx val="1"/>
            <c:bubble3D val="0"/>
            <c:spPr>
              <a:solidFill>
                <a:schemeClr val="bg1">
                  <a:lumMod val="65000"/>
                </a:schemeClr>
              </a:solidFill>
            </c:spPr>
          </c:dPt>
          <c:dPt>
            <c:idx val="2"/>
            <c:bubble3D val="0"/>
            <c:spPr>
              <a:solidFill>
                <a:srgbClr val="1752E7"/>
              </a:solidFill>
            </c:spPr>
          </c:dPt>
          <c:dLbls>
            <c:dLbl>
              <c:idx val="0"/>
              <c:layout>
                <c:manualLayout>
                  <c:x val="4.3724518810148702E-2"/>
                  <c:y val="-8.2172280548264906E-2"/>
                </c:manualLayout>
              </c:layout>
              <c:showLegendKey val="0"/>
              <c:showVal val="0"/>
              <c:showCatName val="0"/>
              <c:showSerName val="0"/>
              <c:showPercent val="1"/>
              <c:showBubbleSize val="0"/>
            </c:dLbl>
            <c:dLbl>
              <c:idx val="1"/>
              <c:layout>
                <c:manualLayout>
                  <c:x val="-8.0031714785651804E-3"/>
                  <c:y val="6.3950860309127996E-3"/>
                </c:manualLayout>
              </c:layout>
              <c:showLegendKey val="0"/>
              <c:showVal val="0"/>
              <c:showCatName val="0"/>
              <c:showSerName val="0"/>
              <c:showPercent val="1"/>
              <c:showBubbleSize val="0"/>
            </c:dLbl>
            <c:dLbl>
              <c:idx val="2"/>
              <c:layout>
                <c:manualLayout>
                  <c:x val="1.8796478565179301E-2"/>
                  <c:y val="-1.04498396033829E-2"/>
                </c:manualLayout>
              </c:layout>
              <c:showLegendKey val="0"/>
              <c:showVal val="0"/>
              <c:showCatName val="0"/>
              <c:showSerName val="0"/>
              <c:showPercent val="1"/>
              <c:showBubbleSize val="0"/>
            </c:dLbl>
            <c:showLegendKey val="0"/>
            <c:showVal val="0"/>
            <c:showCatName val="0"/>
            <c:showSerName val="0"/>
            <c:showPercent val="1"/>
            <c:showBubbleSize val="0"/>
            <c:showLeaderLines val="0"/>
          </c:dLbls>
          <c:cat>
            <c:strRef>
              <c:f>'prefered condition'!$E$15:$E$17</c:f>
              <c:strCache>
                <c:ptCount val="3"/>
                <c:pt idx="0">
                  <c:v>tagstore</c:v>
                </c:pt>
                <c:pt idx="1">
                  <c:v>no preference</c:v>
                </c:pt>
                <c:pt idx="2">
                  <c:v>hierarchy</c:v>
                </c:pt>
              </c:strCache>
            </c:strRef>
          </c:cat>
          <c:val>
            <c:numRef>
              <c:f>'prefered condition'!$F$15:$F$17</c:f>
              <c:numCache>
                <c:formatCode>General</c:formatCode>
                <c:ptCount val="3"/>
                <c:pt idx="0">
                  <c:v>18</c:v>
                </c:pt>
                <c:pt idx="1">
                  <c:v>2</c:v>
                </c:pt>
                <c:pt idx="2">
                  <c:v>3</c:v>
                </c:pt>
              </c:numCache>
            </c:numRef>
          </c:val>
        </c:ser>
        <c:dLbls>
          <c:showLegendKey val="0"/>
          <c:showVal val="0"/>
          <c:showCatName val="0"/>
          <c:showSerName val="0"/>
          <c:showPercent val="0"/>
          <c:showBubbleSize val="0"/>
          <c:showLeaderLines val="0"/>
        </c:dLbls>
        <c:firstSliceAng val="0"/>
      </c:pieChart>
    </c:plotArea>
    <c:legend>
      <c:legendPos val="r"/>
      <c:layout/>
      <c:overlay val="0"/>
    </c:legend>
    <c:plotVisOnly val="1"/>
    <c:dispBlanksAs val="gap"/>
    <c:showDLblsOverMax val="0"/>
  </c:chart>
  <c:spPr>
    <a:ln>
      <a:noFill/>
    </a:ln>
  </c:sp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chart" Target="../charts/chart23.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1.xml"/><Relationship Id="rId3" Type="http://schemas.openxmlformats.org/officeDocument/2006/relationships/chart" Target="../charts/chart26.xml"/><Relationship Id="rId7" Type="http://schemas.openxmlformats.org/officeDocument/2006/relationships/chart" Target="../charts/chart30.xml"/><Relationship Id="rId12" Type="http://schemas.openxmlformats.org/officeDocument/2006/relationships/chart" Target="../charts/chart35.xml"/><Relationship Id="rId2" Type="http://schemas.openxmlformats.org/officeDocument/2006/relationships/chart" Target="../charts/chart25.xml"/><Relationship Id="rId1" Type="http://schemas.openxmlformats.org/officeDocument/2006/relationships/chart" Target="../charts/chart24.xml"/><Relationship Id="rId6" Type="http://schemas.openxmlformats.org/officeDocument/2006/relationships/chart" Target="../charts/chart29.xml"/><Relationship Id="rId11" Type="http://schemas.openxmlformats.org/officeDocument/2006/relationships/chart" Target="../charts/chart34.xml"/><Relationship Id="rId5" Type="http://schemas.openxmlformats.org/officeDocument/2006/relationships/chart" Target="../charts/chart28.xml"/><Relationship Id="rId10" Type="http://schemas.openxmlformats.org/officeDocument/2006/relationships/chart" Target="../charts/chart33.xml"/><Relationship Id="rId4" Type="http://schemas.openxmlformats.org/officeDocument/2006/relationships/chart" Target="../charts/chart27.xml"/><Relationship Id="rId9" Type="http://schemas.openxmlformats.org/officeDocument/2006/relationships/chart" Target="../charts/chart32.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12" Type="http://schemas.openxmlformats.org/officeDocument/2006/relationships/chart" Target="../charts/chart47.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11" Type="http://schemas.openxmlformats.org/officeDocument/2006/relationships/chart" Target="../charts/chart46.xml"/><Relationship Id="rId5" Type="http://schemas.openxmlformats.org/officeDocument/2006/relationships/chart" Target="../charts/chart40.xml"/><Relationship Id="rId10" Type="http://schemas.openxmlformats.org/officeDocument/2006/relationships/chart" Target="../charts/chart45.xml"/><Relationship Id="rId4" Type="http://schemas.openxmlformats.org/officeDocument/2006/relationships/chart" Target="../charts/chart39.xml"/><Relationship Id="rId9" Type="http://schemas.openxmlformats.org/officeDocument/2006/relationships/chart" Target="../charts/chart44.xml"/></Relationships>
</file>

<file path=xl/drawings/_rels/drawing6.xml.rels><?xml version="1.0" encoding="UTF-8" standalone="yes"?>
<Relationships xmlns="http://schemas.openxmlformats.org/package/2006/relationships"><Relationship Id="rId8" Type="http://schemas.openxmlformats.org/officeDocument/2006/relationships/chart" Target="../charts/chart55.xml"/><Relationship Id="rId3" Type="http://schemas.openxmlformats.org/officeDocument/2006/relationships/chart" Target="../charts/chart50.xml"/><Relationship Id="rId7" Type="http://schemas.openxmlformats.org/officeDocument/2006/relationships/chart" Target="../charts/chart54.xml"/><Relationship Id="rId12" Type="http://schemas.openxmlformats.org/officeDocument/2006/relationships/chart" Target="../charts/chart59.xml"/><Relationship Id="rId2" Type="http://schemas.openxmlformats.org/officeDocument/2006/relationships/chart" Target="../charts/chart49.xml"/><Relationship Id="rId1" Type="http://schemas.openxmlformats.org/officeDocument/2006/relationships/chart" Target="../charts/chart48.xml"/><Relationship Id="rId6" Type="http://schemas.openxmlformats.org/officeDocument/2006/relationships/chart" Target="../charts/chart53.xml"/><Relationship Id="rId11" Type="http://schemas.openxmlformats.org/officeDocument/2006/relationships/chart" Target="../charts/chart58.xml"/><Relationship Id="rId5" Type="http://schemas.openxmlformats.org/officeDocument/2006/relationships/chart" Target="../charts/chart52.xml"/><Relationship Id="rId10" Type="http://schemas.openxmlformats.org/officeDocument/2006/relationships/chart" Target="../charts/chart57.xml"/><Relationship Id="rId4" Type="http://schemas.openxmlformats.org/officeDocument/2006/relationships/chart" Target="../charts/chart51.xml"/><Relationship Id="rId9" Type="http://schemas.openxmlformats.org/officeDocument/2006/relationships/chart" Target="../charts/chart5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67.xml"/><Relationship Id="rId3" Type="http://schemas.openxmlformats.org/officeDocument/2006/relationships/chart" Target="../charts/chart62.xml"/><Relationship Id="rId7" Type="http://schemas.openxmlformats.org/officeDocument/2006/relationships/chart" Target="../charts/chart66.xml"/><Relationship Id="rId12" Type="http://schemas.openxmlformats.org/officeDocument/2006/relationships/chart" Target="../charts/chart71.xml"/><Relationship Id="rId2" Type="http://schemas.openxmlformats.org/officeDocument/2006/relationships/chart" Target="../charts/chart61.xml"/><Relationship Id="rId1" Type="http://schemas.openxmlformats.org/officeDocument/2006/relationships/chart" Target="../charts/chart60.xml"/><Relationship Id="rId6" Type="http://schemas.openxmlformats.org/officeDocument/2006/relationships/chart" Target="../charts/chart65.xml"/><Relationship Id="rId11" Type="http://schemas.openxmlformats.org/officeDocument/2006/relationships/chart" Target="../charts/chart70.xml"/><Relationship Id="rId5" Type="http://schemas.openxmlformats.org/officeDocument/2006/relationships/chart" Target="../charts/chart64.xml"/><Relationship Id="rId10" Type="http://schemas.openxmlformats.org/officeDocument/2006/relationships/chart" Target="../charts/chart69.xml"/><Relationship Id="rId4" Type="http://schemas.openxmlformats.org/officeDocument/2006/relationships/chart" Target="../charts/chart63.xml"/><Relationship Id="rId9" Type="http://schemas.openxmlformats.org/officeDocument/2006/relationships/chart" Target="../charts/chart68.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9.xml"/><Relationship Id="rId3" Type="http://schemas.openxmlformats.org/officeDocument/2006/relationships/chart" Target="../charts/chart74.xml"/><Relationship Id="rId7" Type="http://schemas.openxmlformats.org/officeDocument/2006/relationships/chart" Target="../charts/chart78.xml"/><Relationship Id="rId12" Type="http://schemas.openxmlformats.org/officeDocument/2006/relationships/chart" Target="../charts/chart83.xml"/><Relationship Id="rId2" Type="http://schemas.openxmlformats.org/officeDocument/2006/relationships/chart" Target="../charts/chart73.xml"/><Relationship Id="rId1" Type="http://schemas.openxmlformats.org/officeDocument/2006/relationships/chart" Target="../charts/chart72.xml"/><Relationship Id="rId6" Type="http://schemas.openxmlformats.org/officeDocument/2006/relationships/chart" Target="../charts/chart77.xml"/><Relationship Id="rId11" Type="http://schemas.openxmlformats.org/officeDocument/2006/relationships/chart" Target="../charts/chart82.xml"/><Relationship Id="rId5" Type="http://schemas.openxmlformats.org/officeDocument/2006/relationships/chart" Target="../charts/chart76.xml"/><Relationship Id="rId10" Type="http://schemas.openxmlformats.org/officeDocument/2006/relationships/chart" Target="../charts/chart81.xml"/><Relationship Id="rId4" Type="http://schemas.openxmlformats.org/officeDocument/2006/relationships/chart" Target="../charts/chart75.xml"/><Relationship Id="rId9" Type="http://schemas.openxmlformats.org/officeDocument/2006/relationships/chart" Target="../charts/chart8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85.xml"/><Relationship Id="rId1" Type="http://schemas.openxmlformats.org/officeDocument/2006/relationships/chart" Target="../charts/chart84.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87.xml"/><Relationship Id="rId1" Type="http://schemas.openxmlformats.org/officeDocument/2006/relationships/chart" Target="../charts/chart86.xml"/></Relationships>
</file>

<file path=xl/drawings/drawing1.xml><?xml version="1.0" encoding="utf-8"?>
<xdr:wsDr xmlns:xdr="http://schemas.openxmlformats.org/drawingml/2006/spreadsheetDrawing" xmlns:a="http://schemas.openxmlformats.org/drawingml/2006/main">
  <xdr:twoCellAnchor>
    <xdr:from>
      <xdr:col>0</xdr:col>
      <xdr:colOff>304800</xdr:colOff>
      <xdr:row>8</xdr:row>
      <xdr:rowOff>127000</xdr:rowOff>
    </xdr:from>
    <xdr:to>
      <xdr:col>5</xdr:col>
      <xdr:colOff>624799</xdr:colOff>
      <xdr:row>19</xdr:row>
      <xdr:rowOff>12190</xdr:rowOff>
    </xdr:to>
    <xdr:graphicFrame macro="">
      <xdr:nvGraphicFramePr>
        <xdr:cNvPr id="10" name="Diagramm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812800</xdr:colOff>
      <xdr:row>8</xdr:row>
      <xdr:rowOff>76200</xdr:rowOff>
    </xdr:from>
    <xdr:to>
      <xdr:col>12</xdr:col>
      <xdr:colOff>434299</xdr:colOff>
      <xdr:row>18</xdr:row>
      <xdr:rowOff>151200</xdr:rowOff>
    </xdr:to>
    <xdr:graphicFrame macro="">
      <xdr:nvGraphicFramePr>
        <xdr:cNvPr id="16" name="Diagramm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762000</xdr:colOff>
      <xdr:row>8</xdr:row>
      <xdr:rowOff>38100</xdr:rowOff>
    </xdr:from>
    <xdr:to>
      <xdr:col>19</xdr:col>
      <xdr:colOff>383499</xdr:colOff>
      <xdr:row>18</xdr:row>
      <xdr:rowOff>113100</xdr:rowOff>
    </xdr:to>
    <xdr:graphicFrame macro="">
      <xdr:nvGraphicFramePr>
        <xdr:cNvPr id="17" name="Diagramm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50800</xdr:colOff>
      <xdr:row>21</xdr:row>
      <xdr:rowOff>101600</xdr:rowOff>
    </xdr:from>
    <xdr:to>
      <xdr:col>5</xdr:col>
      <xdr:colOff>370799</xdr:colOff>
      <xdr:row>31</xdr:row>
      <xdr:rowOff>176600</xdr:rowOff>
    </xdr:to>
    <xdr:graphicFrame macro="">
      <xdr:nvGraphicFramePr>
        <xdr:cNvPr id="19" name="Diagramm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685800</xdr:colOff>
      <xdr:row>21</xdr:row>
      <xdr:rowOff>0</xdr:rowOff>
    </xdr:from>
    <xdr:to>
      <xdr:col>12</xdr:col>
      <xdr:colOff>307299</xdr:colOff>
      <xdr:row>31</xdr:row>
      <xdr:rowOff>75000</xdr:rowOff>
    </xdr:to>
    <xdr:graphicFrame macro="">
      <xdr:nvGraphicFramePr>
        <xdr:cNvPr id="11" name="Diagramm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596900</xdr:colOff>
      <xdr:row>20</xdr:row>
      <xdr:rowOff>139700</xdr:rowOff>
    </xdr:from>
    <xdr:to>
      <xdr:col>19</xdr:col>
      <xdr:colOff>218399</xdr:colOff>
      <xdr:row>31</xdr:row>
      <xdr:rowOff>24200</xdr:rowOff>
    </xdr:to>
    <xdr:graphicFrame macro="">
      <xdr:nvGraphicFramePr>
        <xdr:cNvPr id="12" name="Diagramm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203200</xdr:colOff>
      <xdr:row>34</xdr:row>
      <xdr:rowOff>12700</xdr:rowOff>
    </xdr:from>
    <xdr:to>
      <xdr:col>5</xdr:col>
      <xdr:colOff>523199</xdr:colOff>
      <xdr:row>44</xdr:row>
      <xdr:rowOff>87700</xdr:rowOff>
    </xdr:to>
    <xdr:graphicFrame macro="">
      <xdr:nvGraphicFramePr>
        <xdr:cNvPr id="13" name="Diagramm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76200</xdr:colOff>
      <xdr:row>34</xdr:row>
      <xdr:rowOff>12700</xdr:rowOff>
    </xdr:from>
    <xdr:to>
      <xdr:col>12</xdr:col>
      <xdr:colOff>523199</xdr:colOff>
      <xdr:row>44</xdr:row>
      <xdr:rowOff>87700</xdr:rowOff>
    </xdr:to>
    <xdr:graphicFrame macro="">
      <xdr:nvGraphicFramePr>
        <xdr:cNvPr id="15" name="Diagramm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723900</xdr:colOff>
      <xdr:row>34</xdr:row>
      <xdr:rowOff>25400</xdr:rowOff>
    </xdr:from>
    <xdr:to>
      <xdr:col>19</xdr:col>
      <xdr:colOff>345399</xdr:colOff>
      <xdr:row>44</xdr:row>
      <xdr:rowOff>100400</xdr:rowOff>
    </xdr:to>
    <xdr:graphicFrame macro="">
      <xdr:nvGraphicFramePr>
        <xdr:cNvPr id="18" name="Diagramm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0</xdr:colOff>
      <xdr:row>9</xdr:row>
      <xdr:rowOff>0</xdr:rowOff>
    </xdr:from>
    <xdr:to>
      <xdr:col>27</xdr:col>
      <xdr:colOff>446999</xdr:colOff>
      <xdr:row>19</xdr:row>
      <xdr:rowOff>75690</xdr:rowOff>
    </xdr:to>
    <xdr:graphicFrame macro="">
      <xdr:nvGraphicFramePr>
        <xdr:cNvPr id="14" name="Diagramm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21</xdr:col>
      <xdr:colOff>0</xdr:colOff>
      <xdr:row>22</xdr:row>
      <xdr:rowOff>0</xdr:rowOff>
    </xdr:from>
    <xdr:to>
      <xdr:col>27</xdr:col>
      <xdr:colOff>446999</xdr:colOff>
      <xdr:row>32</xdr:row>
      <xdr:rowOff>75000</xdr:rowOff>
    </xdr:to>
    <xdr:graphicFrame macro="">
      <xdr:nvGraphicFramePr>
        <xdr:cNvPr id="20" name="Diagramm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0.49754</cdr:x>
      <cdr:y>0.49122</cdr:y>
    </cdr:from>
    <cdr:to>
      <cdr:x>0.51303</cdr:x>
      <cdr:y>0.54319</cdr:y>
    </cdr:to>
    <cdr:sp macro="" textlink="">
      <cdr:nvSpPr>
        <cdr:cNvPr id="2049" name="Text Box 1"/>
        <cdr:cNvSpPr txBox="1">
          <a:spLocks xmlns:a="http://schemas.openxmlformats.org/drawingml/2006/main" noChangeArrowheads="1"/>
        </cdr:cNvSpPr>
      </cdr:nvSpPr>
      <cdr:spPr bwMode="auto">
        <a:xfrm xmlns:a="http://schemas.openxmlformats.org/drawingml/2006/main">
          <a:off x="3077242" y="2077403"/>
          <a:ext cx="95812" cy="219789"/>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de-DE" sz="1200" b="0" i="0" u="none" strike="noStrike" baseline="0">
              <a:solidFill>
                <a:srgbClr val="000000"/>
              </a:solidFill>
              <a:latin typeface="Arial"/>
              <a:ea typeface="Arial"/>
              <a:cs typeface="Arial"/>
            </a:rPr>
            <a:t>     </a:t>
          </a:r>
        </a:p>
      </cdr:txBody>
    </cdr:sp>
  </cdr:relSizeAnchor>
  <cdr:relSizeAnchor xmlns:cdr="http://schemas.openxmlformats.org/drawingml/2006/chartDrawing">
    <cdr:from>
      <cdr:x>0.49754</cdr:x>
      <cdr:y>0.49122</cdr:y>
    </cdr:from>
    <cdr:to>
      <cdr:x>0.51303</cdr:x>
      <cdr:y>0.54319</cdr:y>
    </cdr:to>
    <cdr:sp macro="" textlink="">
      <cdr:nvSpPr>
        <cdr:cNvPr id="2" name="Text Box 1"/>
        <cdr:cNvSpPr txBox="1">
          <a:spLocks xmlns:a="http://schemas.openxmlformats.org/drawingml/2006/main" noChangeArrowheads="1"/>
        </cdr:cNvSpPr>
      </cdr:nvSpPr>
      <cdr:spPr bwMode="auto">
        <a:xfrm xmlns:a="http://schemas.openxmlformats.org/drawingml/2006/main">
          <a:off x="3077242" y="2077403"/>
          <a:ext cx="95812" cy="219789"/>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de-DE" sz="1200" b="0" i="0" u="none" strike="noStrike" baseline="0">
              <a:solidFill>
                <a:srgbClr val="000000"/>
              </a:solidFill>
              <a:latin typeface="Arial"/>
              <a:ea typeface="Arial"/>
              <a:cs typeface="Arial"/>
            </a:rPr>
            <a:t>     </a:t>
          </a:r>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63500</xdr:colOff>
      <xdr:row>40</xdr:row>
      <xdr:rowOff>88900</xdr:rowOff>
    </xdr:from>
    <xdr:to>
      <xdr:col>6</xdr:col>
      <xdr:colOff>218399</xdr:colOff>
      <xdr:row>50</xdr:row>
      <xdr:rowOff>163900</xdr:rowOff>
    </xdr:to>
    <xdr:graphicFrame macro="">
      <xdr:nvGraphicFramePr>
        <xdr:cNvPr id="14" name="Diagramm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292100</xdr:colOff>
      <xdr:row>40</xdr:row>
      <xdr:rowOff>165100</xdr:rowOff>
    </xdr:from>
    <xdr:to>
      <xdr:col>12</xdr:col>
      <xdr:colOff>739099</xdr:colOff>
      <xdr:row>51</xdr:row>
      <xdr:rowOff>49600</xdr:rowOff>
    </xdr:to>
    <xdr:graphicFrame macro="">
      <xdr:nvGraphicFramePr>
        <xdr:cNvPr id="21" name="Diagramm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546100</xdr:colOff>
      <xdr:row>39</xdr:row>
      <xdr:rowOff>203200</xdr:rowOff>
    </xdr:from>
    <xdr:to>
      <xdr:col>20</xdr:col>
      <xdr:colOff>167599</xdr:colOff>
      <xdr:row>50</xdr:row>
      <xdr:rowOff>49600</xdr:rowOff>
    </xdr:to>
    <xdr:graphicFrame macro="">
      <xdr:nvGraphicFramePr>
        <xdr:cNvPr id="22" name="Diagramm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317500</xdr:colOff>
      <xdr:row>52</xdr:row>
      <xdr:rowOff>12700</xdr:rowOff>
    </xdr:from>
    <xdr:to>
      <xdr:col>6</xdr:col>
      <xdr:colOff>472399</xdr:colOff>
      <xdr:row>62</xdr:row>
      <xdr:rowOff>87700</xdr:rowOff>
    </xdr:to>
    <xdr:graphicFrame macro="">
      <xdr:nvGraphicFramePr>
        <xdr:cNvPr id="23" name="Diagramm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304800</xdr:colOff>
      <xdr:row>51</xdr:row>
      <xdr:rowOff>50800</xdr:rowOff>
    </xdr:from>
    <xdr:to>
      <xdr:col>12</xdr:col>
      <xdr:colOff>751799</xdr:colOff>
      <xdr:row>61</xdr:row>
      <xdr:rowOff>125800</xdr:rowOff>
    </xdr:to>
    <xdr:graphicFrame macro="">
      <xdr:nvGraphicFramePr>
        <xdr:cNvPr id="24" name="Diagramm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127000</xdr:colOff>
      <xdr:row>51</xdr:row>
      <xdr:rowOff>63500</xdr:rowOff>
    </xdr:from>
    <xdr:to>
      <xdr:col>19</xdr:col>
      <xdr:colOff>573999</xdr:colOff>
      <xdr:row>61</xdr:row>
      <xdr:rowOff>138500</xdr:rowOff>
    </xdr:to>
    <xdr:graphicFrame macro="">
      <xdr:nvGraphicFramePr>
        <xdr:cNvPr id="25" name="Diagramm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177800</xdr:colOff>
      <xdr:row>62</xdr:row>
      <xdr:rowOff>165100</xdr:rowOff>
    </xdr:from>
    <xdr:to>
      <xdr:col>6</xdr:col>
      <xdr:colOff>332699</xdr:colOff>
      <xdr:row>73</xdr:row>
      <xdr:rowOff>49600</xdr:rowOff>
    </xdr:to>
    <xdr:graphicFrame macro="">
      <xdr:nvGraphicFramePr>
        <xdr:cNvPr id="26" name="Diagramm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330200</xdr:colOff>
      <xdr:row>62</xdr:row>
      <xdr:rowOff>50800</xdr:rowOff>
    </xdr:from>
    <xdr:to>
      <xdr:col>12</xdr:col>
      <xdr:colOff>777199</xdr:colOff>
      <xdr:row>72</xdr:row>
      <xdr:rowOff>125800</xdr:rowOff>
    </xdr:to>
    <xdr:graphicFrame macro="">
      <xdr:nvGraphicFramePr>
        <xdr:cNvPr id="27" name="Diagramm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165100</xdr:colOff>
      <xdr:row>62</xdr:row>
      <xdr:rowOff>50800</xdr:rowOff>
    </xdr:from>
    <xdr:to>
      <xdr:col>19</xdr:col>
      <xdr:colOff>612099</xdr:colOff>
      <xdr:row>72</xdr:row>
      <xdr:rowOff>125800</xdr:rowOff>
    </xdr:to>
    <xdr:graphicFrame macro="">
      <xdr:nvGraphicFramePr>
        <xdr:cNvPr id="28" name="Diagramm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215900</xdr:colOff>
      <xdr:row>74</xdr:row>
      <xdr:rowOff>152400</xdr:rowOff>
    </xdr:from>
    <xdr:to>
      <xdr:col>6</xdr:col>
      <xdr:colOff>370799</xdr:colOff>
      <xdr:row>85</xdr:row>
      <xdr:rowOff>36900</xdr:rowOff>
    </xdr:to>
    <xdr:graphicFrame macro="">
      <xdr:nvGraphicFramePr>
        <xdr:cNvPr id="29" name="Diagramm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74</xdr:row>
      <xdr:rowOff>0</xdr:rowOff>
    </xdr:from>
    <xdr:to>
      <xdr:col>13</xdr:col>
      <xdr:colOff>446999</xdr:colOff>
      <xdr:row>84</xdr:row>
      <xdr:rowOff>75000</xdr:rowOff>
    </xdr:to>
    <xdr:graphicFrame macro="">
      <xdr:nvGraphicFramePr>
        <xdr:cNvPr id="30" name="Diagramm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596900</xdr:colOff>
      <xdr:row>74</xdr:row>
      <xdr:rowOff>63500</xdr:rowOff>
    </xdr:from>
    <xdr:to>
      <xdr:col>20</xdr:col>
      <xdr:colOff>218399</xdr:colOff>
      <xdr:row>84</xdr:row>
      <xdr:rowOff>138500</xdr:rowOff>
    </xdr:to>
    <xdr:graphicFrame macro="">
      <xdr:nvGraphicFramePr>
        <xdr:cNvPr id="31" name="Diagramm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xdr:colOff>
      <xdr:row>40</xdr:row>
      <xdr:rowOff>38100</xdr:rowOff>
    </xdr:from>
    <xdr:to>
      <xdr:col>7</xdr:col>
      <xdr:colOff>472399</xdr:colOff>
      <xdr:row>50</xdr:row>
      <xdr:rowOff>113100</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266700</xdr:colOff>
      <xdr:row>40</xdr:row>
      <xdr:rowOff>101600</xdr:rowOff>
    </xdr:from>
    <xdr:to>
      <xdr:col>15</xdr:col>
      <xdr:colOff>192999</xdr:colOff>
      <xdr:row>50</xdr:row>
      <xdr:rowOff>176600</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292100</xdr:colOff>
      <xdr:row>40</xdr:row>
      <xdr:rowOff>63500</xdr:rowOff>
    </xdr:from>
    <xdr:to>
      <xdr:col>23</xdr:col>
      <xdr:colOff>104099</xdr:colOff>
      <xdr:row>50</xdr:row>
      <xdr:rowOff>138500</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50</xdr:row>
      <xdr:rowOff>0</xdr:rowOff>
    </xdr:from>
    <xdr:to>
      <xdr:col>7</xdr:col>
      <xdr:colOff>459699</xdr:colOff>
      <xdr:row>60</xdr:row>
      <xdr:rowOff>75000</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76200</xdr:colOff>
      <xdr:row>50</xdr:row>
      <xdr:rowOff>12700</xdr:rowOff>
    </xdr:from>
    <xdr:to>
      <xdr:col>15</xdr:col>
      <xdr:colOff>2499</xdr:colOff>
      <xdr:row>60</xdr:row>
      <xdr:rowOff>87700</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457200</xdr:colOff>
      <xdr:row>50</xdr:row>
      <xdr:rowOff>38100</xdr:rowOff>
    </xdr:from>
    <xdr:to>
      <xdr:col>22</xdr:col>
      <xdr:colOff>535899</xdr:colOff>
      <xdr:row>60</xdr:row>
      <xdr:rowOff>113100</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63</xdr:row>
      <xdr:rowOff>0</xdr:rowOff>
    </xdr:from>
    <xdr:to>
      <xdr:col>7</xdr:col>
      <xdr:colOff>459699</xdr:colOff>
      <xdr:row>73</xdr:row>
      <xdr:rowOff>75000</xdr:rowOff>
    </xdr:to>
    <xdr:graphicFrame macro="">
      <xdr:nvGraphicFramePr>
        <xdr:cNvPr id="8" name="Diagram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76</xdr:row>
      <xdr:rowOff>0</xdr:rowOff>
    </xdr:from>
    <xdr:to>
      <xdr:col>7</xdr:col>
      <xdr:colOff>459699</xdr:colOff>
      <xdr:row>86</xdr:row>
      <xdr:rowOff>75000</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0</xdr:colOff>
      <xdr:row>63</xdr:row>
      <xdr:rowOff>0</xdr:rowOff>
    </xdr:from>
    <xdr:to>
      <xdr:col>15</xdr:col>
      <xdr:colOff>751799</xdr:colOff>
      <xdr:row>73</xdr:row>
      <xdr:rowOff>75000</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368300</xdr:colOff>
      <xdr:row>62</xdr:row>
      <xdr:rowOff>127000</xdr:rowOff>
    </xdr:from>
    <xdr:to>
      <xdr:col>23</xdr:col>
      <xdr:colOff>180299</xdr:colOff>
      <xdr:row>73</xdr:row>
      <xdr:rowOff>11500</xdr:rowOff>
    </xdr:to>
    <xdr:graphicFrame macro="">
      <xdr:nvGraphicFramePr>
        <xdr:cNvPr id="11" name="Diagramm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533400</xdr:colOff>
      <xdr:row>75</xdr:row>
      <xdr:rowOff>127000</xdr:rowOff>
    </xdr:from>
    <xdr:to>
      <xdr:col>15</xdr:col>
      <xdr:colOff>459699</xdr:colOff>
      <xdr:row>86</xdr:row>
      <xdr:rowOff>11500</xdr:rowOff>
    </xdr:to>
    <xdr:graphicFrame macro="">
      <xdr:nvGraphicFramePr>
        <xdr:cNvPr id="12" name="Diagramm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241300</xdr:colOff>
      <xdr:row>74</xdr:row>
      <xdr:rowOff>177800</xdr:rowOff>
    </xdr:from>
    <xdr:to>
      <xdr:col>23</xdr:col>
      <xdr:colOff>548599</xdr:colOff>
      <xdr:row>85</xdr:row>
      <xdr:rowOff>62300</xdr:rowOff>
    </xdr:to>
    <xdr:graphicFrame macro="">
      <xdr:nvGraphicFramePr>
        <xdr:cNvPr id="13" name="Diagramm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40</xdr:row>
      <xdr:rowOff>76200</xdr:rowOff>
    </xdr:from>
    <xdr:to>
      <xdr:col>4</xdr:col>
      <xdr:colOff>104099</xdr:colOff>
      <xdr:row>50</xdr:row>
      <xdr:rowOff>151200</xdr:rowOff>
    </xdr:to>
    <xdr:graphicFrame macro="">
      <xdr:nvGraphicFramePr>
        <xdr:cNvPr id="8" name="Diagram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40</xdr:row>
      <xdr:rowOff>0</xdr:rowOff>
    </xdr:from>
    <xdr:to>
      <xdr:col>9</xdr:col>
      <xdr:colOff>192999</xdr:colOff>
      <xdr:row>50</xdr:row>
      <xdr:rowOff>75000</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266700</xdr:colOff>
      <xdr:row>41</xdr:row>
      <xdr:rowOff>0</xdr:rowOff>
    </xdr:from>
    <xdr:to>
      <xdr:col>14</xdr:col>
      <xdr:colOff>650199</xdr:colOff>
      <xdr:row>51</xdr:row>
      <xdr:rowOff>75000</xdr:rowOff>
    </xdr:to>
    <xdr:graphicFrame macro="">
      <xdr:nvGraphicFramePr>
        <xdr:cNvPr id="11" name="Diagramm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53</xdr:row>
      <xdr:rowOff>0</xdr:rowOff>
    </xdr:from>
    <xdr:to>
      <xdr:col>4</xdr:col>
      <xdr:colOff>472399</xdr:colOff>
      <xdr:row>63</xdr:row>
      <xdr:rowOff>75000</xdr:rowOff>
    </xdr:to>
    <xdr:graphicFrame macro="">
      <xdr:nvGraphicFramePr>
        <xdr:cNvPr id="12" name="Diagramm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571500</xdr:colOff>
      <xdr:row>52</xdr:row>
      <xdr:rowOff>76200</xdr:rowOff>
    </xdr:from>
    <xdr:to>
      <xdr:col>10</xdr:col>
      <xdr:colOff>40599</xdr:colOff>
      <xdr:row>62</xdr:row>
      <xdr:rowOff>151200</xdr:rowOff>
    </xdr:to>
    <xdr:graphicFrame macro="">
      <xdr:nvGraphicFramePr>
        <xdr:cNvPr id="13" name="Diagramm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50800</xdr:colOff>
      <xdr:row>52</xdr:row>
      <xdr:rowOff>139700</xdr:rowOff>
    </xdr:from>
    <xdr:to>
      <xdr:col>14</xdr:col>
      <xdr:colOff>802599</xdr:colOff>
      <xdr:row>63</xdr:row>
      <xdr:rowOff>24200</xdr:rowOff>
    </xdr:to>
    <xdr:graphicFrame macro="">
      <xdr:nvGraphicFramePr>
        <xdr:cNvPr id="14" name="Diagramm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66</xdr:row>
      <xdr:rowOff>0</xdr:rowOff>
    </xdr:from>
    <xdr:to>
      <xdr:col>4</xdr:col>
      <xdr:colOff>472399</xdr:colOff>
      <xdr:row>76</xdr:row>
      <xdr:rowOff>75000</xdr:rowOff>
    </xdr:to>
    <xdr:graphicFrame macro="">
      <xdr:nvGraphicFramePr>
        <xdr:cNvPr id="15" name="Diagramm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355600</xdr:colOff>
      <xdr:row>66</xdr:row>
      <xdr:rowOff>12700</xdr:rowOff>
    </xdr:from>
    <xdr:to>
      <xdr:col>9</xdr:col>
      <xdr:colOff>916899</xdr:colOff>
      <xdr:row>76</xdr:row>
      <xdr:rowOff>87700</xdr:rowOff>
    </xdr:to>
    <xdr:graphicFrame macro="">
      <xdr:nvGraphicFramePr>
        <xdr:cNvPr id="16" name="Diagramm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0</xdr:colOff>
      <xdr:row>66</xdr:row>
      <xdr:rowOff>0</xdr:rowOff>
    </xdr:from>
    <xdr:to>
      <xdr:col>15</xdr:col>
      <xdr:colOff>751799</xdr:colOff>
      <xdr:row>76</xdr:row>
      <xdr:rowOff>75000</xdr:rowOff>
    </xdr:to>
    <xdr:graphicFrame macro="">
      <xdr:nvGraphicFramePr>
        <xdr:cNvPr id="17" name="Diagramm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78</xdr:row>
      <xdr:rowOff>0</xdr:rowOff>
    </xdr:from>
    <xdr:to>
      <xdr:col>4</xdr:col>
      <xdr:colOff>472399</xdr:colOff>
      <xdr:row>88</xdr:row>
      <xdr:rowOff>75000</xdr:rowOff>
    </xdr:to>
    <xdr:graphicFrame macro="">
      <xdr:nvGraphicFramePr>
        <xdr:cNvPr id="18" name="Diagramm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215900</xdr:colOff>
      <xdr:row>77</xdr:row>
      <xdr:rowOff>114300</xdr:rowOff>
    </xdr:from>
    <xdr:to>
      <xdr:col>9</xdr:col>
      <xdr:colOff>777199</xdr:colOff>
      <xdr:row>87</xdr:row>
      <xdr:rowOff>189300</xdr:rowOff>
    </xdr:to>
    <xdr:graphicFrame macro="">
      <xdr:nvGraphicFramePr>
        <xdr:cNvPr id="19" name="Diagramm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431800</xdr:colOff>
      <xdr:row>77</xdr:row>
      <xdr:rowOff>12700</xdr:rowOff>
    </xdr:from>
    <xdr:to>
      <xdr:col>15</xdr:col>
      <xdr:colOff>91399</xdr:colOff>
      <xdr:row>87</xdr:row>
      <xdr:rowOff>87700</xdr:rowOff>
    </xdr:to>
    <xdr:graphicFrame macro="">
      <xdr:nvGraphicFramePr>
        <xdr:cNvPr id="20" name="Diagramm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49</xdr:row>
      <xdr:rowOff>0</xdr:rowOff>
    </xdr:from>
    <xdr:to>
      <xdr:col>6</xdr:col>
      <xdr:colOff>815299</xdr:colOff>
      <xdr:row>59</xdr:row>
      <xdr:rowOff>75000</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49</xdr:row>
      <xdr:rowOff>0</xdr:rowOff>
    </xdr:from>
    <xdr:to>
      <xdr:col>13</xdr:col>
      <xdr:colOff>815299</xdr:colOff>
      <xdr:row>59</xdr:row>
      <xdr:rowOff>75000</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49</xdr:row>
      <xdr:rowOff>0</xdr:rowOff>
    </xdr:from>
    <xdr:to>
      <xdr:col>20</xdr:col>
      <xdr:colOff>815299</xdr:colOff>
      <xdr:row>59</xdr:row>
      <xdr:rowOff>75000</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61</xdr:row>
      <xdr:rowOff>0</xdr:rowOff>
    </xdr:from>
    <xdr:to>
      <xdr:col>6</xdr:col>
      <xdr:colOff>815299</xdr:colOff>
      <xdr:row>71</xdr:row>
      <xdr:rowOff>75000</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647700</xdr:colOff>
      <xdr:row>59</xdr:row>
      <xdr:rowOff>12700</xdr:rowOff>
    </xdr:from>
    <xdr:to>
      <xdr:col>13</xdr:col>
      <xdr:colOff>637499</xdr:colOff>
      <xdr:row>69</xdr:row>
      <xdr:rowOff>87700</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647700</xdr:colOff>
      <xdr:row>59</xdr:row>
      <xdr:rowOff>0</xdr:rowOff>
    </xdr:from>
    <xdr:to>
      <xdr:col>20</xdr:col>
      <xdr:colOff>637499</xdr:colOff>
      <xdr:row>69</xdr:row>
      <xdr:rowOff>75000</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190500</xdr:colOff>
      <xdr:row>73</xdr:row>
      <xdr:rowOff>165100</xdr:rowOff>
    </xdr:from>
    <xdr:to>
      <xdr:col>7</xdr:col>
      <xdr:colOff>180299</xdr:colOff>
      <xdr:row>84</xdr:row>
      <xdr:rowOff>49600</xdr:rowOff>
    </xdr:to>
    <xdr:graphicFrame macro="">
      <xdr:nvGraphicFramePr>
        <xdr:cNvPr id="8" name="Diagram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0</xdr:colOff>
      <xdr:row>73</xdr:row>
      <xdr:rowOff>0</xdr:rowOff>
    </xdr:from>
    <xdr:to>
      <xdr:col>13</xdr:col>
      <xdr:colOff>815299</xdr:colOff>
      <xdr:row>83</xdr:row>
      <xdr:rowOff>75000</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0</xdr:colOff>
      <xdr:row>72</xdr:row>
      <xdr:rowOff>0</xdr:rowOff>
    </xdr:from>
    <xdr:to>
      <xdr:col>20</xdr:col>
      <xdr:colOff>815299</xdr:colOff>
      <xdr:row>82</xdr:row>
      <xdr:rowOff>75000</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86</xdr:row>
      <xdr:rowOff>0</xdr:rowOff>
    </xdr:from>
    <xdr:to>
      <xdr:col>6</xdr:col>
      <xdr:colOff>815299</xdr:colOff>
      <xdr:row>96</xdr:row>
      <xdr:rowOff>75000</xdr:rowOff>
    </xdr:to>
    <xdr:graphicFrame macro="">
      <xdr:nvGraphicFramePr>
        <xdr:cNvPr id="11" name="Diagramm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635000</xdr:colOff>
      <xdr:row>85</xdr:row>
      <xdr:rowOff>88900</xdr:rowOff>
    </xdr:from>
    <xdr:to>
      <xdr:col>13</xdr:col>
      <xdr:colOff>624799</xdr:colOff>
      <xdr:row>95</xdr:row>
      <xdr:rowOff>163900</xdr:rowOff>
    </xdr:to>
    <xdr:graphicFrame macro="">
      <xdr:nvGraphicFramePr>
        <xdr:cNvPr id="12" name="Diagramm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469900</xdr:colOff>
      <xdr:row>85</xdr:row>
      <xdr:rowOff>114300</xdr:rowOff>
    </xdr:from>
    <xdr:to>
      <xdr:col>20</xdr:col>
      <xdr:colOff>459699</xdr:colOff>
      <xdr:row>95</xdr:row>
      <xdr:rowOff>189300</xdr:rowOff>
    </xdr:to>
    <xdr:graphicFrame macro="">
      <xdr:nvGraphicFramePr>
        <xdr:cNvPr id="13" name="Diagramm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41</xdr:row>
      <xdr:rowOff>0</xdr:rowOff>
    </xdr:from>
    <xdr:to>
      <xdr:col>6</xdr:col>
      <xdr:colOff>815299</xdr:colOff>
      <xdr:row>51</xdr:row>
      <xdr:rowOff>75000</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431800</xdr:colOff>
      <xdr:row>39</xdr:row>
      <xdr:rowOff>88900</xdr:rowOff>
    </xdr:from>
    <xdr:to>
      <xdr:col>13</xdr:col>
      <xdr:colOff>421599</xdr:colOff>
      <xdr:row>49</xdr:row>
      <xdr:rowOff>163900</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190500</xdr:colOff>
      <xdr:row>39</xdr:row>
      <xdr:rowOff>63500</xdr:rowOff>
    </xdr:from>
    <xdr:to>
      <xdr:col>20</xdr:col>
      <xdr:colOff>180299</xdr:colOff>
      <xdr:row>49</xdr:row>
      <xdr:rowOff>138500</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51</xdr:row>
      <xdr:rowOff>0</xdr:rowOff>
    </xdr:from>
    <xdr:to>
      <xdr:col>6</xdr:col>
      <xdr:colOff>815299</xdr:colOff>
      <xdr:row>61</xdr:row>
      <xdr:rowOff>75000</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51</xdr:row>
      <xdr:rowOff>0</xdr:rowOff>
    </xdr:from>
    <xdr:to>
      <xdr:col>13</xdr:col>
      <xdr:colOff>815299</xdr:colOff>
      <xdr:row>61</xdr:row>
      <xdr:rowOff>75000</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508000</xdr:colOff>
      <xdr:row>51</xdr:row>
      <xdr:rowOff>38100</xdr:rowOff>
    </xdr:from>
    <xdr:to>
      <xdr:col>20</xdr:col>
      <xdr:colOff>497799</xdr:colOff>
      <xdr:row>61</xdr:row>
      <xdr:rowOff>113100</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64</xdr:row>
      <xdr:rowOff>0</xdr:rowOff>
    </xdr:from>
    <xdr:to>
      <xdr:col>6</xdr:col>
      <xdr:colOff>815299</xdr:colOff>
      <xdr:row>74</xdr:row>
      <xdr:rowOff>75000</xdr:rowOff>
    </xdr:to>
    <xdr:graphicFrame macro="">
      <xdr:nvGraphicFramePr>
        <xdr:cNvPr id="8" name="Diagram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152400</xdr:colOff>
      <xdr:row>63</xdr:row>
      <xdr:rowOff>165100</xdr:rowOff>
    </xdr:from>
    <xdr:to>
      <xdr:col>13</xdr:col>
      <xdr:colOff>142199</xdr:colOff>
      <xdr:row>74</xdr:row>
      <xdr:rowOff>49600</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622300</xdr:colOff>
      <xdr:row>63</xdr:row>
      <xdr:rowOff>152400</xdr:rowOff>
    </xdr:from>
    <xdr:to>
      <xdr:col>19</xdr:col>
      <xdr:colOff>612099</xdr:colOff>
      <xdr:row>74</xdr:row>
      <xdr:rowOff>36900</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77</xdr:row>
      <xdr:rowOff>0</xdr:rowOff>
    </xdr:from>
    <xdr:to>
      <xdr:col>6</xdr:col>
      <xdr:colOff>815299</xdr:colOff>
      <xdr:row>87</xdr:row>
      <xdr:rowOff>75000</xdr:rowOff>
    </xdr:to>
    <xdr:graphicFrame macro="">
      <xdr:nvGraphicFramePr>
        <xdr:cNvPr id="11" name="Diagramm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77</xdr:row>
      <xdr:rowOff>0</xdr:rowOff>
    </xdr:from>
    <xdr:to>
      <xdr:col>13</xdr:col>
      <xdr:colOff>815299</xdr:colOff>
      <xdr:row>87</xdr:row>
      <xdr:rowOff>75000</xdr:rowOff>
    </xdr:to>
    <xdr:graphicFrame macro="">
      <xdr:nvGraphicFramePr>
        <xdr:cNvPr id="12" name="Diagramm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723900</xdr:colOff>
      <xdr:row>76</xdr:row>
      <xdr:rowOff>101600</xdr:rowOff>
    </xdr:from>
    <xdr:to>
      <xdr:col>20</xdr:col>
      <xdr:colOff>713699</xdr:colOff>
      <xdr:row>86</xdr:row>
      <xdr:rowOff>176600</xdr:rowOff>
    </xdr:to>
    <xdr:graphicFrame macro="">
      <xdr:nvGraphicFramePr>
        <xdr:cNvPr id="13" name="Diagramm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38</xdr:row>
      <xdr:rowOff>0</xdr:rowOff>
    </xdr:from>
    <xdr:to>
      <xdr:col>6</xdr:col>
      <xdr:colOff>815299</xdr:colOff>
      <xdr:row>48</xdr:row>
      <xdr:rowOff>75000</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38</xdr:row>
      <xdr:rowOff>0</xdr:rowOff>
    </xdr:from>
    <xdr:to>
      <xdr:col>13</xdr:col>
      <xdr:colOff>815299</xdr:colOff>
      <xdr:row>48</xdr:row>
      <xdr:rowOff>75000</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38</xdr:row>
      <xdr:rowOff>0</xdr:rowOff>
    </xdr:from>
    <xdr:to>
      <xdr:col>20</xdr:col>
      <xdr:colOff>815299</xdr:colOff>
      <xdr:row>48</xdr:row>
      <xdr:rowOff>75000</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50</xdr:row>
      <xdr:rowOff>0</xdr:rowOff>
    </xdr:from>
    <xdr:to>
      <xdr:col>6</xdr:col>
      <xdr:colOff>815299</xdr:colOff>
      <xdr:row>60</xdr:row>
      <xdr:rowOff>75000</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50</xdr:row>
      <xdr:rowOff>0</xdr:rowOff>
    </xdr:from>
    <xdr:to>
      <xdr:col>13</xdr:col>
      <xdr:colOff>815299</xdr:colOff>
      <xdr:row>60</xdr:row>
      <xdr:rowOff>75000</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482600</xdr:colOff>
      <xdr:row>49</xdr:row>
      <xdr:rowOff>127000</xdr:rowOff>
    </xdr:from>
    <xdr:to>
      <xdr:col>20</xdr:col>
      <xdr:colOff>472399</xdr:colOff>
      <xdr:row>60</xdr:row>
      <xdr:rowOff>11500</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62</xdr:row>
      <xdr:rowOff>0</xdr:rowOff>
    </xdr:from>
    <xdr:to>
      <xdr:col>6</xdr:col>
      <xdr:colOff>815299</xdr:colOff>
      <xdr:row>72</xdr:row>
      <xdr:rowOff>75000</xdr:rowOff>
    </xdr:to>
    <xdr:graphicFrame macro="">
      <xdr:nvGraphicFramePr>
        <xdr:cNvPr id="8" name="Diagram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0</xdr:colOff>
      <xdr:row>62</xdr:row>
      <xdr:rowOff>0</xdr:rowOff>
    </xdr:from>
    <xdr:to>
      <xdr:col>13</xdr:col>
      <xdr:colOff>815299</xdr:colOff>
      <xdr:row>72</xdr:row>
      <xdr:rowOff>75000</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419100</xdr:colOff>
      <xdr:row>62</xdr:row>
      <xdr:rowOff>63500</xdr:rowOff>
    </xdr:from>
    <xdr:to>
      <xdr:col>20</xdr:col>
      <xdr:colOff>408899</xdr:colOff>
      <xdr:row>72</xdr:row>
      <xdr:rowOff>138500</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74</xdr:row>
      <xdr:rowOff>0</xdr:rowOff>
    </xdr:from>
    <xdr:to>
      <xdr:col>6</xdr:col>
      <xdr:colOff>815299</xdr:colOff>
      <xdr:row>84</xdr:row>
      <xdr:rowOff>75000</xdr:rowOff>
    </xdr:to>
    <xdr:graphicFrame macro="">
      <xdr:nvGraphicFramePr>
        <xdr:cNvPr id="11" name="Diagramm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74</xdr:row>
      <xdr:rowOff>0</xdr:rowOff>
    </xdr:from>
    <xdr:to>
      <xdr:col>13</xdr:col>
      <xdr:colOff>815299</xdr:colOff>
      <xdr:row>84</xdr:row>
      <xdr:rowOff>75000</xdr:rowOff>
    </xdr:to>
    <xdr:graphicFrame macro="">
      <xdr:nvGraphicFramePr>
        <xdr:cNvPr id="12" name="Diagramm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0</xdr:colOff>
      <xdr:row>74</xdr:row>
      <xdr:rowOff>0</xdr:rowOff>
    </xdr:from>
    <xdr:to>
      <xdr:col>20</xdr:col>
      <xdr:colOff>815299</xdr:colOff>
      <xdr:row>84</xdr:row>
      <xdr:rowOff>75000</xdr:rowOff>
    </xdr:to>
    <xdr:graphicFrame macro="">
      <xdr:nvGraphicFramePr>
        <xdr:cNvPr id="13" name="Diagramm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409575</xdr:colOff>
      <xdr:row>4</xdr:row>
      <xdr:rowOff>4762</xdr:rowOff>
    </xdr:from>
    <xdr:to>
      <xdr:col>12</xdr:col>
      <xdr:colOff>790575</xdr:colOff>
      <xdr:row>17</xdr:row>
      <xdr:rowOff>147637</xdr:rowOff>
    </xdr:to>
    <xdr:graphicFrame macro="">
      <xdr:nvGraphicFramePr>
        <xdr:cNvPr id="8" name="Diagramm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355600</xdr:colOff>
      <xdr:row>19</xdr:row>
      <xdr:rowOff>88900</xdr:rowOff>
    </xdr:from>
    <xdr:to>
      <xdr:col>12</xdr:col>
      <xdr:colOff>800100</xdr:colOff>
      <xdr:row>33</xdr:row>
      <xdr:rowOff>139700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9</xdr:col>
      <xdr:colOff>698500</xdr:colOff>
      <xdr:row>4</xdr:row>
      <xdr:rowOff>0</xdr:rowOff>
    </xdr:from>
    <xdr:to>
      <xdr:col>16</xdr:col>
      <xdr:colOff>495300</xdr:colOff>
      <xdr:row>22</xdr:row>
      <xdr:rowOff>152400</xdr:rowOff>
    </xdr:to>
    <xdr:graphicFrame macro="">
      <xdr:nvGraphicFramePr>
        <xdr:cNvPr id="5" name="Diagram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27</xdr:row>
      <xdr:rowOff>38100</xdr:rowOff>
    </xdr:from>
    <xdr:to>
      <xdr:col>15</xdr:col>
      <xdr:colOff>635000</xdr:colOff>
      <xdr:row>41</xdr:row>
      <xdr:rowOff>114300</xdr:rowOff>
    </xdr:to>
    <xdr:graphicFrame macro="">
      <xdr:nvGraphicFramePr>
        <xdr:cNvPr id="6" name="Diagramm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esnakrnjic/Documents/UNI/tagstore14052012/analysis/testpersonen/Daten_Testperson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personen"/>
      <sheetName val="Blatt1"/>
    </sheetNames>
    <sheetDataSet>
      <sheetData sheetId="0">
        <row r="3">
          <cell r="V3" t="str">
            <v>ja</v>
          </cell>
        </row>
        <row r="4">
          <cell r="V4" t="str">
            <v>nein</v>
          </cell>
        </row>
        <row r="5">
          <cell r="V5" t="str">
            <v>nein</v>
          </cell>
        </row>
        <row r="6">
          <cell r="V6" t="str">
            <v>nein</v>
          </cell>
        </row>
        <row r="7">
          <cell r="V7" t="str">
            <v>ja</v>
          </cell>
        </row>
        <row r="8">
          <cell r="V8" t="str">
            <v>ja</v>
          </cell>
        </row>
        <row r="9">
          <cell r="V9" t="str">
            <v>nein</v>
          </cell>
        </row>
        <row r="10">
          <cell r="V10" t="str">
            <v>ja</v>
          </cell>
        </row>
        <row r="11">
          <cell r="V11" t="str">
            <v>nein</v>
          </cell>
        </row>
        <row r="12">
          <cell r="V12" t="str">
            <v>nein</v>
          </cell>
        </row>
        <row r="14">
          <cell r="V14" t="str">
            <v>ja</v>
          </cell>
        </row>
        <row r="15">
          <cell r="V15" t="str">
            <v>ja</v>
          </cell>
        </row>
        <row r="16">
          <cell r="V16" t="str">
            <v>ja</v>
          </cell>
        </row>
        <row r="17">
          <cell r="V17" t="str">
            <v>ja</v>
          </cell>
        </row>
        <row r="18">
          <cell r="V18" t="str">
            <v>nein</v>
          </cell>
        </row>
        <row r="19">
          <cell r="V19" t="str">
            <v>nein</v>
          </cell>
        </row>
        <row r="20">
          <cell r="V20" t="str">
            <v>ja</v>
          </cell>
        </row>
        <row r="21">
          <cell r="V21" t="str">
            <v>ja</v>
          </cell>
        </row>
        <row r="22">
          <cell r="V22" t="str">
            <v>nein</v>
          </cell>
        </row>
        <row r="24">
          <cell r="V24" t="str">
            <v>nein</v>
          </cell>
        </row>
        <row r="25">
          <cell r="V25" t="str">
            <v>ja</v>
          </cell>
        </row>
        <row r="26">
          <cell r="V26" t="str">
            <v>ja</v>
          </cell>
        </row>
        <row r="27">
          <cell r="V27" t="str">
            <v>ja</v>
          </cell>
        </row>
        <row r="28">
          <cell r="V28" t="str">
            <v>ja</v>
          </cell>
        </row>
      </sheetData>
      <sheetData sheetId="1"/>
    </sheetDataSet>
  </externalBook>
</externalLink>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B41" sqref="B41"/>
    </sheetView>
  </sheetViews>
  <sheetFormatPr baseColWidth="10" defaultRowHeight="15.75" x14ac:dyDescent="0.25"/>
  <cols>
    <col min="8" max="8" width="20.375" customWidth="1"/>
    <col min="9" max="9" width="15.375" customWidth="1"/>
  </cols>
  <sheetData>
    <row r="1" spans="1:9" x14ac:dyDescent="0.25">
      <c r="A1" t="s">
        <v>16</v>
      </c>
      <c r="B1" t="s">
        <v>17</v>
      </c>
      <c r="H1" t="s">
        <v>169</v>
      </c>
    </row>
    <row r="2" spans="1:9" ht="18.75" x14ac:dyDescent="0.3">
      <c r="A2" t="s">
        <v>4</v>
      </c>
      <c r="B2" t="s">
        <v>2</v>
      </c>
      <c r="H2" s="10" t="s">
        <v>153</v>
      </c>
      <c r="I2" s="11" t="s">
        <v>154</v>
      </c>
    </row>
    <row r="3" spans="1:9" ht="18.75" x14ac:dyDescent="0.3">
      <c r="A3" t="s">
        <v>5</v>
      </c>
      <c r="B3" t="s">
        <v>3</v>
      </c>
      <c r="H3" s="18" t="s">
        <v>179</v>
      </c>
      <c r="I3" s="19" t="s">
        <v>177</v>
      </c>
    </row>
    <row r="4" spans="1:9" ht="18.75" x14ac:dyDescent="0.3">
      <c r="A4" t="s">
        <v>6</v>
      </c>
      <c r="B4" t="s">
        <v>18</v>
      </c>
      <c r="H4" s="11" t="s">
        <v>155</v>
      </c>
      <c r="I4" s="11" t="s">
        <v>156</v>
      </c>
    </row>
    <row r="5" spans="1:9" ht="18.75" x14ac:dyDescent="0.3">
      <c r="A5" t="s">
        <v>7</v>
      </c>
      <c r="B5" t="s">
        <v>19</v>
      </c>
      <c r="H5" s="11" t="s">
        <v>157</v>
      </c>
      <c r="I5" s="11" t="s">
        <v>178</v>
      </c>
    </row>
    <row r="7" spans="1:9" ht="18.75" x14ac:dyDescent="0.3">
      <c r="A7" t="s">
        <v>20</v>
      </c>
      <c r="B7" t="s">
        <v>21</v>
      </c>
      <c r="H7" s="11" t="s">
        <v>165</v>
      </c>
    </row>
    <row r="8" spans="1:9" x14ac:dyDescent="0.25">
      <c r="A8" t="s">
        <v>8</v>
      </c>
      <c r="B8" t="s">
        <v>2</v>
      </c>
    </row>
    <row r="9" spans="1:9" x14ac:dyDescent="0.25">
      <c r="A9" t="s">
        <v>9</v>
      </c>
      <c r="B9" t="s">
        <v>3</v>
      </c>
    </row>
    <row r="10" spans="1:9" x14ac:dyDescent="0.25">
      <c r="A10" t="s">
        <v>10</v>
      </c>
      <c r="B10" t="s">
        <v>18</v>
      </c>
    </row>
    <row r="11" spans="1:9" x14ac:dyDescent="0.25">
      <c r="A11" t="s">
        <v>11</v>
      </c>
      <c r="B11" t="s">
        <v>19</v>
      </c>
    </row>
    <row r="13" spans="1:9" x14ac:dyDescent="0.25">
      <c r="A13" t="s">
        <v>22</v>
      </c>
      <c r="B13" t="s">
        <v>23</v>
      </c>
      <c r="H13" t="s">
        <v>166</v>
      </c>
    </row>
    <row r="14" spans="1:9" x14ac:dyDescent="0.25">
      <c r="A14" t="s">
        <v>12</v>
      </c>
      <c r="B14" t="s">
        <v>2</v>
      </c>
    </row>
    <row r="15" spans="1:9" x14ac:dyDescent="0.25">
      <c r="A15" t="s">
        <v>13</v>
      </c>
      <c r="B15" t="s">
        <v>3</v>
      </c>
    </row>
    <row r="16" spans="1:9" x14ac:dyDescent="0.25">
      <c r="A16" t="s">
        <v>14</v>
      </c>
      <c r="B16" t="s">
        <v>18</v>
      </c>
    </row>
    <row r="17" spans="1:8" x14ac:dyDescent="0.25">
      <c r="A17" t="s">
        <v>15</v>
      </c>
      <c r="B17" t="s">
        <v>19</v>
      </c>
    </row>
    <row r="19" spans="1:8" x14ac:dyDescent="0.25">
      <c r="A19" t="s">
        <v>24</v>
      </c>
      <c r="B19" t="s">
        <v>50</v>
      </c>
      <c r="H19" t="s">
        <v>170</v>
      </c>
    </row>
    <row r="20" spans="1:8" x14ac:dyDescent="0.25">
      <c r="A20" t="s">
        <v>26</v>
      </c>
      <c r="B20" t="s">
        <v>2</v>
      </c>
    </row>
    <row r="21" spans="1:8" x14ac:dyDescent="0.25">
      <c r="A21" t="s">
        <v>27</v>
      </c>
      <c r="B21" t="s">
        <v>3</v>
      </c>
    </row>
    <row r="22" spans="1:8" x14ac:dyDescent="0.25">
      <c r="A22" t="s">
        <v>28</v>
      </c>
      <c r="B22" t="s">
        <v>18</v>
      </c>
    </row>
    <row r="23" spans="1:8" x14ac:dyDescent="0.25">
      <c r="A23" t="s">
        <v>29</v>
      </c>
      <c r="B23" t="s">
        <v>19</v>
      </c>
    </row>
    <row r="25" spans="1:8" x14ac:dyDescent="0.25">
      <c r="A25" t="s">
        <v>30</v>
      </c>
      <c r="B25" t="s">
        <v>25</v>
      </c>
      <c r="H25" t="s">
        <v>167</v>
      </c>
    </row>
    <row r="26" spans="1:8" x14ac:dyDescent="0.25">
      <c r="A26" t="s">
        <v>32</v>
      </c>
      <c r="B26" t="s">
        <v>2</v>
      </c>
    </row>
    <row r="27" spans="1:8" x14ac:dyDescent="0.25">
      <c r="A27" t="s">
        <v>33</v>
      </c>
      <c r="B27" t="s">
        <v>3</v>
      </c>
    </row>
    <row r="28" spans="1:8" x14ac:dyDescent="0.25">
      <c r="A28" t="s">
        <v>34</v>
      </c>
      <c r="B28" t="s">
        <v>18</v>
      </c>
    </row>
    <row r="29" spans="1:8" x14ac:dyDescent="0.25">
      <c r="A29" t="s">
        <v>35</v>
      </c>
      <c r="B29" t="s">
        <v>19</v>
      </c>
    </row>
    <row r="31" spans="1:8" x14ac:dyDescent="0.25">
      <c r="A31" t="s">
        <v>36</v>
      </c>
      <c r="B31" t="s">
        <v>31</v>
      </c>
      <c r="H31" t="s">
        <v>168</v>
      </c>
    </row>
    <row r="32" spans="1:8" x14ac:dyDescent="0.25">
      <c r="A32" t="s">
        <v>46</v>
      </c>
      <c r="B32" t="s">
        <v>2</v>
      </c>
    </row>
    <row r="33" spans="1:2" x14ac:dyDescent="0.25">
      <c r="A33" t="s">
        <v>47</v>
      </c>
      <c r="B33" t="s">
        <v>3</v>
      </c>
    </row>
    <row r="34" spans="1:2" x14ac:dyDescent="0.25">
      <c r="A34" t="s">
        <v>48</v>
      </c>
      <c r="B34" t="s">
        <v>18</v>
      </c>
    </row>
    <row r="35" spans="1:2" x14ac:dyDescent="0.25">
      <c r="A35" t="s">
        <v>49</v>
      </c>
      <c r="B35" t="s">
        <v>19</v>
      </c>
    </row>
    <row r="37" spans="1:2" x14ac:dyDescent="0.25">
      <c r="A37" t="s">
        <v>41</v>
      </c>
      <c r="B37" t="s">
        <v>37</v>
      </c>
    </row>
    <row r="38" spans="1:2" x14ac:dyDescent="0.25">
      <c r="B38" t="s">
        <v>51</v>
      </c>
    </row>
    <row r="41" spans="1:2" x14ac:dyDescent="0.25">
      <c r="B41" t="s">
        <v>39</v>
      </c>
    </row>
    <row r="42" spans="1:2" x14ac:dyDescent="0.25">
      <c r="A42" t="s">
        <v>45</v>
      </c>
      <c r="B42" t="s">
        <v>40</v>
      </c>
    </row>
    <row r="43" spans="1:2" x14ac:dyDescent="0.25">
      <c r="B43" t="s">
        <v>38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workbookViewId="0">
      <selection activeCell="P33" sqref="P33"/>
    </sheetView>
  </sheetViews>
  <sheetFormatPr baseColWidth="10" defaultRowHeight="15.75" x14ac:dyDescent="0.25"/>
  <cols>
    <col min="22" max="22" width="10.875" style="3"/>
  </cols>
  <sheetData>
    <row r="1" spans="1:27" x14ac:dyDescent="0.25">
      <c r="A1" t="s">
        <v>1</v>
      </c>
      <c r="B1" s="5" t="s">
        <v>4</v>
      </c>
      <c r="C1" s="5" t="s">
        <v>5</v>
      </c>
      <c r="D1" s="5" t="s">
        <v>6</v>
      </c>
      <c r="E1" s="5" t="s">
        <v>7</v>
      </c>
      <c r="F1" t="s">
        <v>8</v>
      </c>
      <c r="G1" t="s">
        <v>9</v>
      </c>
      <c r="H1" t="s">
        <v>10</v>
      </c>
      <c r="I1" t="s">
        <v>11</v>
      </c>
      <c r="J1" s="5" t="s">
        <v>12</v>
      </c>
      <c r="K1" s="5" t="s">
        <v>13</v>
      </c>
      <c r="L1" s="5" t="s">
        <v>14</v>
      </c>
      <c r="M1" s="5" t="s">
        <v>15</v>
      </c>
      <c r="N1" t="s">
        <v>26</v>
      </c>
      <c r="O1" t="s">
        <v>27</v>
      </c>
      <c r="P1" t="s">
        <v>28</v>
      </c>
      <c r="Q1" t="s">
        <v>44</v>
      </c>
      <c r="R1" s="5" t="s">
        <v>32</v>
      </c>
      <c r="S1" s="5" t="s">
        <v>33</v>
      </c>
      <c r="T1" s="5" t="s">
        <v>34</v>
      </c>
      <c r="U1" s="5" t="s">
        <v>35</v>
      </c>
      <c r="V1" s="3" t="s">
        <v>46</v>
      </c>
      <c r="W1" t="s">
        <v>47</v>
      </c>
      <c r="X1" t="s">
        <v>48</v>
      </c>
      <c r="Y1" t="s">
        <v>49</v>
      </c>
      <c r="Z1" s="5" t="s">
        <v>41</v>
      </c>
      <c r="AA1" s="5" t="s">
        <v>45</v>
      </c>
    </row>
    <row r="2" spans="1:27" x14ac:dyDescent="0.25">
      <c r="A2" t="s">
        <v>203</v>
      </c>
      <c r="B2" s="5">
        <v>6</v>
      </c>
      <c r="C2" s="5">
        <v>5</v>
      </c>
      <c r="D2" s="5">
        <v>4</v>
      </c>
      <c r="E2" s="5">
        <v>6</v>
      </c>
      <c r="F2">
        <v>1</v>
      </c>
      <c r="G2">
        <v>1</v>
      </c>
      <c r="H2">
        <v>1</v>
      </c>
      <c r="I2">
        <v>5</v>
      </c>
      <c r="J2" s="5">
        <v>6</v>
      </c>
      <c r="K2" s="5">
        <v>6</v>
      </c>
      <c r="L2" s="5">
        <v>4</v>
      </c>
      <c r="M2" s="5">
        <v>5</v>
      </c>
      <c r="N2">
        <v>2</v>
      </c>
      <c r="O2">
        <v>3</v>
      </c>
      <c r="P2">
        <v>2</v>
      </c>
      <c r="Q2">
        <v>2</v>
      </c>
      <c r="R2" s="5">
        <v>3</v>
      </c>
      <c r="S2" s="5">
        <v>2</v>
      </c>
      <c r="T2" s="5">
        <v>2</v>
      </c>
      <c r="U2" s="5">
        <v>3</v>
      </c>
      <c r="V2" s="3">
        <v>2</v>
      </c>
      <c r="W2">
        <v>2</v>
      </c>
      <c r="X2">
        <v>2</v>
      </c>
      <c r="Y2">
        <v>2</v>
      </c>
      <c r="Z2" s="5">
        <v>2</v>
      </c>
      <c r="AA2" s="5">
        <v>1</v>
      </c>
    </row>
    <row r="3" spans="1:27" x14ac:dyDescent="0.25">
      <c r="A3" t="s">
        <v>204</v>
      </c>
      <c r="B3" s="5">
        <v>1</v>
      </c>
      <c r="C3" s="5">
        <v>2</v>
      </c>
      <c r="D3" s="5">
        <v>1</v>
      </c>
      <c r="E3" s="5">
        <v>2</v>
      </c>
      <c r="F3">
        <v>1</v>
      </c>
      <c r="G3">
        <v>3</v>
      </c>
      <c r="H3">
        <v>1</v>
      </c>
      <c r="I3">
        <v>4</v>
      </c>
      <c r="J3" s="5">
        <v>3</v>
      </c>
      <c r="K3" s="5">
        <v>4</v>
      </c>
      <c r="L3" s="5">
        <v>2</v>
      </c>
      <c r="M3" s="5">
        <v>4</v>
      </c>
      <c r="N3">
        <v>3</v>
      </c>
      <c r="O3">
        <v>3</v>
      </c>
      <c r="P3">
        <v>2</v>
      </c>
      <c r="Q3">
        <v>4</v>
      </c>
      <c r="R3" s="5">
        <v>5</v>
      </c>
      <c r="S3" s="5">
        <v>6</v>
      </c>
      <c r="T3" s="5">
        <v>7</v>
      </c>
      <c r="U3" s="5">
        <v>6</v>
      </c>
      <c r="V3" s="3">
        <v>3</v>
      </c>
      <c r="W3">
        <v>3</v>
      </c>
      <c r="X3">
        <v>4</v>
      </c>
      <c r="Y3">
        <v>4</v>
      </c>
      <c r="Z3" s="5">
        <v>3</v>
      </c>
      <c r="AA3" s="5">
        <v>4</v>
      </c>
    </row>
    <row r="4" spans="1:27" x14ac:dyDescent="0.25">
      <c r="A4" t="s">
        <v>205</v>
      </c>
      <c r="B4" s="5">
        <v>6</v>
      </c>
      <c r="C4" s="5">
        <v>5</v>
      </c>
      <c r="D4" s="5">
        <v>2</v>
      </c>
      <c r="E4" s="5">
        <v>6</v>
      </c>
      <c r="F4">
        <v>5</v>
      </c>
      <c r="G4">
        <v>7</v>
      </c>
      <c r="H4">
        <v>2</v>
      </c>
      <c r="I4">
        <v>6</v>
      </c>
      <c r="J4" s="5">
        <v>5</v>
      </c>
      <c r="K4" s="5">
        <v>5</v>
      </c>
      <c r="L4" s="5">
        <v>2</v>
      </c>
      <c r="M4" s="5">
        <v>6</v>
      </c>
      <c r="N4">
        <v>3</v>
      </c>
      <c r="O4">
        <v>3</v>
      </c>
      <c r="P4">
        <v>2</v>
      </c>
      <c r="Q4">
        <v>3</v>
      </c>
      <c r="R4" s="5">
        <v>3</v>
      </c>
      <c r="S4" s="5">
        <v>3</v>
      </c>
      <c r="T4" s="5">
        <v>2</v>
      </c>
      <c r="U4" s="5">
        <v>3</v>
      </c>
      <c r="V4" s="3">
        <v>2</v>
      </c>
      <c r="W4">
        <v>2</v>
      </c>
      <c r="X4">
        <v>2</v>
      </c>
      <c r="Y4">
        <v>2</v>
      </c>
      <c r="Z4" s="5">
        <v>3</v>
      </c>
      <c r="AA4" s="5">
        <v>3</v>
      </c>
    </row>
    <row r="5" spans="1:27" x14ac:dyDescent="0.25">
      <c r="A5" t="s">
        <v>206</v>
      </c>
      <c r="B5" s="5">
        <v>3</v>
      </c>
      <c r="C5" s="5">
        <v>6</v>
      </c>
      <c r="D5" s="5">
        <v>3</v>
      </c>
      <c r="E5" s="5">
        <v>7</v>
      </c>
      <c r="F5">
        <v>3</v>
      </c>
      <c r="G5">
        <v>4</v>
      </c>
      <c r="H5">
        <v>3</v>
      </c>
      <c r="I5">
        <v>7</v>
      </c>
      <c r="J5" s="5">
        <v>3</v>
      </c>
      <c r="K5" s="5">
        <v>7</v>
      </c>
      <c r="L5" s="5">
        <v>4</v>
      </c>
      <c r="M5" s="5">
        <v>7</v>
      </c>
      <c r="N5">
        <v>1</v>
      </c>
      <c r="O5">
        <v>2</v>
      </c>
      <c r="P5">
        <v>1</v>
      </c>
      <c r="Q5">
        <v>2</v>
      </c>
      <c r="R5" s="5">
        <v>1</v>
      </c>
      <c r="S5" s="5">
        <v>2</v>
      </c>
      <c r="T5" s="5">
        <v>1</v>
      </c>
      <c r="U5" s="5">
        <v>2</v>
      </c>
      <c r="V5" s="3">
        <v>1</v>
      </c>
      <c r="W5">
        <v>3</v>
      </c>
      <c r="X5">
        <v>1</v>
      </c>
      <c r="Y5">
        <v>3</v>
      </c>
      <c r="Z5" s="5">
        <v>2</v>
      </c>
      <c r="AA5" s="5">
        <v>2</v>
      </c>
    </row>
    <row r="6" spans="1:27" x14ac:dyDescent="0.25">
      <c r="A6" t="s">
        <v>207</v>
      </c>
      <c r="B6" s="5">
        <v>5</v>
      </c>
      <c r="C6" s="5">
        <v>4</v>
      </c>
      <c r="D6" s="5">
        <v>4</v>
      </c>
      <c r="E6" s="5">
        <v>6</v>
      </c>
      <c r="F6">
        <v>6</v>
      </c>
      <c r="G6">
        <v>3</v>
      </c>
      <c r="H6">
        <v>4</v>
      </c>
      <c r="I6">
        <v>6</v>
      </c>
      <c r="J6" s="5">
        <v>6</v>
      </c>
      <c r="K6" s="5">
        <v>6</v>
      </c>
      <c r="L6" s="5">
        <v>4</v>
      </c>
      <c r="M6" s="5">
        <v>5</v>
      </c>
      <c r="N6">
        <v>2</v>
      </c>
      <c r="O6">
        <v>2</v>
      </c>
      <c r="P6">
        <v>2</v>
      </c>
      <c r="Q6">
        <v>5</v>
      </c>
      <c r="R6" s="5">
        <v>3</v>
      </c>
      <c r="S6" s="5">
        <v>4</v>
      </c>
      <c r="T6" s="5">
        <v>3</v>
      </c>
      <c r="U6" s="5">
        <v>5</v>
      </c>
      <c r="V6" s="3">
        <v>3</v>
      </c>
      <c r="W6">
        <v>3</v>
      </c>
      <c r="X6">
        <v>2</v>
      </c>
      <c r="Y6">
        <v>5</v>
      </c>
      <c r="Z6" s="5">
        <v>2</v>
      </c>
      <c r="AA6" s="5">
        <v>3</v>
      </c>
    </row>
    <row r="7" spans="1:27" x14ac:dyDescent="0.25">
      <c r="A7" t="s">
        <v>208</v>
      </c>
      <c r="B7" s="5">
        <v>2</v>
      </c>
      <c r="C7" s="5">
        <v>6</v>
      </c>
      <c r="D7" s="5">
        <v>2</v>
      </c>
      <c r="E7" s="5">
        <v>3</v>
      </c>
      <c r="F7">
        <v>2</v>
      </c>
      <c r="G7">
        <v>5</v>
      </c>
      <c r="H7">
        <v>2</v>
      </c>
      <c r="I7">
        <v>3</v>
      </c>
      <c r="J7" s="5">
        <v>2</v>
      </c>
      <c r="K7" s="5">
        <v>6</v>
      </c>
      <c r="L7" s="5">
        <v>3</v>
      </c>
      <c r="M7" s="5">
        <v>4</v>
      </c>
      <c r="N7">
        <v>3</v>
      </c>
      <c r="O7">
        <v>3</v>
      </c>
      <c r="P7">
        <v>2</v>
      </c>
      <c r="Q7">
        <v>3</v>
      </c>
      <c r="R7" s="5">
        <v>3</v>
      </c>
      <c r="S7" s="5">
        <v>2</v>
      </c>
      <c r="T7" s="5">
        <v>2</v>
      </c>
      <c r="U7" s="5">
        <v>3</v>
      </c>
      <c r="V7" s="3">
        <v>3</v>
      </c>
      <c r="W7">
        <v>2</v>
      </c>
      <c r="X7">
        <v>2</v>
      </c>
      <c r="Y7">
        <v>3</v>
      </c>
      <c r="Z7" s="5">
        <v>3</v>
      </c>
      <c r="AA7" s="5">
        <v>3</v>
      </c>
    </row>
    <row r="8" spans="1:27" x14ac:dyDescent="0.25">
      <c r="A8" t="s">
        <v>209</v>
      </c>
      <c r="B8" s="5">
        <v>7</v>
      </c>
      <c r="C8" s="5">
        <v>5</v>
      </c>
      <c r="D8" s="5">
        <v>4</v>
      </c>
      <c r="E8" s="5">
        <v>7</v>
      </c>
      <c r="F8">
        <v>1</v>
      </c>
      <c r="G8">
        <v>1</v>
      </c>
      <c r="H8">
        <v>1</v>
      </c>
      <c r="I8">
        <v>1</v>
      </c>
      <c r="J8" s="5">
        <v>7</v>
      </c>
      <c r="K8" s="5">
        <v>7</v>
      </c>
      <c r="L8" s="5">
        <v>7</v>
      </c>
      <c r="M8" s="5">
        <v>7</v>
      </c>
      <c r="N8">
        <v>1</v>
      </c>
      <c r="O8">
        <v>1</v>
      </c>
      <c r="P8">
        <v>1</v>
      </c>
      <c r="Q8">
        <v>1</v>
      </c>
      <c r="R8" s="5">
        <v>1</v>
      </c>
      <c r="S8" s="5">
        <v>1</v>
      </c>
      <c r="T8" s="5">
        <v>1</v>
      </c>
      <c r="U8" s="5">
        <v>1</v>
      </c>
      <c r="V8" s="3">
        <v>1</v>
      </c>
      <c r="W8">
        <v>1</v>
      </c>
      <c r="X8">
        <v>1</v>
      </c>
      <c r="Y8">
        <v>1</v>
      </c>
      <c r="Z8" s="5">
        <v>1</v>
      </c>
      <c r="AA8" s="5">
        <v>1</v>
      </c>
    </row>
    <row r="9" spans="1:27" x14ac:dyDescent="0.25">
      <c r="A9" t="s">
        <v>210</v>
      </c>
      <c r="B9" s="5">
        <v>4</v>
      </c>
      <c r="C9" s="5">
        <v>3</v>
      </c>
      <c r="D9" s="5">
        <v>6</v>
      </c>
      <c r="E9" s="5">
        <v>4</v>
      </c>
      <c r="F9">
        <v>4</v>
      </c>
      <c r="G9">
        <v>6</v>
      </c>
      <c r="H9">
        <v>5</v>
      </c>
      <c r="I9">
        <v>6</v>
      </c>
      <c r="J9" s="5">
        <v>6</v>
      </c>
      <c r="K9" s="5">
        <v>5</v>
      </c>
      <c r="L9" s="5">
        <v>5</v>
      </c>
      <c r="M9" s="5">
        <v>6</v>
      </c>
      <c r="N9">
        <v>1</v>
      </c>
      <c r="O9">
        <v>2</v>
      </c>
      <c r="P9">
        <v>1</v>
      </c>
      <c r="Q9">
        <v>1</v>
      </c>
      <c r="R9" s="5">
        <v>1</v>
      </c>
      <c r="S9" s="5">
        <v>1</v>
      </c>
      <c r="T9" s="5">
        <v>1</v>
      </c>
      <c r="U9" s="5">
        <v>1</v>
      </c>
      <c r="V9" s="3">
        <v>1</v>
      </c>
      <c r="W9">
        <v>1</v>
      </c>
      <c r="X9">
        <v>1</v>
      </c>
      <c r="Y9">
        <v>1</v>
      </c>
      <c r="Z9" s="5">
        <v>2</v>
      </c>
      <c r="AA9" s="5">
        <v>2</v>
      </c>
    </row>
    <row r="10" spans="1:27" x14ac:dyDescent="0.25">
      <c r="A10" t="s">
        <v>211</v>
      </c>
      <c r="B10" s="5">
        <v>4</v>
      </c>
      <c r="C10" s="5">
        <v>3</v>
      </c>
      <c r="D10" s="5">
        <v>2</v>
      </c>
      <c r="E10" s="5">
        <v>6</v>
      </c>
      <c r="F10">
        <v>4</v>
      </c>
      <c r="G10">
        <v>6</v>
      </c>
      <c r="H10">
        <v>4</v>
      </c>
      <c r="I10">
        <v>6</v>
      </c>
      <c r="J10" s="5">
        <v>4</v>
      </c>
      <c r="K10" s="5">
        <v>4</v>
      </c>
      <c r="L10" s="5">
        <v>3</v>
      </c>
      <c r="M10" s="5">
        <v>6</v>
      </c>
      <c r="N10">
        <v>2</v>
      </c>
      <c r="O10">
        <v>4</v>
      </c>
      <c r="P10">
        <v>2</v>
      </c>
      <c r="Q10">
        <v>2</v>
      </c>
      <c r="R10" s="5">
        <v>2</v>
      </c>
      <c r="S10" s="5">
        <v>5</v>
      </c>
      <c r="T10" s="5">
        <v>2</v>
      </c>
      <c r="U10" s="5">
        <v>1</v>
      </c>
      <c r="V10" s="3">
        <v>2</v>
      </c>
      <c r="W10">
        <v>4</v>
      </c>
      <c r="X10">
        <v>4</v>
      </c>
      <c r="Y10">
        <v>2</v>
      </c>
      <c r="Z10" s="5">
        <v>3</v>
      </c>
      <c r="AA10" s="5">
        <v>3</v>
      </c>
    </row>
    <row r="11" spans="1:27" s="3" customFormat="1" x14ac:dyDescent="0.25">
      <c r="A11" t="s">
        <v>212</v>
      </c>
      <c r="B11" s="5">
        <v>3</v>
      </c>
      <c r="C11" s="5">
        <v>3</v>
      </c>
      <c r="D11" s="5">
        <v>3</v>
      </c>
      <c r="E11" s="5">
        <v>6</v>
      </c>
      <c r="F11" s="3">
        <v>4</v>
      </c>
      <c r="G11" s="3">
        <v>3</v>
      </c>
      <c r="H11" s="3">
        <v>3</v>
      </c>
      <c r="I11" s="3">
        <v>6</v>
      </c>
      <c r="J11" s="5">
        <v>4</v>
      </c>
      <c r="K11" s="5">
        <v>3</v>
      </c>
      <c r="L11" s="5">
        <v>3</v>
      </c>
      <c r="M11" s="5">
        <v>6</v>
      </c>
      <c r="N11" s="3">
        <v>2</v>
      </c>
      <c r="O11" s="3">
        <v>2</v>
      </c>
      <c r="P11" s="3">
        <v>2</v>
      </c>
      <c r="Q11" s="3">
        <v>2</v>
      </c>
      <c r="R11" s="5">
        <v>2</v>
      </c>
      <c r="S11" s="5">
        <v>2</v>
      </c>
      <c r="T11" s="5">
        <v>2</v>
      </c>
      <c r="U11" s="5">
        <v>2</v>
      </c>
      <c r="V11" s="3">
        <v>2</v>
      </c>
      <c r="W11" s="3">
        <v>2</v>
      </c>
      <c r="X11" s="3">
        <v>2</v>
      </c>
      <c r="Y11" s="3">
        <v>2</v>
      </c>
      <c r="Z11" s="5">
        <v>2</v>
      </c>
      <c r="AA11" s="5">
        <v>2</v>
      </c>
    </row>
    <row r="12" spans="1:27" x14ac:dyDescent="0.25">
      <c r="A12" t="s">
        <v>213</v>
      </c>
      <c r="B12" s="5">
        <v>3</v>
      </c>
      <c r="C12" s="5">
        <v>4</v>
      </c>
      <c r="D12" s="5">
        <v>2</v>
      </c>
      <c r="E12" s="5">
        <v>4</v>
      </c>
      <c r="F12">
        <v>3</v>
      </c>
      <c r="G12">
        <v>5</v>
      </c>
      <c r="H12">
        <v>2</v>
      </c>
      <c r="I12">
        <v>4</v>
      </c>
      <c r="J12" s="5">
        <v>3</v>
      </c>
      <c r="K12" s="5">
        <v>6</v>
      </c>
      <c r="L12" s="5">
        <v>3</v>
      </c>
      <c r="M12" s="5">
        <v>4</v>
      </c>
      <c r="N12">
        <v>5</v>
      </c>
      <c r="O12">
        <v>2</v>
      </c>
      <c r="P12">
        <v>2</v>
      </c>
      <c r="Q12">
        <v>3</v>
      </c>
      <c r="R12" s="5">
        <v>5</v>
      </c>
      <c r="S12" s="5">
        <v>2</v>
      </c>
      <c r="T12" s="5">
        <v>2</v>
      </c>
      <c r="U12" s="5">
        <v>3</v>
      </c>
      <c r="V12" s="3">
        <v>5</v>
      </c>
      <c r="W12">
        <v>2</v>
      </c>
      <c r="X12">
        <v>3</v>
      </c>
      <c r="Y12">
        <v>2</v>
      </c>
      <c r="Z12" s="5">
        <v>1</v>
      </c>
      <c r="AA12" s="5">
        <v>3</v>
      </c>
    </row>
    <row r="13" spans="1:27" x14ac:dyDescent="0.25">
      <c r="A13" t="s">
        <v>214</v>
      </c>
      <c r="B13" s="5">
        <v>2</v>
      </c>
      <c r="C13" s="5">
        <v>6</v>
      </c>
      <c r="D13" s="5">
        <v>1</v>
      </c>
      <c r="E13" s="5">
        <v>5</v>
      </c>
      <c r="F13">
        <v>3</v>
      </c>
      <c r="G13">
        <v>7</v>
      </c>
      <c r="H13">
        <v>1</v>
      </c>
      <c r="I13">
        <v>5</v>
      </c>
      <c r="J13" s="5">
        <v>4</v>
      </c>
      <c r="K13" s="5">
        <v>7</v>
      </c>
      <c r="L13" s="5">
        <v>1</v>
      </c>
      <c r="M13" s="5">
        <v>6</v>
      </c>
      <c r="N13">
        <v>2</v>
      </c>
      <c r="O13">
        <v>1</v>
      </c>
      <c r="P13">
        <v>2</v>
      </c>
      <c r="Q13">
        <v>4</v>
      </c>
      <c r="R13" s="5">
        <v>1</v>
      </c>
      <c r="S13" s="5">
        <v>2</v>
      </c>
      <c r="T13" s="5">
        <v>1</v>
      </c>
      <c r="U13" s="5">
        <v>4</v>
      </c>
      <c r="V13" s="3">
        <v>1</v>
      </c>
      <c r="W13">
        <v>2</v>
      </c>
      <c r="X13">
        <v>1</v>
      </c>
      <c r="Y13">
        <v>4</v>
      </c>
      <c r="Z13" s="5">
        <v>2</v>
      </c>
      <c r="AA13" s="5">
        <v>2</v>
      </c>
    </row>
    <row r="14" spans="1:27" x14ac:dyDescent="0.25">
      <c r="A14" t="s">
        <v>77</v>
      </c>
      <c r="B14" s="5">
        <v>1</v>
      </c>
      <c r="C14" s="5">
        <v>6</v>
      </c>
      <c r="D14" s="5">
        <v>1</v>
      </c>
      <c r="E14" s="5">
        <v>3</v>
      </c>
      <c r="F14">
        <v>1</v>
      </c>
      <c r="G14">
        <v>7</v>
      </c>
      <c r="H14">
        <v>3</v>
      </c>
      <c r="I14">
        <v>5</v>
      </c>
      <c r="J14" s="5">
        <v>1</v>
      </c>
      <c r="K14" s="5">
        <v>7</v>
      </c>
      <c r="L14" s="5">
        <v>3</v>
      </c>
      <c r="M14" s="5">
        <v>5</v>
      </c>
      <c r="N14">
        <v>4</v>
      </c>
      <c r="O14">
        <v>3</v>
      </c>
      <c r="P14">
        <v>1</v>
      </c>
      <c r="Q14">
        <v>6</v>
      </c>
      <c r="R14" s="5">
        <v>3</v>
      </c>
      <c r="S14" s="5">
        <v>2</v>
      </c>
      <c r="T14" s="5">
        <v>1</v>
      </c>
      <c r="U14" s="5">
        <v>6</v>
      </c>
      <c r="V14" s="3">
        <v>3</v>
      </c>
      <c r="W14">
        <v>2</v>
      </c>
      <c r="X14">
        <v>1</v>
      </c>
      <c r="Y14">
        <v>6</v>
      </c>
      <c r="Z14" s="5">
        <v>3</v>
      </c>
      <c r="AA14" s="5">
        <v>6</v>
      </c>
    </row>
    <row r="15" spans="1:27" x14ac:dyDescent="0.25">
      <c r="A15" t="s">
        <v>78</v>
      </c>
      <c r="B15" s="5">
        <v>4</v>
      </c>
      <c r="C15" s="5">
        <v>2</v>
      </c>
      <c r="D15" s="5">
        <v>4</v>
      </c>
      <c r="E15" s="5">
        <v>5</v>
      </c>
      <c r="F15">
        <v>2</v>
      </c>
      <c r="G15">
        <v>4</v>
      </c>
      <c r="H15">
        <v>6</v>
      </c>
      <c r="I15">
        <v>4</v>
      </c>
      <c r="J15" s="5">
        <v>3</v>
      </c>
      <c r="K15" s="5">
        <v>2</v>
      </c>
      <c r="L15" s="5">
        <v>1</v>
      </c>
      <c r="M15" s="5">
        <v>4</v>
      </c>
      <c r="N15">
        <v>2</v>
      </c>
      <c r="O15">
        <v>4</v>
      </c>
      <c r="P15">
        <v>5</v>
      </c>
      <c r="Q15">
        <v>3</v>
      </c>
      <c r="R15" s="5">
        <v>1</v>
      </c>
      <c r="S15" s="5">
        <v>1</v>
      </c>
      <c r="T15" s="5">
        <v>1</v>
      </c>
      <c r="U15" s="5">
        <v>1</v>
      </c>
      <c r="V15" s="3">
        <v>3</v>
      </c>
      <c r="W15">
        <v>3</v>
      </c>
      <c r="X15">
        <v>4</v>
      </c>
      <c r="Y15">
        <v>3</v>
      </c>
      <c r="Z15" s="5">
        <v>4</v>
      </c>
      <c r="AA15" s="5" t="s">
        <v>113</v>
      </c>
    </row>
    <row r="16" spans="1:27" x14ac:dyDescent="0.25">
      <c r="A16" t="s">
        <v>79</v>
      </c>
      <c r="B16" s="5">
        <v>7</v>
      </c>
      <c r="C16" s="5">
        <v>7</v>
      </c>
      <c r="D16" s="5">
        <v>7</v>
      </c>
      <c r="E16" s="5">
        <v>7</v>
      </c>
      <c r="F16">
        <v>7</v>
      </c>
      <c r="G16">
        <v>7</v>
      </c>
      <c r="H16">
        <v>7</v>
      </c>
      <c r="I16">
        <v>7</v>
      </c>
      <c r="J16" s="5">
        <v>7</v>
      </c>
      <c r="K16" s="5">
        <v>7</v>
      </c>
      <c r="L16" s="5">
        <v>7</v>
      </c>
      <c r="M16" s="5">
        <v>7</v>
      </c>
      <c r="N16">
        <v>1</v>
      </c>
      <c r="O16">
        <v>1</v>
      </c>
      <c r="P16">
        <v>1</v>
      </c>
      <c r="Q16">
        <v>1</v>
      </c>
      <c r="R16" s="5">
        <v>1</v>
      </c>
      <c r="S16" s="5">
        <v>1</v>
      </c>
      <c r="T16" s="5">
        <v>1</v>
      </c>
      <c r="U16" s="5">
        <v>1</v>
      </c>
      <c r="V16" s="3">
        <v>1</v>
      </c>
      <c r="W16">
        <v>1</v>
      </c>
      <c r="X16">
        <v>1</v>
      </c>
      <c r="Y16">
        <v>1</v>
      </c>
      <c r="Z16" s="5">
        <v>1</v>
      </c>
      <c r="AA16" s="5">
        <v>1</v>
      </c>
    </row>
    <row r="17" spans="1:27" x14ac:dyDescent="0.25">
      <c r="A17" t="s">
        <v>80</v>
      </c>
      <c r="B17" s="5">
        <v>5</v>
      </c>
      <c r="C17" s="5">
        <v>6</v>
      </c>
      <c r="D17" s="5">
        <v>4</v>
      </c>
      <c r="E17" s="5">
        <v>6</v>
      </c>
      <c r="F17">
        <v>2</v>
      </c>
      <c r="G17">
        <v>2</v>
      </c>
      <c r="H17">
        <v>2</v>
      </c>
      <c r="I17">
        <v>1</v>
      </c>
      <c r="J17" s="5">
        <v>4</v>
      </c>
      <c r="K17" s="5">
        <v>5</v>
      </c>
      <c r="L17" s="5">
        <v>4</v>
      </c>
      <c r="M17" s="5">
        <v>5</v>
      </c>
      <c r="N17">
        <v>4</v>
      </c>
      <c r="O17">
        <v>6</v>
      </c>
      <c r="P17">
        <v>4</v>
      </c>
      <c r="Q17">
        <v>6</v>
      </c>
      <c r="R17" s="5">
        <v>3</v>
      </c>
      <c r="S17" s="5">
        <v>2</v>
      </c>
      <c r="T17" s="5">
        <v>1</v>
      </c>
      <c r="U17" s="5">
        <v>1</v>
      </c>
      <c r="V17" s="3">
        <v>2</v>
      </c>
      <c r="W17">
        <v>1</v>
      </c>
      <c r="X17">
        <v>1</v>
      </c>
      <c r="Y17">
        <v>1</v>
      </c>
      <c r="Z17" s="5">
        <v>1</v>
      </c>
      <c r="AA17" s="5">
        <v>1</v>
      </c>
    </row>
    <row r="18" spans="1:27" x14ac:dyDescent="0.25">
      <c r="A18" t="s">
        <v>81</v>
      </c>
      <c r="B18" s="5">
        <v>1</v>
      </c>
      <c r="C18" s="5">
        <v>5</v>
      </c>
      <c r="D18" s="5">
        <v>1</v>
      </c>
      <c r="E18" s="5">
        <v>3</v>
      </c>
      <c r="F18">
        <v>1</v>
      </c>
      <c r="G18">
        <v>5</v>
      </c>
      <c r="H18">
        <v>1</v>
      </c>
      <c r="I18">
        <v>3</v>
      </c>
      <c r="J18" s="5">
        <v>1</v>
      </c>
      <c r="K18" s="5">
        <v>6</v>
      </c>
      <c r="L18" s="5">
        <v>1</v>
      </c>
      <c r="M18" s="5">
        <v>3</v>
      </c>
      <c r="N18">
        <v>3</v>
      </c>
      <c r="O18">
        <v>1</v>
      </c>
      <c r="P18">
        <v>2</v>
      </c>
      <c r="Q18">
        <v>3</v>
      </c>
      <c r="R18" s="5">
        <v>3</v>
      </c>
      <c r="S18" s="5">
        <v>1</v>
      </c>
      <c r="T18" s="5">
        <v>4</v>
      </c>
      <c r="U18" s="5">
        <v>3</v>
      </c>
      <c r="V18" s="3">
        <v>3</v>
      </c>
      <c r="W18">
        <v>1</v>
      </c>
      <c r="X18">
        <v>4</v>
      </c>
      <c r="Y18">
        <v>3</v>
      </c>
      <c r="Z18" s="5">
        <v>1</v>
      </c>
      <c r="AA18" s="5">
        <v>3</v>
      </c>
    </row>
    <row r="19" spans="1:27" x14ac:dyDescent="0.25">
      <c r="A19" t="s">
        <v>82</v>
      </c>
      <c r="B19" s="5">
        <v>2</v>
      </c>
      <c r="C19" s="5">
        <v>6</v>
      </c>
      <c r="D19" s="5">
        <v>3</v>
      </c>
      <c r="E19" s="5">
        <v>4</v>
      </c>
      <c r="F19">
        <v>2</v>
      </c>
      <c r="G19">
        <v>4</v>
      </c>
      <c r="H19">
        <v>2</v>
      </c>
      <c r="I19">
        <v>4</v>
      </c>
      <c r="J19" s="5">
        <v>2</v>
      </c>
      <c r="K19" s="5">
        <v>4</v>
      </c>
      <c r="L19" s="5">
        <v>5</v>
      </c>
      <c r="M19" s="5">
        <v>5</v>
      </c>
      <c r="N19">
        <v>5</v>
      </c>
      <c r="O19">
        <v>2</v>
      </c>
      <c r="P19">
        <v>3</v>
      </c>
      <c r="Q19">
        <v>3</v>
      </c>
      <c r="R19" s="5">
        <v>3</v>
      </c>
      <c r="S19" s="5">
        <v>3</v>
      </c>
      <c r="T19" s="5">
        <v>2</v>
      </c>
      <c r="U19" s="5">
        <v>3</v>
      </c>
      <c r="V19" s="3">
        <v>4</v>
      </c>
      <c r="W19">
        <v>3</v>
      </c>
      <c r="X19">
        <v>2</v>
      </c>
      <c r="Y19">
        <v>3</v>
      </c>
      <c r="Z19" s="5">
        <v>2</v>
      </c>
      <c r="AA19" s="5">
        <v>2</v>
      </c>
    </row>
    <row r="20" spans="1:27" x14ac:dyDescent="0.25">
      <c r="A20" t="s">
        <v>83</v>
      </c>
      <c r="B20" s="5">
        <v>2</v>
      </c>
      <c r="C20" s="5">
        <v>2</v>
      </c>
      <c r="D20" s="5">
        <v>1</v>
      </c>
      <c r="E20" s="5">
        <v>5</v>
      </c>
      <c r="F20">
        <v>2</v>
      </c>
      <c r="G20">
        <v>2</v>
      </c>
      <c r="H20">
        <v>1</v>
      </c>
      <c r="I20">
        <v>5</v>
      </c>
      <c r="J20" s="5">
        <v>2</v>
      </c>
      <c r="K20" s="5">
        <v>2</v>
      </c>
      <c r="L20" s="5">
        <v>1</v>
      </c>
      <c r="M20" s="5">
        <v>5</v>
      </c>
      <c r="N20">
        <v>5</v>
      </c>
      <c r="O20">
        <v>2</v>
      </c>
      <c r="P20">
        <v>4</v>
      </c>
      <c r="Q20">
        <v>6</v>
      </c>
      <c r="R20" s="5">
        <v>3</v>
      </c>
      <c r="S20" s="5">
        <v>2</v>
      </c>
      <c r="T20" s="5">
        <v>4</v>
      </c>
      <c r="U20" s="5">
        <v>5</v>
      </c>
      <c r="V20" s="3">
        <v>4</v>
      </c>
      <c r="W20">
        <v>2</v>
      </c>
      <c r="X20">
        <v>4</v>
      </c>
      <c r="Y20">
        <v>5</v>
      </c>
      <c r="Z20" s="5">
        <v>5</v>
      </c>
      <c r="AA20" s="5">
        <v>6</v>
      </c>
    </row>
    <row r="21" spans="1:27" x14ac:dyDescent="0.25">
      <c r="A21" t="s">
        <v>84</v>
      </c>
      <c r="B21" s="5">
        <v>5</v>
      </c>
      <c r="C21" s="5">
        <v>2</v>
      </c>
      <c r="D21" s="5">
        <v>1</v>
      </c>
      <c r="E21" s="5">
        <v>6</v>
      </c>
      <c r="F21">
        <v>5</v>
      </c>
      <c r="G21">
        <v>2</v>
      </c>
      <c r="H21">
        <v>1</v>
      </c>
      <c r="I21">
        <v>6</v>
      </c>
      <c r="J21" s="5">
        <v>5</v>
      </c>
      <c r="K21" s="5">
        <v>2</v>
      </c>
      <c r="L21" s="5">
        <v>1</v>
      </c>
      <c r="M21" s="5">
        <v>6</v>
      </c>
      <c r="N21">
        <v>1</v>
      </c>
      <c r="O21">
        <v>4</v>
      </c>
      <c r="P21">
        <v>1</v>
      </c>
      <c r="Q21">
        <v>2</v>
      </c>
      <c r="R21" s="5">
        <v>1</v>
      </c>
      <c r="S21" s="5">
        <v>4</v>
      </c>
      <c r="T21" s="5">
        <v>1</v>
      </c>
      <c r="U21" s="5">
        <v>2</v>
      </c>
      <c r="V21" s="3">
        <v>1</v>
      </c>
      <c r="W21">
        <v>4</v>
      </c>
      <c r="X21">
        <v>1</v>
      </c>
      <c r="Y21">
        <v>2</v>
      </c>
      <c r="Z21" s="5">
        <v>4</v>
      </c>
      <c r="AA21" s="5">
        <v>4</v>
      </c>
    </row>
    <row r="22" spans="1:27" x14ac:dyDescent="0.25">
      <c r="A22" t="s">
        <v>85</v>
      </c>
      <c r="B22" s="5">
        <v>3</v>
      </c>
      <c r="C22" s="5">
        <v>4</v>
      </c>
      <c r="D22" s="5">
        <v>1</v>
      </c>
      <c r="E22" s="5">
        <v>4</v>
      </c>
      <c r="F22">
        <v>3</v>
      </c>
      <c r="G22">
        <v>5</v>
      </c>
      <c r="H22">
        <v>2</v>
      </c>
      <c r="I22">
        <v>4</v>
      </c>
      <c r="J22" s="5">
        <v>3</v>
      </c>
      <c r="K22" s="5">
        <v>3</v>
      </c>
      <c r="L22" s="5">
        <v>1</v>
      </c>
      <c r="M22" s="5">
        <v>4</v>
      </c>
      <c r="N22">
        <v>5</v>
      </c>
      <c r="O22">
        <v>3</v>
      </c>
      <c r="P22">
        <v>3</v>
      </c>
      <c r="Q22">
        <v>5</v>
      </c>
      <c r="R22" s="5">
        <v>4</v>
      </c>
      <c r="S22" s="5">
        <v>2</v>
      </c>
      <c r="T22" s="5">
        <v>3</v>
      </c>
      <c r="U22" s="5">
        <v>4</v>
      </c>
      <c r="V22" s="3">
        <v>4</v>
      </c>
      <c r="W22">
        <v>2</v>
      </c>
      <c r="X22">
        <v>3</v>
      </c>
      <c r="Y22">
        <v>4</v>
      </c>
      <c r="Z22" s="5">
        <v>2</v>
      </c>
      <c r="AA22" s="5">
        <v>6</v>
      </c>
    </row>
    <row r="23" spans="1:27" x14ac:dyDescent="0.25">
      <c r="A23" t="s">
        <v>86</v>
      </c>
      <c r="B23" s="5">
        <v>2</v>
      </c>
      <c r="C23" s="5">
        <v>2</v>
      </c>
      <c r="D23" s="5">
        <v>2</v>
      </c>
      <c r="E23" s="5">
        <v>3</v>
      </c>
      <c r="F23">
        <v>2</v>
      </c>
      <c r="G23">
        <v>2</v>
      </c>
      <c r="H23">
        <v>2</v>
      </c>
      <c r="I23">
        <v>3</v>
      </c>
      <c r="J23" s="5">
        <v>2</v>
      </c>
      <c r="K23" s="5">
        <v>3</v>
      </c>
      <c r="L23" s="5">
        <v>2</v>
      </c>
      <c r="M23" s="5">
        <v>3</v>
      </c>
      <c r="N23">
        <v>3</v>
      </c>
      <c r="O23">
        <v>2</v>
      </c>
      <c r="P23">
        <v>2</v>
      </c>
      <c r="Q23">
        <v>2</v>
      </c>
      <c r="R23" s="5">
        <v>3</v>
      </c>
      <c r="S23" s="5">
        <v>2</v>
      </c>
      <c r="T23" s="5">
        <v>3</v>
      </c>
      <c r="U23" s="5">
        <v>1</v>
      </c>
      <c r="V23" s="3">
        <v>3</v>
      </c>
      <c r="W23">
        <v>2</v>
      </c>
      <c r="X23">
        <v>3</v>
      </c>
      <c r="Y23">
        <v>2</v>
      </c>
      <c r="Z23" s="5">
        <v>1</v>
      </c>
      <c r="AA23" s="5">
        <v>3</v>
      </c>
    </row>
    <row r="24" spans="1:27" x14ac:dyDescent="0.25">
      <c r="A24" t="s">
        <v>87</v>
      </c>
      <c r="B24" s="5">
        <v>6</v>
      </c>
      <c r="C24" s="5">
        <v>6</v>
      </c>
      <c r="D24" s="5">
        <v>5</v>
      </c>
      <c r="E24" s="5">
        <v>7</v>
      </c>
      <c r="F24">
        <v>6</v>
      </c>
      <c r="G24">
        <v>6</v>
      </c>
      <c r="H24">
        <v>5</v>
      </c>
      <c r="I24">
        <v>7</v>
      </c>
      <c r="J24" s="5">
        <v>6</v>
      </c>
      <c r="K24" s="5">
        <v>6</v>
      </c>
      <c r="L24" s="5">
        <v>5</v>
      </c>
      <c r="M24" s="5">
        <v>7</v>
      </c>
      <c r="N24">
        <v>3</v>
      </c>
      <c r="O24">
        <v>1</v>
      </c>
      <c r="P24">
        <v>2</v>
      </c>
      <c r="Q24">
        <v>2</v>
      </c>
      <c r="R24" s="5">
        <v>2</v>
      </c>
      <c r="S24" s="5">
        <v>1</v>
      </c>
      <c r="T24" s="5">
        <v>2</v>
      </c>
      <c r="U24" s="5">
        <v>2</v>
      </c>
      <c r="V24" s="3">
        <v>2</v>
      </c>
      <c r="W24">
        <v>1</v>
      </c>
      <c r="X24">
        <v>2</v>
      </c>
      <c r="Y24">
        <v>2</v>
      </c>
      <c r="Z24" s="5">
        <v>2</v>
      </c>
      <c r="AA24" s="5">
        <v>2</v>
      </c>
    </row>
    <row r="25" spans="1:27" ht="16.5" thickBot="1" x14ac:dyDescent="0.3">
      <c r="A25" t="s">
        <v>88</v>
      </c>
      <c r="B25" s="5">
        <v>1</v>
      </c>
      <c r="C25" s="5">
        <v>1</v>
      </c>
      <c r="D25" s="5">
        <v>1</v>
      </c>
      <c r="E25" s="5" t="s">
        <v>113</v>
      </c>
      <c r="F25">
        <v>1</v>
      </c>
      <c r="G25">
        <v>1</v>
      </c>
      <c r="H25">
        <v>1</v>
      </c>
      <c r="I25" t="s">
        <v>113</v>
      </c>
      <c r="J25" s="5">
        <v>1</v>
      </c>
      <c r="K25" s="5">
        <v>3</v>
      </c>
      <c r="L25" s="5">
        <v>4</v>
      </c>
      <c r="M25" s="5" t="s">
        <v>113</v>
      </c>
      <c r="N25">
        <v>3</v>
      </c>
      <c r="O25">
        <v>1</v>
      </c>
      <c r="P25">
        <v>1</v>
      </c>
      <c r="Q25">
        <v>1</v>
      </c>
      <c r="R25" s="5">
        <v>3</v>
      </c>
      <c r="S25" s="5">
        <v>1</v>
      </c>
      <c r="T25" s="5">
        <v>1</v>
      </c>
      <c r="U25" s="5">
        <v>1</v>
      </c>
      <c r="V25" s="3">
        <v>3</v>
      </c>
      <c r="W25">
        <v>1</v>
      </c>
      <c r="X25">
        <v>1</v>
      </c>
      <c r="Y25">
        <v>1</v>
      </c>
      <c r="Z25" s="5">
        <v>3</v>
      </c>
      <c r="AA25" s="5">
        <v>3</v>
      </c>
    </row>
    <row r="26" spans="1:27" ht="16.5" thickTop="1" x14ac:dyDescent="0.25">
      <c r="B26" s="6"/>
      <c r="C26" s="6"/>
      <c r="D26" s="6"/>
      <c r="E26" s="6"/>
      <c r="F26" s="2"/>
      <c r="G26" s="2"/>
      <c r="H26" s="2"/>
      <c r="I26" s="2"/>
      <c r="J26" s="6"/>
      <c r="K26" s="6"/>
      <c r="L26" s="6"/>
      <c r="M26" s="6"/>
      <c r="N26" s="2"/>
      <c r="O26" s="2"/>
      <c r="P26" s="2"/>
      <c r="Q26" s="2"/>
      <c r="R26" s="6"/>
      <c r="S26" s="6"/>
      <c r="T26" s="6"/>
      <c r="U26" s="6"/>
      <c r="V26" s="8"/>
      <c r="W26" s="2"/>
      <c r="X26" s="2"/>
      <c r="Y26" s="2"/>
      <c r="Z26" s="6"/>
      <c r="AA26" s="6"/>
    </row>
    <row r="27" spans="1:27" x14ac:dyDescent="0.25">
      <c r="B27" s="7">
        <f t="shared" ref="B27:AA27" si="0">SUM(B2:B26)/COUNT(B2:B26)</f>
        <v>3.5416666666666665</v>
      </c>
      <c r="C27" s="7">
        <f t="shared" si="0"/>
        <v>4.208333333333333</v>
      </c>
      <c r="D27" s="7">
        <f t="shared" si="0"/>
        <v>2.7083333333333335</v>
      </c>
      <c r="E27" s="7">
        <f t="shared" si="0"/>
        <v>5</v>
      </c>
      <c r="F27" s="1">
        <f t="shared" si="0"/>
        <v>2.9583333333333335</v>
      </c>
      <c r="G27" s="1">
        <f t="shared" si="0"/>
        <v>4.083333333333333</v>
      </c>
      <c r="H27" s="1">
        <f t="shared" si="0"/>
        <v>2.5833333333333335</v>
      </c>
      <c r="I27" s="1">
        <f t="shared" si="0"/>
        <v>4.6956521739130439</v>
      </c>
      <c r="J27" s="7">
        <f t="shared" si="0"/>
        <v>3.75</v>
      </c>
      <c r="K27" s="7">
        <f t="shared" si="0"/>
        <v>4.833333333333333</v>
      </c>
      <c r="L27" s="7">
        <f t="shared" si="0"/>
        <v>3.1666666666666665</v>
      </c>
      <c r="M27" s="7">
        <f t="shared" si="0"/>
        <v>5.2173913043478262</v>
      </c>
      <c r="N27" s="1">
        <f t="shared" si="0"/>
        <v>2.75</v>
      </c>
      <c r="O27" s="1">
        <f t="shared" si="0"/>
        <v>2.4166666666666665</v>
      </c>
      <c r="P27" s="1">
        <f t="shared" si="0"/>
        <v>2.0833333333333335</v>
      </c>
      <c r="Q27" s="1">
        <f t="shared" si="0"/>
        <v>3</v>
      </c>
      <c r="R27" s="7">
        <f t="shared" si="0"/>
        <v>2.5</v>
      </c>
      <c r="S27" s="7">
        <f t="shared" si="0"/>
        <v>2.25</v>
      </c>
      <c r="T27" s="7">
        <f t="shared" si="0"/>
        <v>2.0833333333333335</v>
      </c>
      <c r="U27" s="7">
        <f t="shared" si="0"/>
        <v>2.6666666666666665</v>
      </c>
      <c r="V27" s="9">
        <f t="shared" si="0"/>
        <v>2.4583333333333335</v>
      </c>
      <c r="W27" s="1">
        <f t="shared" si="0"/>
        <v>2.0833333333333335</v>
      </c>
      <c r="X27" s="1">
        <f t="shared" si="0"/>
        <v>2.1666666666666665</v>
      </c>
      <c r="Y27" s="1">
        <f t="shared" si="0"/>
        <v>2.6666666666666665</v>
      </c>
      <c r="Z27" s="7">
        <f t="shared" si="0"/>
        <v>2.2916666666666665</v>
      </c>
      <c r="AA27" s="7">
        <f t="shared" si="0"/>
        <v>2.8695652173913042</v>
      </c>
    </row>
    <row r="28" spans="1:27" x14ac:dyDescent="0.25">
      <c r="B28" s="1">
        <f>AVERAGEA(B2:B25)</f>
        <v>3.5416666666666665</v>
      </c>
      <c r="C28" s="1">
        <f t="shared" ref="C28:AA28" si="1">AVERAGEA(C2:C25)</f>
        <v>4.208333333333333</v>
      </c>
      <c r="D28" s="1">
        <f t="shared" si="1"/>
        <v>2.7083333333333335</v>
      </c>
      <c r="E28" s="1">
        <f t="shared" si="1"/>
        <v>4.791666666666667</v>
      </c>
      <c r="F28" s="1">
        <f t="shared" si="1"/>
        <v>2.9583333333333335</v>
      </c>
      <c r="G28" s="1">
        <f t="shared" si="1"/>
        <v>4.083333333333333</v>
      </c>
      <c r="H28" s="1">
        <f t="shared" si="1"/>
        <v>2.5833333333333335</v>
      </c>
      <c r="I28" s="1">
        <f t="shared" si="1"/>
        <v>4.5</v>
      </c>
      <c r="J28" s="1">
        <f t="shared" si="1"/>
        <v>3.75</v>
      </c>
      <c r="K28" s="1">
        <f t="shared" si="1"/>
        <v>4.833333333333333</v>
      </c>
      <c r="L28" s="1">
        <f t="shared" si="1"/>
        <v>3.1666666666666665</v>
      </c>
      <c r="M28" s="1">
        <f t="shared" si="1"/>
        <v>5</v>
      </c>
      <c r="N28" s="1">
        <f t="shared" si="1"/>
        <v>2.75</v>
      </c>
      <c r="O28" s="1">
        <f t="shared" si="1"/>
        <v>2.4166666666666665</v>
      </c>
      <c r="P28" s="1">
        <f t="shared" si="1"/>
        <v>2.0833333333333335</v>
      </c>
      <c r="Q28" s="1">
        <f t="shared" si="1"/>
        <v>3</v>
      </c>
      <c r="R28" s="1">
        <f t="shared" si="1"/>
        <v>2.5</v>
      </c>
      <c r="S28" s="1">
        <f t="shared" si="1"/>
        <v>2.25</v>
      </c>
      <c r="T28" s="1">
        <f t="shared" si="1"/>
        <v>2.0833333333333335</v>
      </c>
      <c r="U28" s="1">
        <f t="shared" si="1"/>
        <v>2.6666666666666665</v>
      </c>
      <c r="V28" s="1">
        <f t="shared" si="1"/>
        <v>2.4583333333333335</v>
      </c>
      <c r="W28" s="1">
        <f t="shared" si="1"/>
        <v>2.0833333333333335</v>
      </c>
      <c r="X28" s="1">
        <f t="shared" si="1"/>
        <v>2.1666666666666665</v>
      </c>
      <c r="Y28" s="1">
        <f t="shared" si="1"/>
        <v>2.6666666666666665</v>
      </c>
      <c r="Z28" s="1">
        <f t="shared" si="1"/>
        <v>2.2916666666666665</v>
      </c>
      <c r="AA28" s="1">
        <f t="shared" si="1"/>
        <v>2.75</v>
      </c>
    </row>
    <row r="29" spans="1:27" x14ac:dyDescent="0.25">
      <c r="B29" s="1">
        <f>AVERAGE(B2:B25)</f>
        <v>3.5416666666666665</v>
      </c>
      <c r="C29" s="1">
        <f t="shared" ref="C29:AA29" si="2">AVERAGE(C2:C25)</f>
        <v>4.208333333333333</v>
      </c>
      <c r="D29" s="1">
        <f t="shared" si="2"/>
        <v>2.7083333333333335</v>
      </c>
      <c r="E29" s="1">
        <f t="shared" si="2"/>
        <v>5</v>
      </c>
      <c r="F29" s="1">
        <f t="shared" si="2"/>
        <v>2.9583333333333335</v>
      </c>
      <c r="G29" s="1">
        <f t="shared" si="2"/>
        <v>4.083333333333333</v>
      </c>
      <c r="H29" s="1">
        <f t="shared" si="2"/>
        <v>2.5833333333333335</v>
      </c>
      <c r="I29" s="1">
        <f t="shared" si="2"/>
        <v>4.6956521739130439</v>
      </c>
      <c r="J29" s="1">
        <f t="shared" si="2"/>
        <v>3.75</v>
      </c>
      <c r="K29" s="1">
        <f t="shared" si="2"/>
        <v>4.833333333333333</v>
      </c>
      <c r="L29" s="1">
        <f t="shared" si="2"/>
        <v>3.1666666666666665</v>
      </c>
      <c r="M29" s="1">
        <f t="shared" si="2"/>
        <v>5.2173913043478262</v>
      </c>
      <c r="N29" s="1">
        <f t="shared" si="2"/>
        <v>2.75</v>
      </c>
      <c r="O29" s="1">
        <f t="shared" si="2"/>
        <v>2.4166666666666665</v>
      </c>
      <c r="P29" s="1">
        <f t="shared" si="2"/>
        <v>2.0833333333333335</v>
      </c>
      <c r="Q29" s="1">
        <f t="shared" si="2"/>
        <v>3</v>
      </c>
      <c r="R29" s="1">
        <f t="shared" si="2"/>
        <v>2.5</v>
      </c>
      <c r="S29" s="1">
        <f t="shared" si="2"/>
        <v>2.25</v>
      </c>
      <c r="T29" s="1">
        <f t="shared" si="2"/>
        <v>2.0833333333333335</v>
      </c>
      <c r="U29" s="1">
        <f t="shared" si="2"/>
        <v>2.6666666666666665</v>
      </c>
      <c r="V29" s="1">
        <f t="shared" si="2"/>
        <v>2.4583333333333335</v>
      </c>
      <c r="W29" s="1">
        <f t="shared" si="2"/>
        <v>2.0833333333333335</v>
      </c>
      <c r="X29" s="1">
        <f t="shared" si="2"/>
        <v>2.1666666666666665</v>
      </c>
      <c r="Y29" s="1">
        <f t="shared" si="2"/>
        <v>2.6666666666666665</v>
      </c>
      <c r="Z29" s="1">
        <f t="shared" si="2"/>
        <v>2.2916666666666665</v>
      </c>
      <c r="AA29" s="1">
        <f t="shared" si="2"/>
        <v>2.8695652173913042</v>
      </c>
    </row>
    <row r="30" spans="1:27" x14ac:dyDescent="0.25">
      <c r="B30">
        <f>MEDIAN(B2:B25)</f>
        <v>3</v>
      </c>
      <c r="C30">
        <f t="shared" ref="C30:AA30" si="3">MEDIAN(C2:C25)</f>
        <v>4.5</v>
      </c>
      <c r="D30">
        <f t="shared" si="3"/>
        <v>2</v>
      </c>
      <c r="E30">
        <f t="shared" si="3"/>
        <v>5</v>
      </c>
      <c r="F30">
        <f t="shared" si="3"/>
        <v>2.5</v>
      </c>
      <c r="G30">
        <f t="shared" si="3"/>
        <v>4</v>
      </c>
      <c r="H30">
        <f t="shared" si="3"/>
        <v>2</v>
      </c>
      <c r="I30">
        <f t="shared" si="3"/>
        <v>5</v>
      </c>
      <c r="J30">
        <f t="shared" si="3"/>
        <v>3.5</v>
      </c>
      <c r="K30">
        <f t="shared" si="3"/>
        <v>5</v>
      </c>
      <c r="L30">
        <f t="shared" si="3"/>
        <v>3</v>
      </c>
      <c r="M30">
        <f t="shared" si="3"/>
        <v>5</v>
      </c>
      <c r="N30">
        <f t="shared" si="3"/>
        <v>3</v>
      </c>
      <c r="O30">
        <f t="shared" si="3"/>
        <v>2</v>
      </c>
      <c r="P30">
        <f t="shared" si="3"/>
        <v>2</v>
      </c>
      <c r="Q30">
        <f t="shared" si="3"/>
        <v>3</v>
      </c>
      <c r="R30">
        <f t="shared" si="3"/>
        <v>3</v>
      </c>
      <c r="S30">
        <f t="shared" si="3"/>
        <v>2</v>
      </c>
      <c r="T30">
        <f t="shared" si="3"/>
        <v>2</v>
      </c>
      <c r="U30">
        <f t="shared" si="3"/>
        <v>2.5</v>
      </c>
      <c r="V30">
        <f t="shared" si="3"/>
        <v>2.5</v>
      </c>
      <c r="W30">
        <f t="shared" si="3"/>
        <v>2</v>
      </c>
      <c r="X30">
        <f t="shared" si="3"/>
        <v>2</v>
      </c>
      <c r="Y30">
        <f t="shared" si="3"/>
        <v>2</v>
      </c>
      <c r="Z30">
        <f t="shared" si="3"/>
        <v>2</v>
      </c>
      <c r="AA30">
        <f t="shared" si="3"/>
        <v>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topLeftCell="A23" workbookViewId="0">
      <selection activeCell="G21" sqref="G21"/>
    </sheetView>
  </sheetViews>
  <sheetFormatPr baseColWidth="10" defaultRowHeight="15.75" x14ac:dyDescent="0.25"/>
  <cols>
    <col min="1" max="1" width="16.5" customWidth="1"/>
    <col min="2" max="2" width="17.625" customWidth="1"/>
  </cols>
  <sheetData>
    <row r="1" spans="1:21" x14ac:dyDescent="0.25">
      <c r="D1" t="s">
        <v>184</v>
      </c>
      <c r="E1" t="s">
        <v>184</v>
      </c>
      <c r="F1" t="s">
        <v>184</v>
      </c>
      <c r="G1" t="s">
        <v>171</v>
      </c>
      <c r="H1" t="s">
        <v>171</v>
      </c>
      <c r="I1" t="s">
        <v>171</v>
      </c>
    </row>
    <row r="2" spans="1:21" x14ac:dyDescent="0.25">
      <c r="A2" s="4" t="s">
        <v>133</v>
      </c>
      <c r="B2" s="4" t="s">
        <v>134</v>
      </c>
      <c r="C2" s="4" t="s">
        <v>132</v>
      </c>
      <c r="D2" s="4" t="s">
        <v>160</v>
      </c>
      <c r="E2" s="4" t="s">
        <v>159</v>
      </c>
      <c r="F2" s="4" t="s">
        <v>158</v>
      </c>
      <c r="G2" s="4" t="s">
        <v>161</v>
      </c>
      <c r="H2" s="4" t="s">
        <v>162</v>
      </c>
      <c r="I2" s="4" t="s">
        <v>163</v>
      </c>
      <c r="N2" s="20" t="s">
        <v>180</v>
      </c>
      <c r="U2" s="20" t="s">
        <v>182</v>
      </c>
    </row>
    <row r="3" spans="1:21" ht="18.75" x14ac:dyDescent="0.3">
      <c r="A3" s="10" t="s">
        <v>153</v>
      </c>
      <c r="B3" s="11" t="s">
        <v>154</v>
      </c>
      <c r="C3">
        <v>1</v>
      </c>
      <c r="D3" s="1">
        <f>'mean value'!B27</f>
        <v>3.5416666666666665</v>
      </c>
      <c r="E3" s="1">
        <f>'mean value'!F27</f>
        <v>2.9583333333333335</v>
      </c>
      <c r="F3" s="1">
        <f>'mean value'!J27</f>
        <v>3.75</v>
      </c>
      <c r="G3" s="1">
        <f>'mean value'!N27</f>
        <v>2.75</v>
      </c>
      <c r="H3" s="1">
        <f>'mean value'!R27</f>
        <v>2.5</v>
      </c>
      <c r="I3" s="1">
        <f>'mean value'!V27</f>
        <v>2.4583333333333335</v>
      </c>
      <c r="K3" s="1"/>
      <c r="L3" s="1"/>
      <c r="M3" s="1"/>
      <c r="N3" s="20" t="s">
        <v>181</v>
      </c>
      <c r="O3" s="1"/>
      <c r="P3" s="1"/>
      <c r="Q3" s="1"/>
      <c r="U3" t="s">
        <v>183</v>
      </c>
    </row>
    <row r="4" spans="1:21" ht="18.75" x14ac:dyDescent="0.3">
      <c r="A4" s="18" t="s">
        <v>179</v>
      </c>
      <c r="B4" s="19" t="s">
        <v>177</v>
      </c>
      <c r="C4">
        <v>2</v>
      </c>
      <c r="D4" s="1">
        <f>'mean value'!C27</f>
        <v>4.208333333333333</v>
      </c>
      <c r="E4" s="1">
        <f>'mean value'!G27</f>
        <v>4.083333333333333</v>
      </c>
      <c r="F4" s="1">
        <f>'mean value'!K27</f>
        <v>4.833333333333333</v>
      </c>
      <c r="G4" s="1">
        <f>'mean value'!O27</f>
        <v>2.4166666666666665</v>
      </c>
      <c r="H4" s="1">
        <f>'mean value'!S27</f>
        <v>2.25</v>
      </c>
      <c r="I4" s="1">
        <f>'mean value'!W27</f>
        <v>2.0833333333333335</v>
      </c>
      <c r="J4" s="1"/>
      <c r="K4" s="1"/>
      <c r="L4" s="1"/>
      <c r="M4" s="1"/>
      <c r="N4" s="20" t="s">
        <v>166</v>
      </c>
      <c r="O4" s="1"/>
      <c r="P4" s="1"/>
      <c r="Q4" s="1"/>
      <c r="U4" s="20" t="s">
        <v>168</v>
      </c>
    </row>
    <row r="5" spans="1:21" ht="18.75" x14ac:dyDescent="0.3">
      <c r="A5" s="11" t="s">
        <v>155</v>
      </c>
      <c r="B5" s="11" t="s">
        <v>156</v>
      </c>
      <c r="C5">
        <v>3</v>
      </c>
      <c r="D5" s="1">
        <f>'mean value'!D27</f>
        <v>2.7083333333333335</v>
      </c>
      <c r="E5" s="1">
        <f>'mean value'!H27</f>
        <v>2.5833333333333335</v>
      </c>
      <c r="F5" s="1">
        <f>'mean value'!L27</f>
        <v>3.1666666666666665</v>
      </c>
      <c r="G5" s="1">
        <f>'mean value'!P27</f>
        <v>2.0833333333333335</v>
      </c>
      <c r="H5" s="1">
        <f>'mean value'!T27</f>
        <v>2.0833333333333335</v>
      </c>
      <c r="I5" s="1">
        <f>'mean value'!X27</f>
        <v>2.1666666666666665</v>
      </c>
      <c r="J5" s="1"/>
      <c r="K5" s="1"/>
      <c r="L5" s="1"/>
      <c r="M5" s="1"/>
      <c r="N5" s="1"/>
      <c r="O5" s="1"/>
      <c r="P5" s="1"/>
      <c r="Q5" s="1"/>
    </row>
    <row r="6" spans="1:21" ht="18.75" x14ac:dyDescent="0.3">
      <c r="A6" s="11" t="s">
        <v>157</v>
      </c>
      <c r="B6" s="11" t="s">
        <v>178</v>
      </c>
      <c r="C6">
        <v>4</v>
      </c>
      <c r="D6" s="1">
        <f>'mean value'!E27</f>
        <v>5</v>
      </c>
      <c r="E6" s="1">
        <f>'mean value'!I27</f>
        <v>4.6956521739130439</v>
      </c>
      <c r="F6" s="1">
        <f>'mean value'!M27</f>
        <v>5.2173913043478262</v>
      </c>
      <c r="G6" s="1">
        <f>'mean value'!Q27</f>
        <v>3</v>
      </c>
      <c r="H6" s="1">
        <f>'mean value'!U27</f>
        <v>2.6666666666666665</v>
      </c>
      <c r="I6" s="1">
        <f>'mean value'!Y27</f>
        <v>2.6666666666666665</v>
      </c>
      <c r="J6" s="1"/>
      <c r="K6" s="1"/>
      <c r="L6" s="1"/>
      <c r="M6" s="1"/>
      <c r="N6" s="1"/>
      <c r="O6" s="1"/>
      <c r="P6" s="1"/>
      <c r="Q6" s="1"/>
    </row>
    <row r="7" spans="1:21" x14ac:dyDescent="0.25">
      <c r="D7" s="1"/>
      <c r="E7" s="1"/>
      <c r="F7" s="1"/>
      <c r="G7" s="1"/>
      <c r="H7" s="1"/>
      <c r="I7" s="1"/>
      <c r="J7" s="1"/>
      <c r="K7" s="1"/>
      <c r="L7" s="1"/>
      <c r="M7" s="1"/>
      <c r="N7" s="1"/>
      <c r="O7" s="1"/>
      <c r="P7" s="1"/>
      <c r="Q7" s="1"/>
    </row>
    <row r="41" spans="3:14" x14ac:dyDescent="0.25">
      <c r="C41" s="20"/>
    </row>
    <row r="43" spans="3:14" x14ac:dyDescent="0.25">
      <c r="C43" s="20"/>
    </row>
    <row r="45" spans="3:14" x14ac:dyDescent="0.25">
      <c r="N45" t="s">
        <v>135</v>
      </c>
    </row>
    <row r="49" spans="1:8" x14ac:dyDescent="0.25">
      <c r="A49" t="s">
        <v>256</v>
      </c>
    </row>
    <row r="50" spans="1:8" x14ac:dyDescent="0.25">
      <c r="A50" t="s">
        <v>257</v>
      </c>
    </row>
    <row r="51" spans="1:8" x14ac:dyDescent="0.25">
      <c r="A51" t="s">
        <v>258</v>
      </c>
    </row>
    <row r="64" spans="1:8" x14ac:dyDescent="0.25">
      <c r="H64" s="20"/>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8"/>
  <sheetViews>
    <sheetView topLeftCell="A58" workbookViewId="0">
      <selection activeCell="J98" sqref="J98"/>
    </sheetView>
  </sheetViews>
  <sheetFormatPr baseColWidth="10" defaultRowHeight="15.75" x14ac:dyDescent="0.25"/>
  <cols>
    <col min="1" max="1" width="14.625" customWidth="1"/>
    <col min="4" max="4" width="15.625" customWidth="1"/>
    <col min="11" max="11" width="19.5" customWidth="1"/>
  </cols>
  <sheetData>
    <row r="1" spans="1:27" x14ac:dyDescent="0.25">
      <c r="A1" t="s">
        <v>1</v>
      </c>
      <c r="B1" s="5" t="s">
        <v>4</v>
      </c>
      <c r="C1" s="5" t="s">
        <v>5</v>
      </c>
      <c r="D1" s="5" t="s">
        <v>6</v>
      </c>
      <c r="E1" s="5" t="s">
        <v>7</v>
      </c>
      <c r="F1" t="s">
        <v>8</v>
      </c>
      <c r="G1" t="s">
        <v>9</v>
      </c>
      <c r="H1" t="s">
        <v>10</v>
      </c>
      <c r="I1" t="s">
        <v>11</v>
      </c>
      <c r="J1" s="5" t="s">
        <v>12</v>
      </c>
      <c r="K1" s="5" t="s">
        <v>13</v>
      </c>
      <c r="L1" s="5" t="s">
        <v>14</v>
      </c>
      <c r="M1" s="5" t="s">
        <v>15</v>
      </c>
      <c r="N1" t="s">
        <v>26</v>
      </c>
      <c r="O1" t="s">
        <v>27</v>
      </c>
      <c r="P1" t="s">
        <v>28</v>
      </c>
      <c r="Q1" t="s">
        <v>44</v>
      </c>
      <c r="R1" s="5" t="s">
        <v>32</v>
      </c>
      <c r="S1" s="5" t="s">
        <v>33</v>
      </c>
      <c r="T1" s="5" t="s">
        <v>34</v>
      </c>
      <c r="U1" s="5" t="s">
        <v>35</v>
      </c>
      <c r="V1" s="3" t="s">
        <v>46</v>
      </c>
      <c r="W1" t="s">
        <v>47</v>
      </c>
      <c r="X1" t="s">
        <v>48</v>
      </c>
      <c r="Y1" t="s">
        <v>49</v>
      </c>
      <c r="Z1" s="5" t="s">
        <v>41</v>
      </c>
      <c r="AA1" s="5" t="s">
        <v>45</v>
      </c>
    </row>
    <row r="2" spans="1:27" x14ac:dyDescent="0.25">
      <c r="A2" s="12" t="str">
        <f>'mean value'!A2</f>
        <v>TP 1</v>
      </c>
      <c r="B2" s="12">
        <f>'mean value'!B2</f>
        <v>6</v>
      </c>
      <c r="C2" s="12">
        <f>'mean value'!C2</f>
        <v>5</v>
      </c>
      <c r="D2" s="12">
        <f>'mean value'!D2</f>
        <v>4</v>
      </c>
      <c r="E2" s="12">
        <f>'mean value'!E2</f>
        <v>6</v>
      </c>
      <c r="F2" s="26">
        <f>'mean value'!F2</f>
        <v>1</v>
      </c>
      <c r="G2" s="26">
        <f>'mean value'!G2</f>
        <v>1</v>
      </c>
      <c r="H2" s="26">
        <f>'mean value'!H2</f>
        <v>1</v>
      </c>
      <c r="I2" s="26">
        <f>'mean value'!I2</f>
        <v>5</v>
      </c>
      <c r="J2" s="12">
        <f>'mean value'!J2</f>
        <v>6</v>
      </c>
      <c r="K2" s="12">
        <f>'mean value'!K2</f>
        <v>6</v>
      </c>
      <c r="L2" s="12">
        <f>'mean value'!L2</f>
        <v>4</v>
      </c>
      <c r="M2" s="12">
        <f>'mean value'!M2</f>
        <v>5</v>
      </c>
      <c r="N2" s="26">
        <f>'mean value'!N2</f>
        <v>2</v>
      </c>
      <c r="O2" s="26">
        <f>'mean value'!O2</f>
        <v>3</v>
      </c>
      <c r="P2" s="26">
        <f>'mean value'!P2</f>
        <v>2</v>
      </c>
      <c r="Q2" s="26">
        <f>'mean value'!Q2</f>
        <v>2</v>
      </c>
      <c r="R2" s="12">
        <f>'mean value'!R2</f>
        <v>3</v>
      </c>
      <c r="S2" s="12">
        <f>'mean value'!S2</f>
        <v>2</v>
      </c>
      <c r="T2" s="12">
        <f>'mean value'!T2</f>
        <v>2</v>
      </c>
      <c r="U2" s="12">
        <f>'mean value'!U2</f>
        <v>3</v>
      </c>
      <c r="V2" s="26">
        <f>'mean value'!V2</f>
        <v>2</v>
      </c>
      <c r="W2" s="26">
        <f>'mean value'!W2</f>
        <v>2</v>
      </c>
      <c r="X2" s="26">
        <f>'mean value'!X2</f>
        <v>2</v>
      </c>
      <c r="Y2" s="26">
        <f>'mean value'!Y2</f>
        <v>2</v>
      </c>
      <c r="Z2" s="12">
        <f>'mean value'!Z2</f>
        <v>2</v>
      </c>
      <c r="AA2" s="12">
        <f>'mean value'!AA2</f>
        <v>1</v>
      </c>
    </row>
    <row r="3" spans="1:27" x14ac:dyDescent="0.25">
      <c r="A3" s="12" t="str">
        <f>'mean value'!A4</f>
        <v>TP 3</v>
      </c>
      <c r="B3" s="12">
        <f>'mean value'!B4</f>
        <v>6</v>
      </c>
      <c r="C3" s="12">
        <f>'mean value'!C4</f>
        <v>5</v>
      </c>
      <c r="D3" s="12">
        <f>'mean value'!D4</f>
        <v>2</v>
      </c>
      <c r="E3" s="12">
        <f>'mean value'!E4</f>
        <v>6</v>
      </c>
      <c r="F3" s="12">
        <f>'mean value'!F4</f>
        <v>5</v>
      </c>
      <c r="G3" s="12">
        <f>'mean value'!G4</f>
        <v>7</v>
      </c>
      <c r="H3" s="12">
        <f>'mean value'!H4</f>
        <v>2</v>
      </c>
      <c r="I3" s="12">
        <f>'mean value'!I4</f>
        <v>6</v>
      </c>
      <c r="J3" s="12">
        <f>'mean value'!J4</f>
        <v>5</v>
      </c>
      <c r="K3" s="12">
        <f>'mean value'!K4</f>
        <v>5</v>
      </c>
      <c r="L3" s="12">
        <f>'mean value'!L4</f>
        <v>2</v>
      </c>
      <c r="M3" s="12">
        <f>'mean value'!M4</f>
        <v>6</v>
      </c>
      <c r="N3" s="12">
        <f>'mean value'!N4</f>
        <v>3</v>
      </c>
      <c r="O3" s="12">
        <f>'mean value'!O4</f>
        <v>3</v>
      </c>
      <c r="P3" s="12">
        <f>'mean value'!P4</f>
        <v>2</v>
      </c>
      <c r="Q3" s="12">
        <f>'mean value'!Q4</f>
        <v>3</v>
      </c>
      <c r="R3" s="12">
        <f>'mean value'!R4</f>
        <v>3</v>
      </c>
      <c r="S3" s="12">
        <f>'mean value'!S4</f>
        <v>3</v>
      </c>
      <c r="T3" s="12">
        <f>'mean value'!T4</f>
        <v>2</v>
      </c>
      <c r="U3" s="12">
        <f>'mean value'!U4</f>
        <v>3</v>
      </c>
      <c r="V3" s="12">
        <f>'mean value'!V4</f>
        <v>2</v>
      </c>
      <c r="W3" s="12">
        <f>'mean value'!W4</f>
        <v>2</v>
      </c>
      <c r="X3" s="12">
        <f>'mean value'!X4</f>
        <v>2</v>
      </c>
      <c r="Y3" s="12">
        <f>'mean value'!Y4</f>
        <v>2</v>
      </c>
      <c r="Z3" s="12">
        <f>'mean value'!Z4</f>
        <v>3</v>
      </c>
      <c r="AA3" s="12">
        <f>'mean value'!AA4</f>
        <v>3</v>
      </c>
    </row>
    <row r="4" spans="1:27" x14ac:dyDescent="0.25">
      <c r="A4" s="25" t="str">
        <f>'mean value'!A5</f>
        <v>TP 4</v>
      </c>
      <c r="B4" s="25">
        <f>'mean value'!B5</f>
        <v>3</v>
      </c>
      <c r="C4" s="25">
        <f>'mean value'!C5</f>
        <v>6</v>
      </c>
      <c r="D4" s="25">
        <f>'mean value'!D5</f>
        <v>3</v>
      </c>
      <c r="E4" s="25">
        <f>'mean value'!E5</f>
        <v>7</v>
      </c>
      <c r="F4" s="27">
        <f>'mean value'!F5</f>
        <v>3</v>
      </c>
      <c r="G4" s="27">
        <f>'mean value'!G5</f>
        <v>4</v>
      </c>
      <c r="H4" s="27">
        <f>'mean value'!H5</f>
        <v>3</v>
      </c>
      <c r="I4" s="27">
        <f>'mean value'!I5</f>
        <v>7</v>
      </c>
      <c r="J4" s="25">
        <f>'mean value'!J5</f>
        <v>3</v>
      </c>
      <c r="K4" s="25">
        <f>'mean value'!K5</f>
        <v>7</v>
      </c>
      <c r="L4" s="25">
        <f>'mean value'!L5</f>
        <v>4</v>
      </c>
      <c r="M4" s="25">
        <f>'mean value'!M5</f>
        <v>7</v>
      </c>
      <c r="N4" s="27">
        <f>'mean value'!N5</f>
        <v>1</v>
      </c>
      <c r="O4" s="27">
        <f>'mean value'!O5</f>
        <v>2</v>
      </c>
      <c r="P4" s="27">
        <f>'mean value'!P5</f>
        <v>1</v>
      </c>
      <c r="Q4" s="27">
        <f>'mean value'!Q5</f>
        <v>2</v>
      </c>
      <c r="R4" s="25">
        <f>'mean value'!R5</f>
        <v>1</v>
      </c>
      <c r="S4" s="25">
        <f>'mean value'!S5</f>
        <v>2</v>
      </c>
      <c r="T4" s="25">
        <f>'mean value'!T5</f>
        <v>1</v>
      </c>
      <c r="U4" s="25">
        <f>'mean value'!U5</f>
        <v>2</v>
      </c>
      <c r="V4" s="27">
        <f>'mean value'!V5</f>
        <v>1</v>
      </c>
      <c r="W4" s="27">
        <f>'mean value'!W5</f>
        <v>3</v>
      </c>
      <c r="X4" s="27">
        <f>'mean value'!X5</f>
        <v>1</v>
      </c>
      <c r="Y4" s="27">
        <f>'mean value'!Y5</f>
        <v>3</v>
      </c>
      <c r="Z4" s="25">
        <f>'mean value'!Z5</f>
        <v>2</v>
      </c>
      <c r="AA4" s="25">
        <f>'mean value'!AA5</f>
        <v>2</v>
      </c>
    </row>
    <row r="5" spans="1:27" x14ac:dyDescent="0.25">
      <c r="A5" s="25" t="str">
        <f>'mean value'!A6</f>
        <v>TP 5</v>
      </c>
      <c r="B5" s="25">
        <f>'mean value'!B6</f>
        <v>5</v>
      </c>
      <c r="C5" s="25">
        <f>'mean value'!C6</f>
        <v>4</v>
      </c>
      <c r="D5" s="25">
        <f>'mean value'!D6</f>
        <v>4</v>
      </c>
      <c r="E5" s="25">
        <f>'mean value'!E6</f>
        <v>6</v>
      </c>
      <c r="F5" s="27">
        <f>'mean value'!F6</f>
        <v>6</v>
      </c>
      <c r="G5" s="27">
        <f>'mean value'!G6</f>
        <v>3</v>
      </c>
      <c r="H5" s="27">
        <f>'mean value'!H6</f>
        <v>4</v>
      </c>
      <c r="I5" s="27">
        <f>'mean value'!I6</f>
        <v>6</v>
      </c>
      <c r="J5" s="25">
        <f>'mean value'!J6</f>
        <v>6</v>
      </c>
      <c r="K5" s="25">
        <f>'mean value'!K6</f>
        <v>6</v>
      </c>
      <c r="L5" s="25">
        <f>'mean value'!L6</f>
        <v>4</v>
      </c>
      <c r="M5" s="25">
        <f>'mean value'!M6</f>
        <v>5</v>
      </c>
      <c r="N5" s="27">
        <f>'mean value'!N6</f>
        <v>2</v>
      </c>
      <c r="O5" s="27">
        <f>'mean value'!O6</f>
        <v>2</v>
      </c>
      <c r="P5" s="27">
        <f>'mean value'!P6</f>
        <v>2</v>
      </c>
      <c r="Q5" s="27">
        <f>'mean value'!Q6</f>
        <v>5</v>
      </c>
      <c r="R5" s="25">
        <f>'mean value'!R6</f>
        <v>3</v>
      </c>
      <c r="S5" s="25">
        <f>'mean value'!S6</f>
        <v>4</v>
      </c>
      <c r="T5" s="25">
        <f>'mean value'!T6</f>
        <v>3</v>
      </c>
      <c r="U5" s="25">
        <f>'mean value'!U6</f>
        <v>5</v>
      </c>
      <c r="V5" s="27">
        <f>'mean value'!V6</f>
        <v>3</v>
      </c>
      <c r="W5" s="27">
        <f>'mean value'!W6</f>
        <v>3</v>
      </c>
      <c r="X5" s="27">
        <f>'mean value'!X6</f>
        <v>2</v>
      </c>
      <c r="Y5" s="27">
        <f>'mean value'!Y6</f>
        <v>5</v>
      </c>
      <c r="Z5" s="25">
        <f>'mean value'!Z6</f>
        <v>2</v>
      </c>
      <c r="AA5" s="25">
        <f>'mean value'!AA6</f>
        <v>3</v>
      </c>
    </row>
    <row r="6" spans="1:27" x14ac:dyDescent="0.25">
      <c r="A6" s="25" t="str">
        <f>'mean value'!A7</f>
        <v>TP 6</v>
      </c>
      <c r="B6" s="25">
        <f>'mean value'!B7</f>
        <v>2</v>
      </c>
      <c r="C6" s="25">
        <f>'mean value'!C7</f>
        <v>6</v>
      </c>
      <c r="D6" s="25">
        <f>'mean value'!D7</f>
        <v>2</v>
      </c>
      <c r="E6" s="25">
        <f>'mean value'!E7</f>
        <v>3</v>
      </c>
      <c r="F6" s="27">
        <f>'mean value'!F7</f>
        <v>2</v>
      </c>
      <c r="G6" s="27">
        <f>'mean value'!G7</f>
        <v>5</v>
      </c>
      <c r="H6" s="27">
        <f>'mean value'!H7</f>
        <v>2</v>
      </c>
      <c r="I6" s="27">
        <f>'mean value'!I7</f>
        <v>3</v>
      </c>
      <c r="J6" s="25">
        <f>'mean value'!J7</f>
        <v>2</v>
      </c>
      <c r="K6" s="25">
        <f>'mean value'!K7</f>
        <v>6</v>
      </c>
      <c r="L6" s="25">
        <f>'mean value'!L7</f>
        <v>3</v>
      </c>
      <c r="M6" s="25">
        <f>'mean value'!M7</f>
        <v>4</v>
      </c>
      <c r="N6" s="27">
        <f>'mean value'!N7</f>
        <v>3</v>
      </c>
      <c r="O6" s="27">
        <f>'mean value'!O7</f>
        <v>3</v>
      </c>
      <c r="P6" s="27">
        <f>'mean value'!P7</f>
        <v>2</v>
      </c>
      <c r="Q6" s="27">
        <f>'mean value'!Q7</f>
        <v>3</v>
      </c>
      <c r="R6" s="25">
        <f>'mean value'!R7</f>
        <v>3</v>
      </c>
      <c r="S6" s="25">
        <f>'mean value'!S7</f>
        <v>2</v>
      </c>
      <c r="T6" s="25">
        <f>'mean value'!T7</f>
        <v>2</v>
      </c>
      <c r="U6" s="25">
        <f>'mean value'!U7</f>
        <v>3</v>
      </c>
      <c r="V6" s="27">
        <f>'mean value'!V7</f>
        <v>3</v>
      </c>
      <c r="W6" s="27">
        <f>'mean value'!W7</f>
        <v>2</v>
      </c>
      <c r="X6" s="27">
        <f>'mean value'!X7</f>
        <v>2</v>
      </c>
      <c r="Y6" s="27">
        <f>'mean value'!Y7</f>
        <v>3</v>
      </c>
      <c r="Z6" s="25">
        <f>'mean value'!Z7</f>
        <v>3</v>
      </c>
      <c r="AA6" s="25">
        <f>'mean value'!AA7</f>
        <v>3</v>
      </c>
    </row>
    <row r="7" spans="1:27" x14ac:dyDescent="0.25">
      <c r="A7" s="25" t="str">
        <f>'mean value'!A9</f>
        <v>TP 8</v>
      </c>
      <c r="B7" s="25">
        <f>'mean value'!B9</f>
        <v>4</v>
      </c>
      <c r="C7" s="25">
        <f>'mean value'!C9</f>
        <v>3</v>
      </c>
      <c r="D7" s="25">
        <f>'mean value'!D9</f>
        <v>6</v>
      </c>
      <c r="E7" s="25">
        <f>'mean value'!E9</f>
        <v>4</v>
      </c>
      <c r="F7" s="27">
        <f>'mean value'!F9</f>
        <v>4</v>
      </c>
      <c r="G7" s="27">
        <f>'mean value'!G9</f>
        <v>6</v>
      </c>
      <c r="H7" s="27">
        <f>'mean value'!H9</f>
        <v>5</v>
      </c>
      <c r="I7" s="27">
        <f>'mean value'!I9</f>
        <v>6</v>
      </c>
      <c r="J7" s="25">
        <f>'mean value'!J9</f>
        <v>6</v>
      </c>
      <c r="K7" s="25">
        <f>'mean value'!K9</f>
        <v>5</v>
      </c>
      <c r="L7" s="25">
        <f>'mean value'!L9</f>
        <v>5</v>
      </c>
      <c r="M7" s="25">
        <f>'mean value'!M9</f>
        <v>6</v>
      </c>
      <c r="N7" s="27">
        <f>'mean value'!N9</f>
        <v>1</v>
      </c>
      <c r="O7" s="27">
        <f>'mean value'!O9</f>
        <v>2</v>
      </c>
      <c r="P7" s="27">
        <f>'mean value'!P9</f>
        <v>1</v>
      </c>
      <c r="Q7" s="27">
        <f>'mean value'!Q9</f>
        <v>1</v>
      </c>
      <c r="R7" s="25">
        <f>'mean value'!R9</f>
        <v>1</v>
      </c>
      <c r="S7" s="25">
        <f>'mean value'!S9</f>
        <v>1</v>
      </c>
      <c r="T7" s="25">
        <f>'mean value'!T9</f>
        <v>1</v>
      </c>
      <c r="U7" s="25">
        <f>'mean value'!U9</f>
        <v>1</v>
      </c>
      <c r="V7" s="27">
        <f>'mean value'!V9</f>
        <v>1</v>
      </c>
      <c r="W7" s="27">
        <f>'mean value'!W9</f>
        <v>1</v>
      </c>
      <c r="X7" s="27">
        <f>'mean value'!X9</f>
        <v>1</v>
      </c>
      <c r="Y7" s="27">
        <f>'mean value'!Y9</f>
        <v>1</v>
      </c>
      <c r="Z7" s="25">
        <f>'mean value'!Z9</f>
        <v>2</v>
      </c>
      <c r="AA7" s="25">
        <f>'mean value'!AA9</f>
        <v>2</v>
      </c>
    </row>
    <row r="8" spans="1:27" x14ac:dyDescent="0.25">
      <c r="A8" s="25" t="str">
        <f>'mean value'!A12</f>
        <v>TP 12</v>
      </c>
      <c r="B8" s="25">
        <f>'mean value'!B12</f>
        <v>3</v>
      </c>
      <c r="C8" s="25">
        <f>'mean value'!C12</f>
        <v>4</v>
      </c>
      <c r="D8" s="25">
        <f>'mean value'!D12</f>
        <v>2</v>
      </c>
      <c r="E8" s="25">
        <f>'mean value'!E12</f>
        <v>4</v>
      </c>
      <c r="F8" s="27">
        <f>'mean value'!F12</f>
        <v>3</v>
      </c>
      <c r="G8" s="27">
        <f>'mean value'!G12</f>
        <v>5</v>
      </c>
      <c r="H8" s="27">
        <f>'mean value'!H12</f>
        <v>2</v>
      </c>
      <c r="I8" s="27">
        <f>'mean value'!I12</f>
        <v>4</v>
      </c>
      <c r="J8" s="25">
        <f>'mean value'!J12</f>
        <v>3</v>
      </c>
      <c r="K8" s="25">
        <f>'mean value'!K12</f>
        <v>6</v>
      </c>
      <c r="L8" s="25">
        <f>'mean value'!L12</f>
        <v>3</v>
      </c>
      <c r="M8" s="25">
        <f>'mean value'!M12</f>
        <v>4</v>
      </c>
      <c r="N8" s="27">
        <f>'mean value'!N12</f>
        <v>5</v>
      </c>
      <c r="O8" s="27">
        <f>'mean value'!O12</f>
        <v>2</v>
      </c>
      <c r="P8" s="27">
        <f>'mean value'!P12</f>
        <v>2</v>
      </c>
      <c r="Q8" s="27">
        <f>'mean value'!Q12</f>
        <v>3</v>
      </c>
      <c r="R8" s="25">
        <f>'mean value'!R12</f>
        <v>5</v>
      </c>
      <c r="S8" s="25">
        <f>'mean value'!S12</f>
        <v>2</v>
      </c>
      <c r="T8" s="25">
        <f>'mean value'!T12</f>
        <v>2</v>
      </c>
      <c r="U8" s="25">
        <f>'mean value'!U12</f>
        <v>3</v>
      </c>
      <c r="V8" s="27">
        <f>'mean value'!V12</f>
        <v>5</v>
      </c>
      <c r="W8" s="27">
        <f>'mean value'!W12</f>
        <v>2</v>
      </c>
      <c r="X8" s="27">
        <f>'mean value'!X12</f>
        <v>3</v>
      </c>
      <c r="Y8" s="27">
        <f>'mean value'!Y12</f>
        <v>2</v>
      </c>
      <c r="Z8" s="25">
        <f>'mean value'!Z12</f>
        <v>1</v>
      </c>
      <c r="AA8" s="25">
        <f>'mean value'!AA12</f>
        <v>3</v>
      </c>
    </row>
    <row r="9" spans="1:27" x14ac:dyDescent="0.25">
      <c r="A9" s="25" t="str">
        <f>'mean value'!A13</f>
        <v>TP 14</v>
      </c>
      <c r="B9" s="25">
        <f>'mean value'!B13</f>
        <v>2</v>
      </c>
      <c r="C9" s="25">
        <f>'mean value'!C13</f>
        <v>6</v>
      </c>
      <c r="D9" s="25">
        <f>'mean value'!D13</f>
        <v>1</v>
      </c>
      <c r="E9" s="25">
        <f>'mean value'!E13</f>
        <v>5</v>
      </c>
      <c r="F9" s="27">
        <f>'mean value'!F13</f>
        <v>3</v>
      </c>
      <c r="G9" s="27">
        <f>'mean value'!G13</f>
        <v>7</v>
      </c>
      <c r="H9" s="27">
        <f>'mean value'!H13</f>
        <v>1</v>
      </c>
      <c r="I9" s="27">
        <f>'mean value'!I13</f>
        <v>5</v>
      </c>
      <c r="J9" s="25">
        <f>'mean value'!J13</f>
        <v>4</v>
      </c>
      <c r="K9" s="25">
        <f>'mean value'!K13</f>
        <v>7</v>
      </c>
      <c r="L9" s="25">
        <f>'mean value'!L13</f>
        <v>1</v>
      </c>
      <c r="M9" s="25">
        <f>'mean value'!M13</f>
        <v>6</v>
      </c>
      <c r="N9" s="27">
        <f>'mean value'!N13</f>
        <v>2</v>
      </c>
      <c r="O9" s="27">
        <f>'mean value'!O13</f>
        <v>1</v>
      </c>
      <c r="P9" s="27">
        <f>'mean value'!P13</f>
        <v>2</v>
      </c>
      <c r="Q9" s="27">
        <f>'mean value'!Q13</f>
        <v>4</v>
      </c>
      <c r="R9" s="25">
        <f>'mean value'!R13</f>
        <v>1</v>
      </c>
      <c r="S9" s="25">
        <f>'mean value'!S13</f>
        <v>2</v>
      </c>
      <c r="T9" s="25">
        <f>'mean value'!T13</f>
        <v>1</v>
      </c>
      <c r="U9" s="25">
        <f>'mean value'!U13</f>
        <v>4</v>
      </c>
      <c r="V9" s="27">
        <f>'mean value'!V13</f>
        <v>1</v>
      </c>
      <c r="W9" s="27">
        <f>'mean value'!W13</f>
        <v>2</v>
      </c>
      <c r="X9" s="27">
        <f>'mean value'!X13</f>
        <v>1</v>
      </c>
      <c r="Y9" s="27">
        <f>'mean value'!Y13</f>
        <v>4</v>
      </c>
      <c r="Z9" s="25">
        <f>'mean value'!Z13</f>
        <v>2</v>
      </c>
      <c r="AA9" s="25">
        <f>'mean value'!AA13</f>
        <v>2</v>
      </c>
    </row>
    <row r="10" spans="1:27" x14ac:dyDescent="0.25">
      <c r="A10" s="25" t="str">
        <f>'mean value'!A14</f>
        <v>TP15</v>
      </c>
      <c r="B10" s="25">
        <f>'mean value'!B14</f>
        <v>1</v>
      </c>
      <c r="C10" s="25">
        <f>'mean value'!C14</f>
        <v>6</v>
      </c>
      <c r="D10" s="25">
        <f>'mean value'!D14</f>
        <v>1</v>
      </c>
      <c r="E10" s="25">
        <f>'mean value'!E14</f>
        <v>3</v>
      </c>
      <c r="F10" s="27">
        <f>'mean value'!F14</f>
        <v>1</v>
      </c>
      <c r="G10" s="27">
        <f>'mean value'!G14</f>
        <v>7</v>
      </c>
      <c r="H10" s="27">
        <f>'mean value'!H14</f>
        <v>3</v>
      </c>
      <c r="I10" s="27">
        <f>'mean value'!I14</f>
        <v>5</v>
      </c>
      <c r="J10" s="25">
        <f>'mean value'!J14</f>
        <v>1</v>
      </c>
      <c r="K10" s="25">
        <f>'mean value'!K14</f>
        <v>7</v>
      </c>
      <c r="L10" s="25">
        <f>'mean value'!L14</f>
        <v>3</v>
      </c>
      <c r="M10" s="25">
        <f>'mean value'!M14</f>
        <v>5</v>
      </c>
      <c r="N10" s="27">
        <f>'mean value'!N14</f>
        <v>4</v>
      </c>
      <c r="O10" s="27">
        <f>'mean value'!O14</f>
        <v>3</v>
      </c>
      <c r="P10" s="27">
        <f>'mean value'!P14</f>
        <v>1</v>
      </c>
      <c r="Q10" s="27">
        <f>'mean value'!Q14</f>
        <v>6</v>
      </c>
      <c r="R10" s="25">
        <f>'mean value'!R14</f>
        <v>3</v>
      </c>
      <c r="S10" s="25">
        <f>'mean value'!S14</f>
        <v>2</v>
      </c>
      <c r="T10" s="25">
        <f>'mean value'!T14</f>
        <v>1</v>
      </c>
      <c r="U10" s="25">
        <f>'mean value'!U14</f>
        <v>6</v>
      </c>
      <c r="V10" s="27">
        <f>'mean value'!V14</f>
        <v>3</v>
      </c>
      <c r="W10" s="27">
        <f>'mean value'!W14</f>
        <v>2</v>
      </c>
      <c r="X10" s="27">
        <f>'mean value'!X14</f>
        <v>1</v>
      </c>
      <c r="Y10" s="27">
        <f>'mean value'!Y14</f>
        <v>6</v>
      </c>
      <c r="Z10" s="25">
        <f>'mean value'!Z14</f>
        <v>3</v>
      </c>
      <c r="AA10" s="25">
        <f>'mean value'!AA14</f>
        <v>6</v>
      </c>
    </row>
    <row r="11" spans="1:27" x14ac:dyDescent="0.25">
      <c r="A11" s="25" t="str">
        <f>'mean value'!A15</f>
        <v>TP16</v>
      </c>
      <c r="B11" s="25">
        <f>'mean value'!B15</f>
        <v>4</v>
      </c>
      <c r="C11" s="25">
        <f>'mean value'!C15</f>
        <v>2</v>
      </c>
      <c r="D11" s="25">
        <f>'mean value'!D15</f>
        <v>4</v>
      </c>
      <c r="E11" s="25">
        <f>'mean value'!E15</f>
        <v>5</v>
      </c>
      <c r="F11" s="27">
        <f>'mean value'!F15</f>
        <v>2</v>
      </c>
      <c r="G11" s="27">
        <f>'mean value'!G15</f>
        <v>4</v>
      </c>
      <c r="H11" s="27">
        <f>'mean value'!H15</f>
        <v>6</v>
      </c>
      <c r="I11" s="27">
        <f>'mean value'!I15</f>
        <v>4</v>
      </c>
      <c r="J11" s="25">
        <f>'mean value'!J15</f>
        <v>3</v>
      </c>
      <c r="K11" s="25">
        <f>'mean value'!K15</f>
        <v>2</v>
      </c>
      <c r="L11" s="25">
        <f>'mean value'!L15</f>
        <v>1</v>
      </c>
      <c r="M11" s="25">
        <f>'mean value'!M15</f>
        <v>4</v>
      </c>
      <c r="N11" s="27">
        <f>'mean value'!N15</f>
        <v>2</v>
      </c>
      <c r="O11" s="27">
        <f>'mean value'!O15</f>
        <v>4</v>
      </c>
      <c r="P11" s="27">
        <f>'mean value'!P15</f>
        <v>5</v>
      </c>
      <c r="Q11" s="27">
        <f>'mean value'!Q15</f>
        <v>3</v>
      </c>
      <c r="R11" s="25">
        <f>'mean value'!R15</f>
        <v>1</v>
      </c>
      <c r="S11" s="25">
        <f>'mean value'!S15</f>
        <v>1</v>
      </c>
      <c r="T11" s="25">
        <f>'mean value'!T15</f>
        <v>1</v>
      </c>
      <c r="U11" s="25">
        <f>'mean value'!U15</f>
        <v>1</v>
      </c>
      <c r="V11" s="27">
        <f>'mean value'!V15</f>
        <v>3</v>
      </c>
      <c r="W11" s="27">
        <f>'mean value'!W15</f>
        <v>3</v>
      </c>
      <c r="X11" s="27">
        <f>'mean value'!X15</f>
        <v>4</v>
      </c>
      <c r="Y11" s="27">
        <f>'mean value'!Y15</f>
        <v>3</v>
      </c>
      <c r="Z11" s="25">
        <f>'mean value'!Z15</f>
        <v>4</v>
      </c>
      <c r="AA11" s="25" t="str">
        <f>'mean value'!AA15</f>
        <v>n.a</v>
      </c>
    </row>
    <row r="12" spans="1:27" x14ac:dyDescent="0.25">
      <c r="A12" s="25" t="str">
        <f>'mean value'!A16</f>
        <v>TP17</v>
      </c>
      <c r="B12" s="25">
        <f>'mean value'!B16</f>
        <v>7</v>
      </c>
      <c r="C12" s="25">
        <f>'mean value'!C16</f>
        <v>7</v>
      </c>
      <c r="D12" s="25">
        <f>'mean value'!D16</f>
        <v>7</v>
      </c>
      <c r="E12" s="25">
        <f>'mean value'!E16</f>
        <v>7</v>
      </c>
      <c r="F12" s="27">
        <f>'mean value'!F16</f>
        <v>7</v>
      </c>
      <c r="G12" s="27">
        <f>'mean value'!G16</f>
        <v>7</v>
      </c>
      <c r="H12" s="27">
        <f>'mean value'!H16</f>
        <v>7</v>
      </c>
      <c r="I12" s="27">
        <f>'mean value'!I16</f>
        <v>7</v>
      </c>
      <c r="J12" s="25">
        <f>'mean value'!J16</f>
        <v>7</v>
      </c>
      <c r="K12" s="25">
        <f>'mean value'!K16</f>
        <v>7</v>
      </c>
      <c r="L12" s="25">
        <f>'mean value'!L16</f>
        <v>7</v>
      </c>
      <c r="M12" s="25">
        <f>'mean value'!M16</f>
        <v>7</v>
      </c>
      <c r="N12" s="27">
        <f>'mean value'!N16</f>
        <v>1</v>
      </c>
      <c r="O12" s="27">
        <f>'mean value'!O16</f>
        <v>1</v>
      </c>
      <c r="P12" s="27">
        <f>'mean value'!P16</f>
        <v>1</v>
      </c>
      <c r="Q12" s="27">
        <f>'mean value'!Q16</f>
        <v>1</v>
      </c>
      <c r="R12" s="25">
        <f>'mean value'!R16</f>
        <v>1</v>
      </c>
      <c r="S12" s="25">
        <f>'mean value'!S16</f>
        <v>1</v>
      </c>
      <c r="T12" s="25">
        <f>'mean value'!T16</f>
        <v>1</v>
      </c>
      <c r="U12" s="25">
        <f>'mean value'!U16</f>
        <v>1</v>
      </c>
      <c r="V12" s="27">
        <f>'mean value'!V16</f>
        <v>1</v>
      </c>
      <c r="W12" s="27">
        <f>'mean value'!W16</f>
        <v>1</v>
      </c>
      <c r="X12" s="27">
        <f>'mean value'!X16</f>
        <v>1</v>
      </c>
      <c r="Y12" s="27">
        <f>'mean value'!Y16</f>
        <v>1</v>
      </c>
      <c r="Z12" s="25">
        <f>'mean value'!Z16</f>
        <v>1</v>
      </c>
      <c r="AA12" s="25">
        <f>'mean value'!AA16</f>
        <v>1</v>
      </c>
    </row>
    <row r="13" spans="1:27" x14ac:dyDescent="0.25">
      <c r="A13" s="25" t="str">
        <f>'mean value'!A18</f>
        <v>TP19</v>
      </c>
      <c r="B13" s="25">
        <f>'mean value'!B18</f>
        <v>1</v>
      </c>
      <c r="C13" s="25">
        <f>'mean value'!C18</f>
        <v>5</v>
      </c>
      <c r="D13" s="25">
        <f>'mean value'!D18</f>
        <v>1</v>
      </c>
      <c r="E13" s="25">
        <f>'mean value'!E18</f>
        <v>3</v>
      </c>
      <c r="F13" s="27">
        <f>'mean value'!F18</f>
        <v>1</v>
      </c>
      <c r="G13" s="27">
        <f>'mean value'!G18</f>
        <v>5</v>
      </c>
      <c r="H13" s="27">
        <f>'mean value'!H18</f>
        <v>1</v>
      </c>
      <c r="I13" s="27">
        <f>'mean value'!I18</f>
        <v>3</v>
      </c>
      <c r="J13" s="25">
        <f>'mean value'!J18</f>
        <v>1</v>
      </c>
      <c r="K13" s="25">
        <f>'mean value'!K18</f>
        <v>6</v>
      </c>
      <c r="L13" s="25">
        <f>'mean value'!L18</f>
        <v>1</v>
      </c>
      <c r="M13" s="25">
        <f>'mean value'!M18</f>
        <v>3</v>
      </c>
      <c r="N13" s="27">
        <f>'mean value'!N18</f>
        <v>3</v>
      </c>
      <c r="O13" s="27">
        <f>'mean value'!O18</f>
        <v>1</v>
      </c>
      <c r="P13" s="27">
        <f>'mean value'!P18</f>
        <v>2</v>
      </c>
      <c r="Q13" s="27">
        <f>'mean value'!Q18</f>
        <v>3</v>
      </c>
      <c r="R13" s="25">
        <f>'mean value'!R18</f>
        <v>3</v>
      </c>
      <c r="S13" s="25">
        <f>'mean value'!S18</f>
        <v>1</v>
      </c>
      <c r="T13" s="25">
        <f>'mean value'!T18</f>
        <v>4</v>
      </c>
      <c r="U13" s="25">
        <f>'mean value'!U18</f>
        <v>3</v>
      </c>
      <c r="V13" s="27">
        <f>'mean value'!V18</f>
        <v>3</v>
      </c>
      <c r="W13" s="27">
        <f>'mean value'!W18</f>
        <v>1</v>
      </c>
      <c r="X13" s="27">
        <f>'mean value'!X18</f>
        <v>4</v>
      </c>
      <c r="Y13" s="27">
        <f>'mean value'!Y18</f>
        <v>3</v>
      </c>
      <c r="Z13" s="25">
        <f>'mean value'!Z18</f>
        <v>1</v>
      </c>
      <c r="AA13" s="25">
        <f>'mean value'!AA18</f>
        <v>3</v>
      </c>
    </row>
    <row r="14" spans="1:27" x14ac:dyDescent="0.25">
      <c r="A14" s="25" t="str">
        <f>'mean value'!A19</f>
        <v>TP20</v>
      </c>
      <c r="B14" s="25">
        <f>'mean value'!B19</f>
        <v>2</v>
      </c>
      <c r="C14" s="25">
        <f>'mean value'!C19</f>
        <v>6</v>
      </c>
      <c r="D14" s="25">
        <f>'mean value'!D19</f>
        <v>3</v>
      </c>
      <c r="E14" s="25">
        <f>'mean value'!E19</f>
        <v>4</v>
      </c>
      <c r="F14" s="27">
        <f>'mean value'!F19</f>
        <v>2</v>
      </c>
      <c r="G14" s="27">
        <f>'mean value'!G19</f>
        <v>4</v>
      </c>
      <c r="H14" s="27">
        <f>'mean value'!H19</f>
        <v>2</v>
      </c>
      <c r="I14" s="27">
        <f>'mean value'!I19</f>
        <v>4</v>
      </c>
      <c r="J14" s="25">
        <f>'mean value'!J19</f>
        <v>2</v>
      </c>
      <c r="K14" s="25">
        <f>'mean value'!K19</f>
        <v>4</v>
      </c>
      <c r="L14" s="25">
        <f>'mean value'!L19</f>
        <v>5</v>
      </c>
      <c r="M14" s="25">
        <f>'mean value'!M19</f>
        <v>5</v>
      </c>
      <c r="N14" s="27">
        <f>'mean value'!N19</f>
        <v>5</v>
      </c>
      <c r="O14" s="27">
        <f>'mean value'!O19</f>
        <v>2</v>
      </c>
      <c r="P14" s="27">
        <f>'mean value'!P19</f>
        <v>3</v>
      </c>
      <c r="Q14" s="27">
        <f>'mean value'!Q19</f>
        <v>3</v>
      </c>
      <c r="R14" s="25">
        <f>'mean value'!R19</f>
        <v>3</v>
      </c>
      <c r="S14" s="25">
        <f>'mean value'!S19</f>
        <v>3</v>
      </c>
      <c r="T14" s="25">
        <f>'mean value'!T19</f>
        <v>2</v>
      </c>
      <c r="U14" s="25">
        <f>'mean value'!U19</f>
        <v>3</v>
      </c>
      <c r="V14" s="27">
        <f>'mean value'!V19</f>
        <v>4</v>
      </c>
      <c r="W14" s="27">
        <f>'mean value'!W19</f>
        <v>3</v>
      </c>
      <c r="X14" s="27">
        <f>'mean value'!X19</f>
        <v>2</v>
      </c>
      <c r="Y14" s="27">
        <f>'mean value'!Y19</f>
        <v>3</v>
      </c>
      <c r="Z14" s="25">
        <f>'mean value'!Z19</f>
        <v>2</v>
      </c>
      <c r="AA14" s="25">
        <f>'mean value'!AA19</f>
        <v>2</v>
      </c>
    </row>
    <row r="15" spans="1:27" x14ac:dyDescent="0.25">
      <c r="A15" s="25" t="str">
        <f>'mean value'!A20</f>
        <v>TP21</v>
      </c>
      <c r="B15" s="25">
        <f>'mean value'!B20</f>
        <v>2</v>
      </c>
      <c r="C15" s="25">
        <f>'mean value'!C20</f>
        <v>2</v>
      </c>
      <c r="D15" s="25">
        <f>'mean value'!D20</f>
        <v>1</v>
      </c>
      <c r="E15" s="25">
        <f>'mean value'!E20</f>
        <v>5</v>
      </c>
      <c r="F15" s="27">
        <f>'mean value'!F20</f>
        <v>2</v>
      </c>
      <c r="G15" s="27">
        <f>'mean value'!G20</f>
        <v>2</v>
      </c>
      <c r="H15" s="27">
        <f>'mean value'!H20</f>
        <v>1</v>
      </c>
      <c r="I15" s="27">
        <f>'mean value'!I20</f>
        <v>5</v>
      </c>
      <c r="J15" s="25">
        <f>'mean value'!J20</f>
        <v>2</v>
      </c>
      <c r="K15" s="25">
        <f>'mean value'!K20</f>
        <v>2</v>
      </c>
      <c r="L15" s="25">
        <f>'mean value'!L20</f>
        <v>1</v>
      </c>
      <c r="M15" s="25">
        <f>'mean value'!M20</f>
        <v>5</v>
      </c>
      <c r="N15" s="27">
        <f>'mean value'!N20</f>
        <v>5</v>
      </c>
      <c r="O15" s="27">
        <f>'mean value'!O20</f>
        <v>2</v>
      </c>
      <c r="P15" s="27">
        <f>'mean value'!P20</f>
        <v>4</v>
      </c>
      <c r="Q15" s="27">
        <f>'mean value'!Q20</f>
        <v>6</v>
      </c>
      <c r="R15" s="25">
        <f>'mean value'!R20</f>
        <v>3</v>
      </c>
      <c r="S15" s="25">
        <f>'mean value'!S20</f>
        <v>2</v>
      </c>
      <c r="T15" s="25">
        <f>'mean value'!T20</f>
        <v>4</v>
      </c>
      <c r="U15" s="25">
        <f>'mean value'!U20</f>
        <v>5</v>
      </c>
      <c r="V15" s="27">
        <f>'mean value'!V20</f>
        <v>4</v>
      </c>
      <c r="W15" s="27">
        <f>'mean value'!W20</f>
        <v>2</v>
      </c>
      <c r="X15" s="27">
        <f>'mean value'!X20</f>
        <v>4</v>
      </c>
      <c r="Y15" s="27">
        <f>'mean value'!Y20</f>
        <v>5</v>
      </c>
      <c r="Z15" s="25">
        <f>'mean value'!Z20</f>
        <v>5</v>
      </c>
      <c r="AA15" s="25">
        <f>'mean value'!AA20</f>
        <v>6</v>
      </c>
    </row>
    <row r="16" spans="1:27" x14ac:dyDescent="0.25">
      <c r="A16" s="25" t="str">
        <f>'mean value'!A23</f>
        <v>TP25</v>
      </c>
      <c r="B16" s="25">
        <f>'mean value'!B23</f>
        <v>2</v>
      </c>
      <c r="C16" s="25">
        <f>'mean value'!C23</f>
        <v>2</v>
      </c>
      <c r="D16" s="25">
        <f>'mean value'!D23</f>
        <v>2</v>
      </c>
      <c r="E16" s="25">
        <f>'mean value'!E23</f>
        <v>3</v>
      </c>
      <c r="F16" s="27">
        <f>'mean value'!F23</f>
        <v>2</v>
      </c>
      <c r="G16" s="27">
        <f>'mean value'!G23</f>
        <v>2</v>
      </c>
      <c r="H16" s="27">
        <f>'mean value'!H23</f>
        <v>2</v>
      </c>
      <c r="I16" s="27">
        <f>'mean value'!I23</f>
        <v>3</v>
      </c>
      <c r="J16" s="25">
        <f>'mean value'!J23</f>
        <v>2</v>
      </c>
      <c r="K16" s="25">
        <f>'mean value'!K23</f>
        <v>3</v>
      </c>
      <c r="L16" s="25">
        <f>'mean value'!L23</f>
        <v>2</v>
      </c>
      <c r="M16" s="25">
        <f>'mean value'!M23</f>
        <v>3</v>
      </c>
      <c r="N16" s="27">
        <f>'mean value'!N23</f>
        <v>3</v>
      </c>
      <c r="O16" s="27">
        <f>'mean value'!O23</f>
        <v>2</v>
      </c>
      <c r="P16" s="27">
        <f>'mean value'!P23</f>
        <v>2</v>
      </c>
      <c r="Q16" s="27">
        <f>'mean value'!Q23</f>
        <v>2</v>
      </c>
      <c r="R16" s="25">
        <f>'mean value'!R23</f>
        <v>3</v>
      </c>
      <c r="S16" s="25">
        <f>'mean value'!S23</f>
        <v>2</v>
      </c>
      <c r="T16" s="25">
        <f>'mean value'!T23</f>
        <v>3</v>
      </c>
      <c r="U16" s="25">
        <f>'mean value'!U23</f>
        <v>1</v>
      </c>
      <c r="V16" s="27">
        <f>'mean value'!V23</f>
        <v>3</v>
      </c>
      <c r="W16" s="27">
        <f>'mean value'!W23</f>
        <v>2</v>
      </c>
      <c r="X16" s="27">
        <f>'mean value'!X23</f>
        <v>3</v>
      </c>
      <c r="Y16" s="27">
        <f>'mean value'!Y23</f>
        <v>2</v>
      </c>
      <c r="Z16" s="25">
        <f>'mean value'!Z23</f>
        <v>1</v>
      </c>
      <c r="AA16" s="25">
        <f>'mean value'!AA23</f>
        <v>3</v>
      </c>
    </row>
    <row r="17" spans="1:27" x14ac:dyDescent="0.25">
      <c r="A17" s="25" t="str">
        <f>'mean value'!A25</f>
        <v>TP27</v>
      </c>
      <c r="B17" s="25">
        <f>'mean value'!B25</f>
        <v>1</v>
      </c>
      <c r="C17" s="25">
        <f>'mean value'!C25</f>
        <v>1</v>
      </c>
      <c r="D17" s="25">
        <f>'mean value'!D25</f>
        <v>1</v>
      </c>
      <c r="E17" s="25" t="str">
        <f>'mean value'!E25</f>
        <v>n.a</v>
      </c>
      <c r="F17" s="27">
        <f>'mean value'!F25</f>
        <v>1</v>
      </c>
      <c r="G17" s="27">
        <f>'mean value'!G25</f>
        <v>1</v>
      </c>
      <c r="H17" s="27">
        <f>'mean value'!H25</f>
        <v>1</v>
      </c>
      <c r="I17" s="27" t="str">
        <f>'mean value'!I25</f>
        <v>n.a</v>
      </c>
      <c r="J17" s="25">
        <f>'mean value'!J25</f>
        <v>1</v>
      </c>
      <c r="K17" s="25">
        <f>'mean value'!K25</f>
        <v>3</v>
      </c>
      <c r="L17" s="25">
        <f>'mean value'!L25</f>
        <v>4</v>
      </c>
      <c r="M17" s="25" t="str">
        <f>'mean value'!M25</f>
        <v>n.a</v>
      </c>
      <c r="N17" s="27">
        <f>'mean value'!N25</f>
        <v>3</v>
      </c>
      <c r="O17" s="27">
        <f>'mean value'!O25</f>
        <v>1</v>
      </c>
      <c r="P17" s="27">
        <f>'mean value'!P25</f>
        <v>1</v>
      </c>
      <c r="Q17" s="27">
        <f>'mean value'!Q25</f>
        <v>1</v>
      </c>
      <c r="R17" s="25">
        <f>'mean value'!R25</f>
        <v>3</v>
      </c>
      <c r="S17" s="25">
        <f>'mean value'!S25</f>
        <v>1</v>
      </c>
      <c r="T17" s="25">
        <f>'mean value'!T25</f>
        <v>1</v>
      </c>
      <c r="U17" s="25">
        <f>'mean value'!U25</f>
        <v>1</v>
      </c>
      <c r="V17" s="27">
        <f>'mean value'!V25</f>
        <v>3</v>
      </c>
      <c r="W17" s="27">
        <f>'mean value'!W25</f>
        <v>1</v>
      </c>
      <c r="X17" s="27">
        <f>'mean value'!X25</f>
        <v>1</v>
      </c>
      <c r="Y17" s="27">
        <f>'mean value'!Y25</f>
        <v>1</v>
      </c>
      <c r="Z17" s="25">
        <f>'mean value'!Z25</f>
        <v>3</v>
      </c>
      <c r="AA17" s="25">
        <f>'mean value'!AA25</f>
        <v>3</v>
      </c>
    </row>
    <row r="18" spans="1:27" s="1" customFormat="1" x14ac:dyDescent="0.25">
      <c r="A18" s="13" t="s">
        <v>136</v>
      </c>
      <c r="B18" s="16">
        <f t="shared" ref="B18:AA18" si="0">SUM(B2:B17)/COUNT(B2:B17)</f>
        <v>3.1875</v>
      </c>
      <c r="C18" s="16">
        <f t="shared" si="0"/>
        <v>4.375</v>
      </c>
      <c r="D18" s="16">
        <f t="shared" si="0"/>
        <v>2.75</v>
      </c>
      <c r="E18" s="16">
        <f t="shared" si="0"/>
        <v>4.7333333333333334</v>
      </c>
      <c r="F18" s="1">
        <f t="shared" si="0"/>
        <v>2.8125</v>
      </c>
      <c r="G18" s="1">
        <f t="shared" si="0"/>
        <v>4.375</v>
      </c>
      <c r="H18" s="1">
        <f t="shared" si="0"/>
        <v>2.6875</v>
      </c>
      <c r="I18" s="1">
        <f t="shared" si="0"/>
        <v>4.8666666666666663</v>
      </c>
      <c r="J18" s="16">
        <f t="shared" si="0"/>
        <v>3.375</v>
      </c>
      <c r="K18" s="16">
        <f t="shared" si="0"/>
        <v>5.125</v>
      </c>
      <c r="L18" s="16">
        <f t="shared" si="0"/>
        <v>3.125</v>
      </c>
      <c r="M18" s="16">
        <f t="shared" si="0"/>
        <v>5</v>
      </c>
      <c r="N18" s="1">
        <f t="shared" si="0"/>
        <v>2.8125</v>
      </c>
      <c r="O18" s="1">
        <f t="shared" si="0"/>
        <v>2.125</v>
      </c>
      <c r="P18" s="1">
        <f t="shared" si="0"/>
        <v>2.0625</v>
      </c>
      <c r="Q18" s="1">
        <f t="shared" si="0"/>
        <v>3</v>
      </c>
      <c r="R18" s="16">
        <f t="shared" si="0"/>
        <v>2.5</v>
      </c>
      <c r="S18" s="16">
        <f t="shared" si="0"/>
        <v>1.9375</v>
      </c>
      <c r="T18" s="16">
        <f t="shared" si="0"/>
        <v>1.9375</v>
      </c>
      <c r="U18" s="16">
        <f t="shared" si="0"/>
        <v>2.8125</v>
      </c>
      <c r="V18" s="1">
        <f t="shared" si="0"/>
        <v>2.625</v>
      </c>
      <c r="W18" s="1">
        <f t="shared" si="0"/>
        <v>2</v>
      </c>
      <c r="X18" s="1">
        <f t="shared" si="0"/>
        <v>2.125</v>
      </c>
      <c r="Y18" s="1">
        <f t="shared" si="0"/>
        <v>2.875</v>
      </c>
      <c r="Z18" s="16">
        <f t="shared" si="0"/>
        <v>2.3125</v>
      </c>
      <c r="AA18" s="16">
        <f t="shared" si="0"/>
        <v>2.8666666666666667</v>
      </c>
    </row>
    <row r="19" spans="1:27" s="1" customFormat="1" x14ac:dyDescent="0.25">
      <c r="A19" s="14" t="s">
        <v>137</v>
      </c>
      <c r="B19" s="16">
        <f t="shared" ref="B19:AA19" si="1">AVERAGEA(B2:B17)</f>
        <v>3.1875</v>
      </c>
      <c r="C19" s="16">
        <f t="shared" si="1"/>
        <v>4.375</v>
      </c>
      <c r="D19" s="16">
        <f t="shared" si="1"/>
        <v>2.75</v>
      </c>
      <c r="E19" s="16">
        <f t="shared" si="1"/>
        <v>4.4375</v>
      </c>
      <c r="F19" s="1">
        <f t="shared" si="1"/>
        <v>2.8125</v>
      </c>
      <c r="G19" s="1">
        <f t="shared" si="1"/>
        <v>4.375</v>
      </c>
      <c r="H19" s="1">
        <f t="shared" si="1"/>
        <v>2.6875</v>
      </c>
      <c r="I19" s="1">
        <f t="shared" si="1"/>
        <v>4.5625</v>
      </c>
      <c r="J19" s="16">
        <f t="shared" si="1"/>
        <v>3.375</v>
      </c>
      <c r="K19" s="16">
        <f t="shared" si="1"/>
        <v>5.125</v>
      </c>
      <c r="L19" s="16">
        <f t="shared" si="1"/>
        <v>3.125</v>
      </c>
      <c r="M19" s="16">
        <f t="shared" si="1"/>
        <v>4.6875</v>
      </c>
      <c r="N19" s="1">
        <f t="shared" si="1"/>
        <v>2.8125</v>
      </c>
      <c r="O19" s="1">
        <f t="shared" si="1"/>
        <v>2.125</v>
      </c>
      <c r="P19" s="1">
        <f t="shared" si="1"/>
        <v>2.0625</v>
      </c>
      <c r="Q19" s="1">
        <f t="shared" si="1"/>
        <v>3</v>
      </c>
      <c r="R19" s="16">
        <f t="shared" si="1"/>
        <v>2.5</v>
      </c>
      <c r="S19" s="16">
        <f t="shared" si="1"/>
        <v>1.9375</v>
      </c>
      <c r="T19" s="16">
        <f t="shared" si="1"/>
        <v>1.9375</v>
      </c>
      <c r="U19" s="16">
        <f t="shared" si="1"/>
        <v>2.8125</v>
      </c>
      <c r="V19" s="1">
        <f t="shared" si="1"/>
        <v>2.625</v>
      </c>
      <c r="W19" s="1">
        <f t="shared" si="1"/>
        <v>2</v>
      </c>
      <c r="X19" s="1">
        <f t="shared" si="1"/>
        <v>2.125</v>
      </c>
      <c r="Y19" s="1">
        <f t="shared" si="1"/>
        <v>2.875</v>
      </c>
      <c r="Z19" s="16">
        <f t="shared" si="1"/>
        <v>2.3125</v>
      </c>
      <c r="AA19" s="16">
        <f t="shared" si="1"/>
        <v>2.6875</v>
      </c>
    </row>
    <row r="20" spans="1:27" s="1" customFormat="1" x14ac:dyDescent="0.25">
      <c r="A20" s="14" t="s">
        <v>138</v>
      </c>
      <c r="B20" s="16">
        <f t="shared" ref="B20:AA20" si="2">_xlfn.STDEV.P(B2:B17)</f>
        <v>1.87812240016459</v>
      </c>
      <c r="C20" s="16">
        <f t="shared" si="2"/>
        <v>1.7984368212422699</v>
      </c>
      <c r="D20" s="16">
        <f t="shared" si="2"/>
        <v>1.7853571071357126</v>
      </c>
      <c r="E20" s="16">
        <f t="shared" si="2"/>
        <v>1.3888444437333105</v>
      </c>
      <c r="F20" s="1">
        <f t="shared" si="2"/>
        <v>1.7754840889177239</v>
      </c>
      <c r="G20" s="1">
        <f t="shared" si="2"/>
        <v>2.0577597041442912</v>
      </c>
      <c r="H20" s="1">
        <f t="shared" si="2"/>
        <v>1.8275239396516807</v>
      </c>
      <c r="I20" s="1">
        <f t="shared" si="2"/>
        <v>1.3097921802925667</v>
      </c>
      <c r="J20" s="16">
        <f t="shared" si="2"/>
        <v>1.9645292056877139</v>
      </c>
      <c r="K20" s="16">
        <f t="shared" si="2"/>
        <v>1.7275343701356567</v>
      </c>
      <c r="L20" s="16">
        <f t="shared" si="2"/>
        <v>1.6909686573085854</v>
      </c>
      <c r="M20" s="16">
        <f t="shared" si="2"/>
        <v>1.2110601416389966</v>
      </c>
      <c r="N20" s="1">
        <f t="shared" si="2"/>
        <v>1.3331705629813464</v>
      </c>
      <c r="O20" s="1">
        <f t="shared" si="2"/>
        <v>0.85695682505013049</v>
      </c>
      <c r="P20" s="1">
        <f t="shared" si="2"/>
        <v>1.0879309490955758</v>
      </c>
      <c r="Q20" s="1">
        <f t="shared" si="2"/>
        <v>1.541103500742244</v>
      </c>
      <c r="R20" s="16">
        <f t="shared" si="2"/>
        <v>1.1180339887498949</v>
      </c>
      <c r="S20" s="16">
        <f t="shared" si="2"/>
        <v>0.82679728470768454</v>
      </c>
      <c r="T20" s="16">
        <f t="shared" si="2"/>
        <v>1.0288798520721456</v>
      </c>
      <c r="U20" s="16">
        <f t="shared" si="2"/>
        <v>1.5499495959546556</v>
      </c>
      <c r="V20" s="1">
        <f t="shared" si="2"/>
        <v>1.165922381636102</v>
      </c>
      <c r="W20" s="1">
        <f t="shared" si="2"/>
        <v>0.70710678118654757</v>
      </c>
      <c r="X20" s="1">
        <f t="shared" si="2"/>
        <v>1.1110243021644486</v>
      </c>
      <c r="Y20" s="1">
        <f t="shared" si="2"/>
        <v>1.4523687548277813</v>
      </c>
      <c r="Z20" s="16">
        <f t="shared" si="2"/>
        <v>1.1021995055342748</v>
      </c>
      <c r="AA20" s="16">
        <f t="shared" si="2"/>
        <v>1.4079141387961918</v>
      </c>
    </row>
    <row r="21" spans="1:27" s="1" customFormat="1" x14ac:dyDescent="0.25">
      <c r="A21" s="14" t="s">
        <v>136</v>
      </c>
      <c r="B21" s="16">
        <f t="shared" ref="B21:AA21" si="3">AVERAGE(B2:B17)</f>
        <v>3.1875</v>
      </c>
      <c r="C21" s="16">
        <f t="shared" si="3"/>
        <v>4.375</v>
      </c>
      <c r="D21" s="16">
        <f t="shared" si="3"/>
        <v>2.75</v>
      </c>
      <c r="E21" s="16">
        <f t="shared" si="3"/>
        <v>4.7333333333333334</v>
      </c>
      <c r="F21" s="1">
        <f t="shared" si="3"/>
        <v>2.8125</v>
      </c>
      <c r="G21" s="1">
        <f t="shared" si="3"/>
        <v>4.375</v>
      </c>
      <c r="H21" s="1">
        <f t="shared" si="3"/>
        <v>2.6875</v>
      </c>
      <c r="I21" s="1">
        <f t="shared" si="3"/>
        <v>4.8666666666666663</v>
      </c>
      <c r="J21" s="16">
        <f t="shared" si="3"/>
        <v>3.375</v>
      </c>
      <c r="K21" s="16">
        <f t="shared" si="3"/>
        <v>5.125</v>
      </c>
      <c r="L21" s="16">
        <f t="shared" si="3"/>
        <v>3.125</v>
      </c>
      <c r="M21" s="16">
        <f t="shared" si="3"/>
        <v>5</v>
      </c>
      <c r="N21" s="1">
        <f t="shared" si="3"/>
        <v>2.8125</v>
      </c>
      <c r="O21" s="1">
        <f t="shared" si="3"/>
        <v>2.125</v>
      </c>
      <c r="P21" s="1">
        <f t="shared" si="3"/>
        <v>2.0625</v>
      </c>
      <c r="Q21" s="1">
        <f t="shared" si="3"/>
        <v>3</v>
      </c>
      <c r="R21" s="16">
        <f t="shared" si="3"/>
        <v>2.5</v>
      </c>
      <c r="S21" s="16">
        <f t="shared" si="3"/>
        <v>1.9375</v>
      </c>
      <c r="T21" s="16">
        <f t="shared" si="3"/>
        <v>1.9375</v>
      </c>
      <c r="U21" s="16">
        <f t="shared" si="3"/>
        <v>2.8125</v>
      </c>
      <c r="V21" s="1">
        <f t="shared" si="3"/>
        <v>2.625</v>
      </c>
      <c r="W21" s="1">
        <f t="shared" si="3"/>
        <v>2</v>
      </c>
      <c r="X21" s="1">
        <f t="shared" si="3"/>
        <v>2.125</v>
      </c>
      <c r="Y21" s="1">
        <f t="shared" si="3"/>
        <v>2.875</v>
      </c>
      <c r="Z21" s="16">
        <f t="shared" si="3"/>
        <v>2.3125</v>
      </c>
      <c r="AA21" s="16">
        <f t="shared" si="3"/>
        <v>2.8666666666666667</v>
      </c>
    </row>
    <row r="22" spans="1:27" x14ac:dyDescent="0.25">
      <c r="A22" s="17" t="s">
        <v>198</v>
      </c>
      <c r="B22" s="15"/>
      <c r="C22" s="15"/>
      <c r="D22" s="15"/>
      <c r="E22" s="15"/>
      <c r="J22" s="15"/>
      <c r="K22" s="15"/>
      <c r="L22" s="15"/>
      <c r="M22" s="15"/>
      <c r="R22" s="15"/>
      <c r="S22" s="15"/>
      <c r="T22" s="15"/>
      <c r="U22" s="15"/>
      <c r="Z22" s="15"/>
      <c r="AA22" s="15"/>
    </row>
    <row r="23" spans="1:27" x14ac:dyDescent="0.25">
      <c r="A23" s="25" t="str">
        <f>'mean value'!A3</f>
        <v>TP 2</v>
      </c>
      <c r="B23" s="25">
        <f>'mean value'!B3</f>
        <v>1</v>
      </c>
      <c r="C23" s="25">
        <f>'mean value'!C3</f>
        <v>2</v>
      </c>
      <c r="D23" s="25">
        <f>'mean value'!D3</f>
        <v>1</v>
      </c>
      <c r="E23" s="25">
        <f>'mean value'!E3</f>
        <v>2</v>
      </c>
      <c r="F23" s="27">
        <f>'mean value'!F3</f>
        <v>1</v>
      </c>
      <c r="G23" s="27">
        <f>'mean value'!G3</f>
        <v>3</v>
      </c>
      <c r="H23" s="27">
        <f>'mean value'!H3</f>
        <v>1</v>
      </c>
      <c r="I23" s="27">
        <f>'mean value'!I3</f>
        <v>4</v>
      </c>
      <c r="J23" s="25">
        <f>'mean value'!J3</f>
        <v>3</v>
      </c>
      <c r="K23" s="25">
        <f>'mean value'!K3</f>
        <v>4</v>
      </c>
      <c r="L23" s="25">
        <f>'mean value'!L3</f>
        <v>2</v>
      </c>
      <c r="M23" s="25">
        <f>'mean value'!M3</f>
        <v>4</v>
      </c>
      <c r="N23" s="27">
        <f>'mean value'!N3</f>
        <v>3</v>
      </c>
      <c r="O23" s="27">
        <f>'mean value'!O3</f>
        <v>3</v>
      </c>
      <c r="P23" s="27">
        <f>'mean value'!P3</f>
        <v>2</v>
      </c>
      <c r="Q23" s="27">
        <f>'mean value'!Q3</f>
        <v>4</v>
      </c>
      <c r="R23" s="25">
        <f>'mean value'!R3</f>
        <v>5</v>
      </c>
      <c r="S23" s="25">
        <f>'mean value'!S3</f>
        <v>6</v>
      </c>
      <c r="T23" s="25">
        <f>'mean value'!T3</f>
        <v>7</v>
      </c>
      <c r="U23" s="25">
        <f>'mean value'!U3</f>
        <v>6</v>
      </c>
      <c r="V23" s="27">
        <f>'mean value'!V3</f>
        <v>3</v>
      </c>
      <c r="W23" s="27">
        <f>'mean value'!W3</f>
        <v>3</v>
      </c>
      <c r="X23" s="27">
        <f>'mean value'!X3</f>
        <v>4</v>
      </c>
      <c r="Y23" s="27">
        <f>'mean value'!Y3</f>
        <v>4</v>
      </c>
      <c r="Z23" s="25">
        <f>'mean value'!Z3</f>
        <v>3</v>
      </c>
      <c r="AA23" s="25">
        <f>'mean value'!AA3</f>
        <v>4</v>
      </c>
    </row>
    <row r="24" spans="1:27" x14ac:dyDescent="0.25">
      <c r="A24" s="12" t="str">
        <f>'mean value'!A8</f>
        <v>TP 7</v>
      </c>
      <c r="B24" s="12">
        <f>'mean value'!B8</f>
        <v>7</v>
      </c>
      <c r="C24" s="12">
        <f>'mean value'!C8</f>
        <v>5</v>
      </c>
      <c r="D24" s="12">
        <f>'mean value'!D8</f>
        <v>4</v>
      </c>
      <c r="E24" s="12">
        <f>'mean value'!E8</f>
        <v>7</v>
      </c>
      <c r="F24" s="26">
        <f>'mean value'!F8</f>
        <v>1</v>
      </c>
      <c r="G24" s="26">
        <f>'mean value'!G8</f>
        <v>1</v>
      </c>
      <c r="H24" s="26">
        <f>'mean value'!H8</f>
        <v>1</v>
      </c>
      <c r="I24" s="26">
        <f>'mean value'!I8</f>
        <v>1</v>
      </c>
      <c r="J24" s="12">
        <f>'mean value'!J8</f>
        <v>7</v>
      </c>
      <c r="K24" s="12">
        <f>'mean value'!K8</f>
        <v>7</v>
      </c>
      <c r="L24" s="12">
        <f>'mean value'!L8</f>
        <v>7</v>
      </c>
      <c r="M24" s="12">
        <f>'mean value'!M8</f>
        <v>7</v>
      </c>
      <c r="N24" s="26">
        <f>'mean value'!N8</f>
        <v>1</v>
      </c>
      <c r="O24" s="26">
        <f>'mean value'!O8</f>
        <v>1</v>
      </c>
      <c r="P24" s="26">
        <f>'mean value'!P8</f>
        <v>1</v>
      </c>
      <c r="Q24" s="26">
        <f>'mean value'!Q8</f>
        <v>1</v>
      </c>
      <c r="R24" s="12">
        <f>'mean value'!R8</f>
        <v>1</v>
      </c>
      <c r="S24" s="12">
        <f>'mean value'!S8</f>
        <v>1</v>
      </c>
      <c r="T24" s="12">
        <f>'mean value'!T8</f>
        <v>1</v>
      </c>
      <c r="U24" s="12">
        <f>'mean value'!U8</f>
        <v>1</v>
      </c>
      <c r="V24" s="26">
        <f>'mean value'!V8</f>
        <v>1</v>
      </c>
      <c r="W24" s="26">
        <f>'mean value'!W8</f>
        <v>1</v>
      </c>
      <c r="X24" s="26">
        <f>'mean value'!X8</f>
        <v>1</v>
      </c>
      <c r="Y24" s="26">
        <f>'mean value'!Y8</f>
        <v>1</v>
      </c>
      <c r="Z24" s="12">
        <f>'mean value'!Z8</f>
        <v>1</v>
      </c>
      <c r="AA24" s="12">
        <f>'mean value'!AA8</f>
        <v>1</v>
      </c>
    </row>
    <row r="25" spans="1:27" x14ac:dyDescent="0.25">
      <c r="A25" s="12" t="str">
        <f>'mean value'!A10</f>
        <v>TP 9</v>
      </c>
      <c r="B25" s="12">
        <f>'mean value'!B10</f>
        <v>4</v>
      </c>
      <c r="C25" s="12">
        <f>'mean value'!C10</f>
        <v>3</v>
      </c>
      <c r="D25" s="12">
        <f>'mean value'!D10</f>
        <v>2</v>
      </c>
      <c r="E25" s="12">
        <f>'mean value'!E10</f>
        <v>6</v>
      </c>
      <c r="F25" s="26">
        <f>'mean value'!F10</f>
        <v>4</v>
      </c>
      <c r="G25" s="26">
        <f>'mean value'!G10</f>
        <v>6</v>
      </c>
      <c r="H25" s="26">
        <f>'mean value'!H10</f>
        <v>4</v>
      </c>
      <c r="I25" s="26">
        <f>'mean value'!I10</f>
        <v>6</v>
      </c>
      <c r="J25" s="12">
        <f>'mean value'!J10</f>
        <v>4</v>
      </c>
      <c r="K25" s="12">
        <f>'mean value'!K10</f>
        <v>4</v>
      </c>
      <c r="L25" s="12">
        <f>'mean value'!L10</f>
        <v>3</v>
      </c>
      <c r="M25" s="12">
        <f>'mean value'!M10</f>
        <v>6</v>
      </c>
      <c r="N25" s="26">
        <f>'mean value'!N10</f>
        <v>2</v>
      </c>
      <c r="O25" s="26">
        <f>'mean value'!O10</f>
        <v>4</v>
      </c>
      <c r="P25" s="26">
        <f>'mean value'!P10</f>
        <v>2</v>
      </c>
      <c r="Q25" s="26">
        <f>'mean value'!Q10</f>
        <v>2</v>
      </c>
      <c r="R25" s="12">
        <f>'mean value'!R10</f>
        <v>2</v>
      </c>
      <c r="S25" s="12">
        <f>'mean value'!S10</f>
        <v>5</v>
      </c>
      <c r="T25" s="12">
        <f>'mean value'!T10</f>
        <v>2</v>
      </c>
      <c r="U25" s="12">
        <f>'mean value'!U10</f>
        <v>1</v>
      </c>
      <c r="V25" s="26">
        <f>'mean value'!V10</f>
        <v>2</v>
      </c>
      <c r="W25" s="26">
        <f>'mean value'!W10</f>
        <v>4</v>
      </c>
      <c r="X25" s="26">
        <f>'mean value'!X10</f>
        <v>4</v>
      </c>
      <c r="Y25" s="26">
        <f>'mean value'!Y10</f>
        <v>2</v>
      </c>
      <c r="Z25" s="12">
        <f>'mean value'!Z10</f>
        <v>3</v>
      </c>
      <c r="AA25" s="12">
        <f>'mean value'!AA10</f>
        <v>3</v>
      </c>
    </row>
    <row r="26" spans="1:27" x14ac:dyDescent="0.25">
      <c r="A26" s="12" t="str">
        <f>'mean value'!A11</f>
        <v>TP 10</v>
      </c>
      <c r="B26" s="12">
        <f>'mean value'!B11</f>
        <v>3</v>
      </c>
      <c r="C26" s="12">
        <f>'mean value'!C11</f>
        <v>3</v>
      </c>
      <c r="D26" s="12">
        <f>'mean value'!D11</f>
        <v>3</v>
      </c>
      <c r="E26" s="12">
        <f>'mean value'!E11</f>
        <v>6</v>
      </c>
      <c r="F26" s="26">
        <f>'mean value'!F11</f>
        <v>4</v>
      </c>
      <c r="G26" s="26">
        <f>'mean value'!G11</f>
        <v>3</v>
      </c>
      <c r="H26" s="26">
        <f>'mean value'!H11</f>
        <v>3</v>
      </c>
      <c r="I26" s="26">
        <f>'mean value'!I11</f>
        <v>6</v>
      </c>
      <c r="J26" s="12">
        <f>'mean value'!J11</f>
        <v>4</v>
      </c>
      <c r="K26" s="12">
        <f>'mean value'!K11</f>
        <v>3</v>
      </c>
      <c r="L26" s="12">
        <f>'mean value'!L11</f>
        <v>3</v>
      </c>
      <c r="M26" s="12">
        <f>'mean value'!M11</f>
        <v>6</v>
      </c>
      <c r="N26" s="26">
        <f>'mean value'!N11</f>
        <v>2</v>
      </c>
      <c r="O26" s="26">
        <f>'mean value'!O11</f>
        <v>2</v>
      </c>
      <c r="P26" s="26">
        <f>'mean value'!P11</f>
        <v>2</v>
      </c>
      <c r="Q26" s="26">
        <f>'mean value'!Q11</f>
        <v>2</v>
      </c>
      <c r="R26" s="12">
        <f>'mean value'!R11</f>
        <v>2</v>
      </c>
      <c r="S26" s="12">
        <f>'mean value'!S11</f>
        <v>2</v>
      </c>
      <c r="T26" s="12">
        <f>'mean value'!T11</f>
        <v>2</v>
      </c>
      <c r="U26" s="12">
        <f>'mean value'!U11</f>
        <v>2</v>
      </c>
      <c r="V26" s="26">
        <f>'mean value'!V11</f>
        <v>2</v>
      </c>
      <c r="W26" s="26">
        <f>'mean value'!W11</f>
        <v>2</v>
      </c>
      <c r="X26" s="26">
        <f>'mean value'!X11</f>
        <v>2</v>
      </c>
      <c r="Y26" s="26">
        <f>'mean value'!Y11</f>
        <v>2</v>
      </c>
      <c r="Z26" s="12">
        <f>'mean value'!Z11</f>
        <v>2</v>
      </c>
      <c r="AA26" s="12">
        <f>'mean value'!AA11</f>
        <v>2</v>
      </c>
    </row>
    <row r="27" spans="1:27" x14ac:dyDescent="0.25">
      <c r="A27" s="12" t="str">
        <f>'mean value'!A17</f>
        <v>TP18</v>
      </c>
      <c r="B27" s="12">
        <f>'mean value'!B17</f>
        <v>5</v>
      </c>
      <c r="C27" s="12">
        <f>'mean value'!C17</f>
        <v>6</v>
      </c>
      <c r="D27" s="12">
        <f>'mean value'!D17</f>
        <v>4</v>
      </c>
      <c r="E27" s="12">
        <f>'mean value'!E17</f>
        <v>6</v>
      </c>
      <c r="F27" s="26">
        <f>'mean value'!F17</f>
        <v>2</v>
      </c>
      <c r="G27" s="26">
        <f>'mean value'!G17</f>
        <v>2</v>
      </c>
      <c r="H27" s="26">
        <f>'mean value'!H17</f>
        <v>2</v>
      </c>
      <c r="I27" s="26">
        <f>'mean value'!I17</f>
        <v>1</v>
      </c>
      <c r="J27" s="12">
        <f>'mean value'!J17</f>
        <v>4</v>
      </c>
      <c r="K27" s="12">
        <f>'mean value'!K17</f>
        <v>5</v>
      </c>
      <c r="L27" s="12">
        <f>'mean value'!L17</f>
        <v>4</v>
      </c>
      <c r="M27" s="12">
        <f>'mean value'!M17</f>
        <v>5</v>
      </c>
      <c r="N27" s="26">
        <f>'mean value'!N17</f>
        <v>4</v>
      </c>
      <c r="O27" s="26">
        <f>'mean value'!O17</f>
        <v>6</v>
      </c>
      <c r="P27" s="26">
        <f>'mean value'!P17</f>
        <v>4</v>
      </c>
      <c r="Q27" s="26">
        <f>'mean value'!Q17</f>
        <v>6</v>
      </c>
      <c r="R27" s="12">
        <f>'mean value'!R17</f>
        <v>3</v>
      </c>
      <c r="S27" s="12">
        <f>'mean value'!S17</f>
        <v>2</v>
      </c>
      <c r="T27" s="12">
        <f>'mean value'!T17</f>
        <v>1</v>
      </c>
      <c r="U27" s="12">
        <f>'mean value'!U17</f>
        <v>1</v>
      </c>
      <c r="V27" s="26">
        <f>'mean value'!V17</f>
        <v>2</v>
      </c>
      <c r="W27" s="26">
        <f>'mean value'!W17</f>
        <v>1</v>
      </c>
      <c r="X27" s="26">
        <f>'mean value'!X17</f>
        <v>1</v>
      </c>
      <c r="Y27" s="26">
        <f>'mean value'!Y17</f>
        <v>1</v>
      </c>
      <c r="Z27" s="12">
        <f>'mean value'!Z17</f>
        <v>1</v>
      </c>
      <c r="AA27" s="12">
        <f>'mean value'!AA17</f>
        <v>1</v>
      </c>
    </row>
    <row r="28" spans="1:27" x14ac:dyDescent="0.25">
      <c r="A28" s="12" t="str">
        <f>'mean value'!A21</f>
        <v>TP23</v>
      </c>
      <c r="B28" s="12">
        <f>'mean value'!B21</f>
        <v>5</v>
      </c>
      <c r="C28" s="12">
        <f>'mean value'!C21</f>
        <v>2</v>
      </c>
      <c r="D28" s="12">
        <f>'mean value'!D21</f>
        <v>1</v>
      </c>
      <c r="E28" s="12">
        <f>'mean value'!E21</f>
        <v>6</v>
      </c>
      <c r="F28" s="26">
        <f>'mean value'!F21</f>
        <v>5</v>
      </c>
      <c r="G28" s="26">
        <f>'mean value'!G21</f>
        <v>2</v>
      </c>
      <c r="H28" s="26">
        <f>'mean value'!H21</f>
        <v>1</v>
      </c>
      <c r="I28" s="26">
        <f>'mean value'!I21</f>
        <v>6</v>
      </c>
      <c r="J28" s="12">
        <f>'mean value'!J21</f>
        <v>5</v>
      </c>
      <c r="K28" s="12">
        <f>'mean value'!K21</f>
        <v>2</v>
      </c>
      <c r="L28" s="12">
        <f>'mean value'!L21</f>
        <v>1</v>
      </c>
      <c r="M28" s="12">
        <f>'mean value'!M21</f>
        <v>6</v>
      </c>
      <c r="N28" s="26">
        <f>'mean value'!N21</f>
        <v>1</v>
      </c>
      <c r="O28" s="26">
        <f>'mean value'!O21</f>
        <v>4</v>
      </c>
      <c r="P28" s="26">
        <f>'mean value'!P21</f>
        <v>1</v>
      </c>
      <c r="Q28" s="26">
        <f>'mean value'!Q21</f>
        <v>2</v>
      </c>
      <c r="R28" s="12">
        <f>'mean value'!R21</f>
        <v>1</v>
      </c>
      <c r="S28" s="12">
        <f>'mean value'!S21</f>
        <v>4</v>
      </c>
      <c r="T28" s="12">
        <f>'mean value'!T21</f>
        <v>1</v>
      </c>
      <c r="U28" s="12">
        <f>'mean value'!U21</f>
        <v>2</v>
      </c>
      <c r="V28" s="26">
        <f>'mean value'!V21</f>
        <v>1</v>
      </c>
      <c r="W28" s="26">
        <f>'mean value'!W21</f>
        <v>4</v>
      </c>
      <c r="X28" s="26">
        <f>'mean value'!X21</f>
        <v>1</v>
      </c>
      <c r="Y28" s="26">
        <f>'mean value'!Y21</f>
        <v>2</v>
      </c>
      <c r="Z28" s="12">
        <f>'mean value'!Z21</f>
        <v>4</v>
      </c>
      <c r="AA28" s="12">
        <f>'mean value'!AA21</f>
        <v>4</v>
      </c>
    </row>
    <row r="29" spans="1:27" x14ac:dyDescent="0.25">
      <c r="A29" s="12" t="str">
        <f>'mean value'!A22</f>
        <v>TP24</v>
      </c>
      <c r="B29" s="12">
        <f>'mean value'!B22</f>
        <v>3</v>
      </c>
      <c r="C29" s="12">
        <f>'mean value'!C22</f>
        <v>4</v>
      </c>
      <c r="D29" s="12">
        <f>'mean value'!D22</f>
        <v>1</v>
      </c>
      <c r="E29" s="12">
        <f>'mean value'!E22</f>
        <v>4</v>
      </c>
      <c r="F29" s="26">
        <f>'mean value'!F22</f>
        <v>3</v>
      </c>
      <c r="G29" s="26">
        <f>'mean value'!G22</f>
        <v>5</v>
      </c>
      <c r="H29" s="26">
        <f>'mean value'!H22</f>
        <v>2</v>
      </c>
      <c r="I29" s="26">
        <f>'mean value'!I22</f>
        <v>4</v>
      </c>
      <c r="J29" s="12">
        <f>'mean value'!J22</f>
        <v>3</v>
      </c>
      <c r="K29" s="12">
        <f>'mean value'!K22</f>
        <v>3</v>
      </c>
      <c r="L29" s="12">
        <f>'mean value'!L22</f>
        <v>1</v>
      </c>
      <c r="M29" s="12">
        <f>'mean value'!M22</f>
        <v>4</v>
      </c>
      <c r="N29" s="26">
        <f>'mean value'!N22</f>
        <v>5</v>
      </c>
      <c r="O29" s="26">
        <f>'mean value'!O22</f>
        <v>3</v>
      </c>
      <c r="P29" s="26">
        <f>'mean value'!P22</f>
        <v>3</v>
      </c>
      <c r="Q29" s="26">
        <f>'mean value'!Q22</f>
        <v>5</v>
      </c>
      <c r="R29" s="12">
        <f>'mean value'!R22</f>
        <v>4</v>
      </c>
      <c r="S29" s="12">
        <f>'mean value'!S22</f>
        <v>2</v>
      </c>
      <c r="T29" s="12">
        <f>'mean value'!T22</f>
        <v>3</v>
      </c>
      <c r="U29" s="12">
        <f>'mean value'!U22</f>
        <v>4</v>
      </c>
      <c r="V29" s="26">
        <f>'mean value'!V22</f>
        <v>4</v>
      </c>
      <c r="W29" s="26">
        <f>'mean value'!W22</f>
        <v>2</v>
      </c>
      <c r="X29" s="26">
        <f>'mean value'!X22</f>
        <v>3</v>
      </c>
      <c r="Y29" s="26">
        <f>'mean value'!Y22</f>
        <v>4</v>
      </c>
      <c r="Z29" s="12">
        <f>'mean value'!Z22</f>
        <v>2</v>
      </c>
      <c r="AA29" s="12">
        <f>'mean value'!AA22</f>
        <v>6</v>
      </c>
    </row>
    <row r="30" spans="1:27" x14ac:dyDescent="0.25">
      <c r="A30" s="12" t="str">
        <f>'mean value'!A24</f>
        <v>TP26</v>
      </c>
      <c r="B30" s="12">
        <f>'mean value'!B24</f>
        <v>6</v>
      </c>
      <c r="C30" s="12">
        <f>'mean value'!C24</f>
        <v>6</v>
      </c>
      <c r="D30" s="12">
        <f>'mean value'!D24</f>
        <v>5</v>
      </c>
      <c r="E30" s="12">
        <f>'mean value'!E24</f>
        <v>7</v>
      </c>
      <c r="F30" s="26">
        <f>'mean value'!F24</f>
        <v>6</v>
      </c>
      <c r="G30" s="26">
        <f>'mean value'!G24</f>
        <v>6</v>
      </c>
      <c r="H30" s="26">
        <f>'mean value'!H24</f>
        <v>5</v>
      </c>
      <c r="I30" s="26">
        <f>'mean value'!I24</f>
        <v>7</v>
      </c>
      <c r="J30" s="12">
        <f>'mean value'!J24</f>
        <v>6</v>
      </c>
      <c r="K30" s="12">
        <f>'mean value'!K24</f>
        <v>6</v>
      </c>
      <c r="L30" s="12">
        <f>'mean value'!L24</f>
        <v>5</v>
      </c>
      <c r="M30" s="12">
        <f>'mean value'!M24</f>
        <v>7</v>
      </c>
      <c r="N30" s="26">
        <f>'mean value'!N24</f>
        <v>3</v>
      </c>
      <c r="O30" s="26">
        <f>'mean value'!O24</f>
        <v>1</v>
      </c>
      <c r="P30" s="26">
        <f>'mean value'!P24</f>
        <v>2</v>
      </c>
      <c r="Q30" s="26">
        <f>'mean value'!Q24</f>
        <v>2</v>
      </c>
      <c r="R30" s="12">
        <f>'mean value'!R24</f>
        <v>2</v>
      </c>
      <c r="S30" s="12">
        <f>'mean value'!S24</f>
        <v>1</v>
      </c>
      <c r="T30" s="12">
        <f>'mean value'!T24</f>
        <v>2</v>
      </c>
      <c r="U30" s="12">
        <f>'mean value'!U24</f>
        <v>2</v>
      </c>
      <c r="V30" s="26">
        <f>'mean value'!V24</f>
        <v>2</v>
      </c>
      <c r="W30" s="26">
        <f>'mean value'!W24</f>
        <v>1</v>
      </c>
      <c r="X30" s="26">
        <f>'mean value'!X24</f>
        <v>2</v>
      </c>
      <c r="Y30" s="26">
        <f>'mean value'!Y24</f>
        <v>2</v>
      </c>
      <c r="Z30" s="12">
        <f>'mean value'!Z24</f>
        <v>2</v>
      </c>
      <c r="AA30" s="12">
        <f>'mean value'!AA24</f>
        <v>2</v>
      </c>
    </row>
    <row r="31" spans="1:27" x14ac:dyDescent="0.25">
      <c r="A31" t="s">
        <v>137</v>
      </c>
      <c r="B31" s="15">
        <f>AVERAGE(B23:B30)</f>
        <v>4.25</v>
      </c>
      <c r="C31" s="15">
        <f t="shared" ref="C31:AA31" si="4">AVERAGE(C23:C30)</f>
        <v>3.875</v>
      </c>
      <c r="D31" s="15">
        <f t="shared" si="4"/>
        <v>2.625</v>
      </c>
      <c r="E31" s="15">
        <f t="shared" si="4"/>
        <v>5.5</v>
      </c>
      <c r="F31">
        <f t="shared" si="4"/>
        <v>3.25</v>
      </c>
      <c r="G31">
        <f t="shared" si="4"/>
        <v>3.5</v>
      </c>
      <c r="H31">
        <f t="shared" si="4"/>
        <v>2.375</v>
      </c>
      <c r="I31">
        <f t="shared" si="4"/>
        <v>4.375</v>
      </c>
      <c r="J31" s="15">
        <f t="shared" si="4"/>
        <v>4.5</v>
      </c>
      <c r="K31" s="15">
        <f t="shared" si="4"/>
        <v>4.25</v>
      </c>
      <c r="L31" s="15">
        <f t="shared" si="4"/>
        <v>3.25</v>
      </c>
      <c r="M31" s="15">
        <f t="shared" si="4"/>
        <v>5.625</v>
      </c>
      <c r="N31">
        <f t="shared" si="4"/>
        <v>2.625</v>
      </c>
      <c r="O31">
        <f t="shared" si="4"/>
        <v>3</v>
      </c>
      <c r="P31">
        <f t="shared" si="4"/>
        <v>2.125</v>
      </c>
      <c r="Q31">
        <f t="shared" si="4"/>
        <v>3</v>
      </c>
      <c r="R31" s="15">
        <f t="shared" si="4"/>
        <v>2.5</v>
      </c>
      <c r="S31" s="15">
        <f t="shared" si="4"/>
        <v>2.875</v>
      </c>
      <c r="T31" s="15">
        <f t="shared" si="4"/>
        <v>2.375</v>
      </c>
      <c r="U31" s="15">
        <f t="shared" si="4"/>
        <v>2.375</v>
      </c>
      <c r="V31">
        <f t="shared" si="4"/>
        <v>2.125</v>
      </c>
      <c r="W31">
        <f t="shared" si="4"/>
        <v>2.25</v>
      </c>
      <c r="X31">
        <f t="shared" si="4"/>
        <v>2.25</v>
      </c>
      <c r="Y31">
        <f t="shared" si="4"/>
        <v>2.25</v>
      </c>
      <c r="Z31" s="15">
        <f t="shared" si="4"/>
        <v>2.25</v>
      </c>
      <c r="AA31" s="15">
        <f t="shared" si="4"/>
        <v>2.875</v>
      </c>
    </row>
    <row r="32" spans="1:27" x14ac:dyDescent="0.25">
      <c r="A32" t="s">
        <v>138</v>
      </c>
      <c r="B32" s="16">
        <f>_xlfn.STDEV.P(B23:B30)</f>
        <v>1.7853571071357126</v>
      </c>
      <c r="C32" s="16">
        <f t="shared" ref="C32:AA32" si="5">_xlfn.STDEV.P(C23:C30)</f>
        <v>1.5360257159305635</v>
      </c>
      <c r="D32" s="16">
        <f t="shared" si="5"/>
        <v>1.4947825928876748</v>
      </c>
      <c r="E32" s="16">
        <f t="shared" si="5"/>
        <v>1.5811388300841898</v>
      </c>
      <c r="F32" s="1">
        <f t="shared" si="5"/>
        <v>1.713913650100261</v>
      </c>
      <c r="G32" s="1">
        <f t="shared" si="5"/>
        <v>1.8027756377319946</v>
      </c>
      <c r="H32" s="1">
        <f t="shared" si="5"/>
        <v>1.4086784586980805</v>
      </c>
      <c r="I32" s="1">
        <f t="shared" si="5"/>
        <v>2.1758618981911515</v>
      </c>
      <c r="J32" s="16">
        <f t="shared" si="5"/>
        <v>1.3228756555322954</v>
      </c>
      <c r="K32" s="16">
        <f t="shared" si="5"/>
        <v>1.5612494995995996</v>
      </c>
      <c r="L32" s="16">
        <f t="shared" si="5"/>
        <v>1.920286436967152</v>
      </c>
      <c r="M32" s="16">
        <f t="shared" si="5"/>
        <v>1.1110243021644486</v>
      </c>
      <c r="N32" s="1">
        <f t="shared" si="5"/>
        <v>1.3169567191065923</v>
      </c>
      <c r="O32" s="1">
        <f t="shared" si="5"/>
        <v>1.5811388300841898</v>
      </c>
      <c r="P32" s="1">
        <f t="shared" si="5"/>
        <v>0.92702481088695787</v>
      </c>
      <c r="Q32" s="1">
        <f t="shared" si="5"/>
        <v>1.6583123951776999</v>
      </c>
      <c r="R32" s="16">
        <f t="shared" si="5"/>
        <v>1.3228756555322954</v>
      </c>
      <c r="S32" s="16">
        <f t="shared" si="5"/>
        <v>1.7633419974582356</v>
      </c>
      <c r="T32" s="16">
        <f t="shared" si="5"/>
        <v>1.8666480653835098</v>
      </c>
      <c r="U32" s="16">
        <f t="shared" si="5"/>
        <v>1.6535945694153691</v>
      </c>
      <c r="V32" s="1">
        <f t="shared" si="5"/>
        <v>0.92702481088695787</v>
      </c>
      <c r="W32" s="1">
        <f t="shared" si="5"/>
        <v>1.1989578808281798</v>
      </c>
      <c r="X32" s="1">
        <f t="shared" si="5"/>
        <v>1.1989578808281798</v>
      </c>
      <c r="Y32" s="1">
        <f t="shared" si="5"/>
        <v>1.0897247358851685</v>
      </c>
      <c r="Z32" s="16">
        <f t="shared" si="5"/>
        <v>0.96824583655185426</v>
      </c>
      <c r="AA32" s="16">
        <f t="shared" si="5"/>
        <v>1.6153559979150107</v>
      </c>
    </row>
    <row r="35" spans="1:16" x14ac:dyDescent="0.25">
      <c r="D35" t="s">
        <v>199</v>
      </c>
      <c r="E35" t="s">
        <v>199</v>
      </c>
      <c r="F35" t="s">
        <v>199</v>
      </c>
      <c r="G35" t="s">
        <v>200</v>
      </c>
      <c r="H35" t="s">
        <v>200</v>
      </c>
      <c r="I35" t="s">
        <v>200</v>
      </c>
      <c r="K35" t="s">
        <v>201</v>
      </c>
      <c r="L35" t="s">
        <v>201</v>
      </c>
      <c r="M35" t="s">
        <v>201</v>
      </c>
      <c r="N35" t="s">
        <v>202</v>
      </c>
      <c r="O35" s="23" t="s">
        <v>202</v>
      </c>
      <c r="P35" t="s">
        <v>202</v>
      </c>
    </row>
    <row r="36" spans="1:16" x14ac:dyDescent="0.25">
      <c r="A36" s="4" t="s">
        <v>133</v>
      </c>
      <c r="B36" s="4" t="s">
        <v>134</v>
      </c>
      <c r="C36" s="4" t="s">
        <v>132</v>
      </c>
      <c r="D36" s="4" t="s">
        <v>186</v>
      </c>
      <c r="E36" s="4" t="s">
        <v>187</v>
      </c>
      <c r="F36" s="4" t="s">
        <v>188</v>
      </c>
      <c r="G36" s="4" t="s">
        <v>189</v>
      </c>
      <c r="H36" s="4" t="s">
        <v>190</v>
      </c>
      <c r="I36" s="4" t="s">
        <v>191</v>
      </c>
      <c r="K36" s="4" t="s">
        <v>192</v>
      </c>
      <c r="L36" s="4" t="s">
        <v>193</v>
      </c>
      <c r="M36" s="4" t="s">
        <v>194</v>
      </c>
      <c r="N36" s="4" t="s">
        <v>195</v>
      </c>
      <c r="O36" s="4" t="s">
        <v>196</v>
      </c>
      <c r="P36" s="4" t="s">
        <v>197</v>
      </c>
    </row>
    <row r="37" spans="1:16" ht="18.75" x14ac:dyDescent="0.3">
      <c r="A37" s="10" t="s">
        <v>153</v>
      </c>
      <c r="B37" s="11" t="s">
        <v>154</v>
      </c>
      <c r="C37" s="1">
        <v>1</v>
      </c>
      <c r="D37" s="1">
        <f>B$21</f>
        <v>3.1875</v>
      </c>
      <c r="E37" s="1">
        <f>F21</f>
        <v>2.8125</v>
      </c>
      <c r="F37" s="1">
        <f>J21</f>
        <v>3.375</v>
      </c>
      <c r="G37" s="1">
        <f>N21</f>
        <v>2.8125</v>
      </c>
      <c r="H37" s="1">
        <f>R21</f>
        <v>2.5</v>
      </c>
      <c r="I37" s="1">
        <f>V21</f>
        <v>2.625</v>
      </c>
      <c r="K37">
        <v>4.25</v>
      </c>
      <c r="L37">
        <v>3.25</v>
      </c>
      <c r="M37">
        <v>4.5</v>
      </c>
      <c r="N37">
        <v>2.625</v>
      </c>
      <c r="O37">
        <v>2.5</v>
      </c>
      <c r="P37">
        <v>2.125</v>
      </c>
    </row>
    <row r="38" spans="1:16" ht="18.75" x14ac:dyDescent="0.3">
      <c r="A38" s="18" t="s">
        <v>179</v>
      </c>
      <c r="B38" s="19" t="s">
        <v>177</v>
      </c>
      <c r="C38" s="1">
        <v>2</v>
      </c>
      <c r="D38" s="1">
        <f>C$21</f>
        <v>4.375</v>
      </c>
      <c r="E38" s="1">
        <f>G21</f>
        <v>4.375</v>
      </c>
      <c r="F38" s="1">
        <f>K21</f>
        <v>5.125</v>
      </c>
      <c r="G38" s="1">
        <f>O21</f>
        <v>2.125</v>
      </c>
      <c r="H38" s="1">
        <f>S21</f>
        <v>1.9375</v>
      </c>
      <c r="I38" s="1">
        <f>W21</f>
        <v>2</v>
      </c>
      <c r="K38">
        <v>3.875</v>
      </c>
      <c r="L38">
        <v>3.5</v>
      </c>
      <c r="M38">
        <v>4.25</v>
      </c>
      <c r="N38">
        <v>3</v>
      </c>
      <c r="O38">
        <v>2.875</v>
      </c>
      <c r="P38">
        <v>2.25</v>
      </c>
    </row>
    <row r="39" spans="1:16" ht="18.75" x14ac:dyDescent="0.3">
      <c r="A39" s="11" t="s">
        <v>155</v>
      </c>
      <c r="B39" s="11" t="s">
        <v>156</v>
      </c>
      <c r="C39" s="1">
        <v>3</v>
      </c>
      <c r="D39" s="1">
        <f>D21</f>
        <v>2.75</v>
      </c>
      <c r="E39" s="1">
        <f>H21</f>
        <v>2.6875</v>
      </c>
      <c r="F39" s="1">
        <f>L21</f>
        <v>3.125</v>
      </c>
      <c r="G39" s="1">
        <f>P21</f>
        <v>2.0625</v>
      </c>
      <c r="H39" s="1">
        <f>T21</f>
        <v>1.9375</v>
      </c>
      <c r="I39" s="1">
        <f>X21</f>
        <v>2.125</v>
      </c>
      <c r="K39">
        <v>2.625</v>
      </c>
      <c r="L39">
        <v>2.375</v>
      </c>
      <c r="M39">
        <v>3.25</v>
      </c>
      <c r="N39">
        <v>2.125</v>
      </c>
      <c r="O39">
        <v>2.375</v>
      </c>
      <c r="P39">
        <v>2.25</v>
      </c>
    </row>
    <row r="40" spans="1:16" ht="18.75" x14ac:dyDescent="0.3">
      <c r="A40" s="11" t="s">
        <v>157</v>
      </c>
      <c r="B40" s="11" t="s">
        <v>178</v>
      </c>
      <c r="C40" s="1">
        <v>4</v>
      </c>
      <c r="D40" s="1">
        <f>E21</f>
        <v>4.7333333333333334</v>
      </c>
      <c r="E40" s="1">
        <f>I21</f>
        <v>4.8666666666666663</v>
      </c>
      <c r="F40" s="1">
        <f>M21</f>
        <v>5</v>
      </c>
      <c r="G40" s="1">
        <f>Q21</f>
        <v>3</v>
      </c>
      <c r="H40" s="1">
        <f>U21</f>
        <v>2.8125</v>
      </c>
      <c r="I40" s="1">
        <f>Y21</f>
        <v>2.875</v>
      </c>
      <c r="K40">
        <v>5.5</v>
      </c>
      <c r="L40">
        <v>4.375</v>
      </c>
      <c r="M40">
        <v>5.625</v>
      </c>
      <c r="N40">
        <v>3</v>
      </c>
      <c r="O40">
        <v>2.375</v>
      </c>
      <c r="P40">
        <v>2.25</v>
      </c>
    </row>
    <row r="89" spans="1:1" x14ac:dyDescent="0.25">
      <c r="A89" t="s">
        <v>259</v>
      </c>
    </row>
    <row r="90" spans="1:1" x14ac:dyDescent="0.25">
      <c r="A90" t="s">
        <v>260</v>
      </c>
    </row>
    <row r="92" spans="1:1" x14ac:dyDescent="0.25">
      <c r="A92" t="s">
        <v>263</v>
      </c>
    </row>
    <row r="93" spans="1:1" x14ac:dyDescent="0.25">
      <c r="A93" t="s">
        <v>264</v>
      </c>
    </row>
    <row r="94" spans="1:1" x14ac:dyDescent="0.25">
      <c r="A94" t="s">
        <v>262</v>
      </c>
    </row>
    <row r="96" spans="1:1" x14ac:dyDescent="0.25">
      <c r="A96" t="s">
        <v>261</v>
      </c>
    </row>
    <row r="97" spans="1:1" x14ac:dyDescent="0.25">
      <c r="A97" t="s">
        <v>265</v>
      </c>
    </row>
    <row r="98" spans="1:1" x14ac:dyDescent="0.25">
      <c r="A98" t="s">
        <v>266</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4"/>
  <sheetViews>
    <sheetView workbookViewId="0">
      <pane xSplit="1" ySplit="1" topLeftCell="B59" activePane="bottomRight" state="frozen"/>
      <selection pane="topRight" activeCell="B1" sqref="B1"/>
      <selection pane="bottomLeft" activeCell="A2" sqref="A2"/>
      <selection pane="bottomRight" activeCell="F10" sqref="F10"/>
    </sheetView>
  </sheetViews>
  <sheetFormatPr baseColWidth="10" defaultRowHeight="15.75" x14ac:dyDescent="0.25"/>
  <cols>
    <col min="1" max="1" width="16.875" customWidth="1"/>
    <col min="3" max="3" width="7.375" customWidth="1"/>
    <col min="4" max="4" width="7.125" customWidth="1"/>
    <col min="5" max="6" width="8.375" customWidth="1"/>
    <col min="10" max="10" width="6.375" customWidth="1"/>
    <col min="11" max="11" width="5.5" customWidth="1"/>
    <col min="12" max="12" width="15.125" customWidth="1"/>
    <col min="13" max="13" width="14.125" customWidth="1"/>
    <col min="14" max="14" width="7.375" customWidth="1"/>
    <col min="15" max="15" width="6.5" customWidth="1"/>
    <col min="17" max="17" width="6" customWidth="1"/>
    <col min="18" max="18" width="7.625" customWidth="1"/>
    <col min="19" max="19" width="7.125" customWidth="1"/>
    <col min="20" max="20" width="7.5" customWidth="1"/>
  </cols>
  <sheetData>
    <row r="1" spans="1:48" x14ac:dyDescent="0.25">
      <c r="A1" t="s">
        <v>217</v>
      </c>
      <c r="B1" s="5" t="s">
        <v>4</v>
      </c>
      <c r="C1" s="5" t="s">
        <v>5</v>
      </c>
      <c r="D1" s="5" t="s">
        <v>6</v>
      </c>
      <c r="E1" s="5" t="s">
        <v>7</v>
      </c>
      <c r="F1" s="3" t="s">
        <v>8</v>
      </c>
      <c r="G1" s="3" t="s">
        <v>9</v>
      </c>
      <c r="H1" s="3" t="s">
        <v>10</v>
      </c>
      <c r="I1" s="3" t="s">
        <v>11</v>
      </c>
      <c r="J1" s="5" t="s">
        <v>12</v>
      </c>
      <c r="K1" s="5" t="s">
        <v>13</v>
      </c>
      <c r="L1" s="5" t="s">
        <v>14</v>
      </c>
      <c r="M1" s="5" t="s">
        <v>15</v>
      </c>
      <c r="N1" s="3" t="s">
        <v>26</v>
      </c>
      <c r="O1" s="3" t="s">
        <v>27</v>
      </c>
      <c r="P1" s="3" t="s">
        <v>28</v>
      </c>
      <c r="Q1" s="3" t="s">
        <v>44</v>
      </c>
      <c r="R1" s="5" t="s">
        <v>32</v>
      </c>
      <c r="S1" s="5" t="s">
        <v>33</v>
      </c>
      <c r="T1" s="5" t="s">
        <v>34</v>
      </c>
      <c r="U1" s="5" t="s">
        <v>35</v>
      </c>
      <c r="V1" s="3" t="s">
        <v>46</v>
      </c>
      <c r="W1" s="3" t="s">
        <v>47</v>
      </c>
      <c r="X1" s="3" t="s">
        <v>48</v>
      </c>
      <c r="Y1" s="3" t="s">
        <v>49</v>
      </c>
      <c r="Z1" s="5" t="s">
        <v>41</v>
      </c>
      <c r="AA1" s="5" t="s">
        <v>45</v>
      </c>
    </row>
    <row r="2" spans="1:48" s="3" customFormat="1" x14ac:dyDescent="0.25">
      <c r="A2" s="28" t="str">
        <f>'mean value'!A2</f>
        <v>TP 1</v>
      </c>
      <c r="B2" s="28">
        <f>'mean value'!B2</f>
        <v>6</v>
      </c>
      <c r="C2" s="28">
        <f>'mean value'!C2</f>
        <v>5</v>
      </c>
      <c r="D2" s="28">
        <f>'mean value'!D2</f>
        <v>4</v>
      </c>
      <c r="E2" s="28">
        <f>'mean value'!E2</f>
        <v>6</v>
      </c>
      <c r="F2" s="28">
        <f>'mean value'!F2</f>
        <v>1</v>
      </c>
      <c r="G2" s="28">
        <f>'mean value'!G2</f>
        <v>1</v>
      </c>
      <c r="H2" s="28">
        <f>'mean value'!H2</f>
        <v>1</v>
      </c>
      <c r="I2" s="28">
        <f>'mean value'!I2</f>
        <v>5</v>
      </c>
      <c r="J2" s="28">
        <f>'mean value'!J2</f>
        <v>6</v>
      </c>
      <c r="K2" s="28">
        <f>'mean value'!K2</f>
        <v>6</v>
      </c>
      <c r="L2" s="28">
        <f>'mean value'!L2</f>
        <v>4</v>
      </c>
      <c r="M2" s="28">
        <f>'mean value'!M2</f>
        <v>5</v>
      </c>
      <c r="N2" s="28">
        <f>'mean value'!N2</f>
        <v>2</v>
      </c>
      <c r="O2" s="28">
        <f>'mean value'!O2</f>
        <v>3</v>
      </c>
      <c r="P2" s="28">
        <f>'mean value'!P2</f>
        <v>2</v>
      </c>
      <c r="Q2" s="28">
        <f>'mean value'!Q2</f>
        <v>2</v>
      </c>
      <c r="R2" s="28">
        <f>'mean value'!R2</f>
        <v>3</v>
      </c>
      <c r="S2" s="28">
        <f>'mean value'!S2</f>
        <v>2</v>
      </c>
      <c r="T2" s="28">
        <f>'mean value'!T2</f>
        <v>2</v>
      </c>
      <c r="U2" s="28">
        <f>'mean value'!U2</f>
        <v>3</v>
      </c>
      <c r="V2" s="28">
        <f>'mean value'!V2</f>
        <v>2</v>
      </c>
      <c r="W2" s="28">
        <f>'mean value'!W2</f>
        <v>2</v>
      </c>
      <c r="X2" s="28">
        <f>'mean value'!X2</f>
        <v>2</v>
      </c>
      <c r="Y2" s="28">
        <f>'mean value'!Y2</f>
        <v>2</v>
      </c>
      <c r="Z2" s="28">
        <f>'mean value'!Z2</f>
        <v>2</v>
      </c>
      <c r="AA2" s="28">
        <f>'mean value'!AA2</f>
        <v>1</v>
      </c>
      <c r="AB2" s="28"/>
      <c r="AC2" s="28"/>
      <c r="AD2" s="28"/>
      <c r="AE2" s="28"/>
      <c r="AF2" s="28"/>
      <c r="AG2" s="28"/>
      <c r="AH2" s="28"/>
      <c r="AI2" s="28"/>
      <c r="AJ2" s="28"/>
      <c r="AK2" s="28"/>
      <c r="AL2" s="28"/>
      <c r="AM2" s="28"/>
      <c r="AN2" s="28"/>
      <c r="AO2" s="28"/>
      <c r="AP2" s="28"/>
      <c r="AQ2" s="28"/>
      <c r="AR2" s="28"/>
      <c r="AS2" s="28"/>
      <c r="AT2" s="28"/>
      <c r="AU2" s="28"/>
      <c r="AV2" s="28"/>
    </row>
    <row r="3" spans="1:48" x14ac:dyDescent="0.25">
      <c r="A3" s="28" t="str">
        <f>'mean value'!A3</f>
        <v>TP 2</v>
      </c>
      <c r="B3" s="28">
        <f>'mean value'!B3</f>
        <v>1</v>
      </c>
      <c r="C3" s="28">
        <f>'mean value'!C3</f>
        <v>2</v>
      </c>
      <c r="D3" s="28">
        <f>'mean value'!D3</f>
        <v>1</v>
      </c>
      <c r="E3" s="28">
        <f>'mean value'!E3</f>
        <v>2</v>
      </c>
      <c r="F3" s="28">
        <f>'mean value'!F3</f>
        <v>1</v>
      </c>
      <c r="G3" s="28">
        <f>'mean value'!G3</f>
        <v>3</v>
      </c>
      <c r="H3" s="28">
        <f>'mean value'!H3</f>
        <v>1</v>
      </c>
      <c r="I3" s="28">
        <f>'mean value'!I3</f>
        <v>4</v>
      </c>
      <c r="J3" s="28">
        <f>'mean value'!J3</f>
        <v>3</v>
      </c>
      <c r="K3" s="28">
        <f>'mean value'!K3</f>
        <v>4</v>
      </c>
      <c r="L3" s="28">
        <f>'mean value'!L3</f>
        <v>2</v>
      </c>
      <c r="M3" s="28">
        <f>'mean value'!M3</f>
        <v>4</v>
      </c>
      <c r="N3" s="28">
        <f>'mean value'!N3</f>
        <v>3</v>
      </c>
      <c r="O3" s="28">
        <f>'mean value'!O3</f>
        <v>3</v>
      </c>
      <c r="P3" s="28">
        <f>'mean value'!P3</f>
        <v>2</v>
      </c>
      <c r="Q3" s="28">
        <f>'mean value'!Q3</f>
        <v>4</v>
      </c>
      <c r="R3" s="28">
        <f>'mean value'!R3</f>
        <v>5</v>
      </c>
      <c r="S3" s="28">
        <f>'mean value'!S3</f>
        <v>6</v>
      </c>
      <c r="T3" s="28">
        <f>'mean value'!T3</f>
        <v>7</v>
      </c>
      <c r="U3" s="28">
        <f>'mean value'!U3</f>
        <v>6</v>
      </c>
      <c r="V3" s="28">
        <f>'mean value'!V3</f>
        <v>3</v>
      </c>
      <c r="W3" s="28">
        <f>'mean value'!W3</f>
        <v>3</v>
      </c>
      <c r="X3" s="28">
        <f>'mean value'!X3</f>
        <v>4</v>
      </c>
      <c r="Y3" s="28">
        <f>'mean value'!Y3</f>
        <v>4</v>
      </c>
      <c r="Z3" s="28">
        <f>'mean value'!Z3</f>
        <v>3</v>
      </c>
      <c r="AA3" s="28">
        <f>'mean value'!AA3</f>
        <v>4</v>
      </c>
      <c r="AB3" s="29"/>
    </row>
    <row r="4" spans="1:48" x14ac:dyDescent="0.25">
      <c r="A4" s="28" t="str">
        <f>'mean value'!A4</f>
        <v>TP 3</v>
      </c>
      <c r="B4" s="28">
        <f>'mean value'!B4</f>
        <v>6</v>
      </c>
      <c r="C4" s="28">
        <f>'mean value'!C4</f>
        <v>5</v>
      </c>
      <c r="D4" s="28">
        <f>'mean value'!D4</f>
        <v>2</v>
      </c>
      <c r="E4" s="28">
        <f>'mean value'!E4</f>
        <v>6</v>
      </c>
      <c r="F4" s="28">
        <f>'mean value'!F4</f>
        <v>5</v>
      </c>
      <c r="G4" s="28">
        <f>'mean value'!G4</f>
        <v>7</v>
      </c>
      <c r="H4" s="28">
        <f>'mean value'!H4</f>
        <v>2</v>
      </c>
      <c r="I4" s="28">
        <f>'mean value'!I4</f>
        <v>6</v>
      </c>
      <c r="J4" s="28">
        <f>'mean value'!J4</f>
        <v>5</v>
      </c>
      <c r="K4" s="28">
        <f>'mean value'!K4</f>
        <v>5</v>
      </c>
      <c r="L4" s="28">
        <f>'mean value'!L4</f>
        <v>2</v>
      </c>
      <c r="M4" s="28">
        <f>'mean value'!M4</f>
        <v>6</v>
      </c>
      <c r="N4" s="28">
        <f>'mean value'!N4</f>
        <v>3</v>
      </c>
      <c r="O4" s="28">
        <f>'mean value'!O4</f>
        <v>3</v>
      </c>
      <c r="P4" s="28">
        <f>'mean value'!P4</f>
        <v>2</v>
      </c>
      <c r="Q4" s="28">
        <f>'mean value'!Q4</f>
        <v>3</v>
      </c>
      <c r="R4" s="28">
        <f>'mean value'!R4</f>
        <v>3</v>
      </c>
      <c r="S4" s="28">
        <f>'mean value'!S4</f>
        <v>3</v>
      </c>
      <c r="T4" s="28">
        <f>'mean value'!T4</f>
        <v>2</v>
      </c>
      <c r="U4" s="28">
        <f>'mean value'!U4</f>
        <v>3</v>
      </c>
      <c r="V4" s="28">
        <f>'mean value'!V4</f>
        <v>2</v>
      </c>
      <c r="W4" s="28">
        <f>'mean value'!W4</f>
        <v>2</v>
      </c>
      <c r="X4" s="28">
        <f>'mean value'!X4</f>
        <v>2</v>
      </c>
      <c r="Y4" s="28">
        <f>'mean value'!Y4</f>
        <v>2</v>
      </c>
      <c r="Z4" s="28">
        <f>'mean value'!Z4</f>
        <v>3</v>
      </c>
      <c r="AA4" s="28">
        <f>'mean value'!AA4</f>
        <v>3</v>
      </c>
    </row>
    <row r="5" spans="1:48" x14ac:dyDescent="0.25">
      <c r="A5" s="28" t="str">
        <f>'mean value'!A5</f>
        <v>TP 4</v>
      </c>
      <c r="B5" s="28">
        <f>'mean value'!B5</f>
        <v>3</v>
      </c>
      <c r="C5" s="28">
        <f>'mean value'!C5</f>
        <v>6</v>
      </c>
      <c r="D5" s="28">
        <f>'mean value'!D5</f>
        <v>3</v>
      </c>
      <c r="E5" s="28">
        <f>'mean value'!E5</f>
        <v>7</v>
      </c>
      <c r="F5" s="28">
        <f>'mean value'!F5</f>
        <v>3</v>
      </c>
      <c r="G5" s="28">
        <f>'mean value'!G5</f>
        <v>4</v>
      </c>
      <c r="H5" s="28">
        <f>'mean value'!H5</f>
        <v>3</v>
      </c>
      <c r="I5" s="28">
        <f>'mean value'!I5</f>
        <v>7</v>
      </c>
      <c r="J5" s="28">
        <f>'mean value'!J5</f>
        <v>3</v>
      </c>
      <c r="K5" s="28">
        <f>'mean value'!K5</f>
        <v>7</v>
      </c>
      <c r="L5" s="28">
        <f>'mean value'!L5</f>
        <v>4</v>
      </c>
      <c r="M5" s="28">
        <f>'mean value'!M5</f>
        <v>7</v>
      </c>
      <c r="N5" s="28">
        <f>'mean value'!N5</f>
        <v>1</v>
      </c>
      <c r="O5" s="28">
        <f>'mean value'!O5</f>
        <v>2</v>
      </c>
      <c r="P5" s="28">
        <f>'mean value'!P5</f>
        <v>1</v>
      </c>
      <c r="Q5" s="28">
        <f>'mean value'!Q5</f>
        <v>2</v>
      </c>
      <c r="R5" s="28">
        <f>'mean value'!R5</f>
        <v>1</v>
      </c>
      <c r="S5" s="28">
        <f>'mean value'!S5</f>
        <v>2</v>
      </c>
      <c r="T5" s="28">
        <f>'mean value'!T5</f>
        <v>1</v>
      </c>
      <c r="U5" s="28">
        <f>'mean value'!U5</f>
        <v>2</v>
      </c>
      <c r="V5" s="28">
        <f>'mean value'!V5</f>
        <v>1</v>
      </c>
      <c r="W5" s="28">
        <f>'mean value'!W5</f>
        <v>3</v>
      </c>
      <c r="X5" s="28">
        <f>'mean value'!X5</f>
        <v>1</v>
      </c>
      <c r="Y5" s="28">
        <f>'mean value'!Y5</f>
        <v>3</v>
      </c>
      <c r="Z5" s="28">
        <f>'mean value'!Z5</f>
        <v>2</v>
      </c>
      <c r="AA5" s="28">
        <f>'mean value'!AA5</f>
        <v>2</v>
      </c>
    </row>
    <row r="6" spans="1:48" x14ac:dyDescent="0.25">
      <c r="A6" s="28" t="str">
        <f>'mean value'!A6</f>
        <v>TP 5</v>
      </c>
      <c r="B6" s="28">
        <f>'mean value'!B6</f>
        <v>5</v>
      </c>
      <c r="C6" s="28">
        <f>'mean value'!C6</f>
        <v>4</v>
      </c>
      <c r="D6" s="28">
        <f>'mean value'!D6</f>
        <v>4</v>
      </c>
      <c r="E6" s="28">
        <f>'mean value'!E6</f>
        <v>6</v>
      </c>
      <c r="F6" s="28">
        <f>'mean value'!F6</f>
        <v>6</v>
      </c>
      <c r="G6" s="28">
        <f>'mean value'!G6</f>
        <v>3</v>
      </c>
      <c r="H6" s="28">
        <f>'mean value'!H6</f>
        <v>4</v>
      </c>
      <c r="I6" s="28">
        <f>'mean value'!I6</f>
        <v>6</v>
      </c>
      <c r="J6" s="28">
        <f>'mean value'!J6</f>
        <v>6</v>
      </c>
      <c r="K6" s="28">
        <f>'mean value'!K6</f>
        <v>6</v>
      </c>
      <c r="L6" s="28">
        <f>'mean value'!L6</f>
        <v>4</v>
      </c>
      <c r="M6" s="28">
        <f>'mean value'!M6</f>
        <v>5</v>
      </c>
      <c r="N6" s="28">
        <f>'mean value'!N6</f>
        <v>2</v>
      </c>
      <c r="O6" s="28">
        <f>'mean value'!O6</f>
        <v>2</v>
      </c>
      <c r="P6" s="28">
        <f>'mean value'!P6</f>
        <v>2</v>
      </c>
      <c r="Q6" s="28">
        <f>'mean value'!Q6</f>
        <v>5</v>
      </c>
      <c r="R6" s="28">
        <f>'mean value'!R6</f>
        <v>3</v>
      </c>
      <c r="S6" s="28">
        <f>'mean value'!S6</f>
        <v>4</v>
      </c>
      <c r="T6" s="28">
        <f>'mean value'!T6</f>
        <v>3</v>
      </c>
      <c r="U6" s="28">
        <f>'mean value'!U6</f>
        <v>5</v>
      </c>
      <c r="V6" s="28">
        <f>'mean value'!V6</f>
        <v>3</v>
      </c>
      <c r="W6" s="28">
        <f>'mean value'!W6</f>
        <v>3</v>
      </c>
      <c r="X6" s="28">
        <f>'mean value'!X6</f>
        <v>2</v>
      </c>
      <c r="Y6" s="28">
        <f>'mean value'!Y6</f>
        <v>5</v>
      </c>
      <c r="Z6" s="28">
        <f>'mean value'!Z6</f>
        <v>2</v>
      </c>
      <c r="AA6" s="28">
        <f>'mean value'!AA6</f>
        <v>3</v>
      </c>
    </row>
    <row r="7" spans="1:48" x14ac:dyDescent="0.25">
      <c r="A7" s="28" t="str">
        <f>'mean value'!A7</f>
        <v>TP 6</v>
      </c>
      <c r="B7" s="28">
        <f>'mean value'!B7</f>
        <v>2</v>
      </c>
      <c r="C7" s="28">
        <f>'mean value'!C7</f>
        <v>6</v>
      </c>
      <c r="D7" s="28">
        <f>'mean value'!D7</f>
        <v>2</v>
      </c>
      <c r="E7" s="28">
        <f>'mean value'!E7</f>
        <v>3</v>
      </c>
      <c r="F7" s="28">
        <f>'mean value'!F7</f>
        <v>2</v>
      </c>
      <c r="G7" s="28">
        <f>'mean value'!G7</f>
        <v>5</v>
      </c>
      <c r="H7" s="28">
        <f>'mean value'!H7</f>
        <v>2</v>
      </c>
      <c r="I7" s="28">
        <f>'mean value'!I7</f>
        <v>3</v>
      </c>
      <c r="J7" s="28">
        <f>'mean value'!J7</f>
        <v>2</v>
      </c>
      <c r="K7" s="28">
        <f>'mean value'!K7</f>
        <v>6</v>
      </c>
      <c r="L7" s="28">
        <f>'mean value'!L7</f>
        <v>3</v>
      </c>
      <c r="M7" s="28">
        <f>'mean value'!M7</f>
        <v>4</v>
      </c>
      <c r="N7" s="28">
        <f>'mean value'!N7</f>
        <v>3</v>
      </c>
      <c r="O7" s="28">
        <f>'mean value'!O7</f>
        <v>3</v>
      </c>
      <c r="P7" s="28">
        <f>'mean value'!P7</f>
        <v>2</v>
      </c>
      <c r="Q7" s="28">
        <f>'mean value'!Q7</f>
        <v>3</v>
      </c>
      <c r="R7" s="28">
        <f>'mean value'!R7</f>
        <v>3</v>
      </c>
      <c r="S7" s="28">
        <f>'mean value'!S7</f>
        <v>2</v>
      </c>
      <c r="T7" s="28">
        <f>'mean value'!T7</f>
        <v>2</v>
      </c>
      <c r="U7" s="28">
        <f>'mean value'!U7</f>
        <v>3</v>
      </c>
      <c r="V7" s="28">
        <f>'mean value'!V7</f>
        <v>3</v>
      </c>
      <c r="W7" s="28">
        <f>'mean value'!W7</f>
        <v>2</v>
      </c>
      <c r="X7" s="28">
        <f>'mean value'!X7</f>
        <v>2</v>
      </c>
      <c r="Y7" s="28">
        <f>'mean value'!Y7</f>
        <v>3</v>
      </c>
      <c r="Z7" s="28">
        <f>'mean value'!Z7</f>
        <v>3</v>
      </c>
      <c r="AA7" s="28">
        <f>'mean value'!AA7</f>
        <v>3</v>
      </c>
    </row>
    <row r="8" spans="1:48" x14ac:dyDescent="0.25">
      <c r="A8" s="28" t="str">
        <f>'mean value'!A8</f>
        <v>TP 7</v>
      </c>
      <c r="B8" s="28">
        <f>'mean value'!B8</f>
        <v>7</v>
      </c>
      <c r="C8" s="28">
        <f>'mean value'!C8</f>
        <v>5</v>
      </c>
      <c r="D8" s="28">
        <f>'mean value'!D8</f>
        <v>4</v>
      </c>
      <c r="E8" s="28">
        <f>'mean value'!E8</f>
        <v>7</v>
      </c>
      <c r="F8" s="28">
        <f>'mean value'!F8</f>
        <v>1</v>
      </c>
      <c r="G8" s="28">
        <f>'mean value'!G8</f>
        <v>1</v>
      </c>
      <c r="H8" s="28">
        <f>'mean value'!H8</f>
        <v>1</v>
      </c>
      <c r="I8" s="28">
        <f>'mean value'!I8</f>
        <v>1</v>
      </c>
      <c r="J8" s="28">
        <f>'mean value'!J8</f>
        <v>7</v>
      </c>
      <c r="K8" s="28">
        <f>'mean value'!K8</f>
        <v>7</v>
      </c>
      <c r="L8" s="28">
        <f>'mean value'!L8</f>
        <v>7</v>
      </c>
      <c r="M8" s="28">
        <f>'mean value'!M8</f>
        <v>7</v>
      </c>
      <c r="N8" s="28">
        <f>'mean value'!N8</f>
        <v>1</v>
      </c>
      <c r="O8" s="28">
        <f>'mean value'!O8</f>
        <v>1</v>
      </c>
      <c r="P8" s="28">
        <f>'mean value'!P8</f>
        <v>1</v>
      </c>
      <c r="Q8" s="28">
        <f>'mean value'!Q8</f>
        <v>1</v>
      </c>
      <c r="R8" s="28">
        <f>'mean value'!R8</f>
        <v>1</v>
      </c>
      <c r="S8" s="28">
        <f>'mean value'!S8</f>
        <v>1</v>
      </c>
      <c r="T8" s="28">
        <f>'mean value'!T8</f>
        <v>1</v>
      </c>
      <c r="U8" s="28">
        <f>'mean value'!U8</f>
        <v>1</v>
      </c>
      <c r="V8" s="28">
        <f>'mean value'!V8</f>
        <v>1</v>
      </c>
      <c r="W8" s="28">
        <f>'mean value'!W8</f>
        <v>1</v>
      </c>
      <c r="X8" s="28">
        <f>'mean value'!X8</f>
        <v>1</v>
      </c>
      <c r="Y8" s="28">
        <f>'mean value'!Y8</f>
        <v>1</v>
      </c>
      <c r="Z8" s="28">
        <f>'mean value'!Z8</f>
        <v>1</v>
      </c>
      <c r="AA8" s="28">
        <f>'mean value'!AA8</f>
        <v>1</v>
      </c>
    </row>
    <row r="9" spans="1:48" x14ac:dyDescent="0.25">
      <c r="A9" s="28" t="str">
        <f>'mean value'!A9</f>
        <v>TP 8</v>
      </c>
      <c r="B9" s="28">
        <f>'mean value'!B9</f>
        <v>4</v>
      </c>
      <c r="C9" s="28">
        <f>'mean value'!C9</f>
        <v>3</v>
      </c>
      <c r="D9" s="28">
        <f>'mean value'!D9</f>
        <v>6</v>
      </c>
      <c r="E9" s="28">
        <f>'mean value'!E9</f>
        <v>4</v>
      </c>
      <c r="F9" s="28">
        <f>'mean value'!F9</f>
        <v>4</v>
      </c>
      <c r="G9" s="28">
        <f>'mean value'!G9</f>
        <v>6</v>
      </c>
      <c r="H9" s="28">
        <f>'mean value'!H9</f>
        <v>5</v>
      </c>
      <c r="I9" s="28">
        <f>'mean value'!I9</f>
        <v>6</v>
      </c>
      <c r="J9" s="28">
        <f>'mean value'!J9</f>
        <v>6</v>
      </c>
      <c r="K9" s="28">
        <f>'mean value'!K9</f>
        <v>5</v>
      </c>
      <c r="L9" s="28">
        <f>'mean value'!L9</f>
        <v>5</v>
      </c>
      <c r="M9" s="28">
        <f>'mean value'!M9</f>
        <v>6</v>
      </c>
      <c r="N9" s="28">
        <f>'mean value'!N9</f>
        <v>1</v>
      </c>
      <c r="O9" s="28">
        <f>'mean value'!O9</f>
        <v>2</v>
      </c>
      <c r="P9" s="28">
        <f>'mean value'!P9</f>
        <v>1</v>
      </c>
      <c r="Q9" s="28">
        <f>'mean value'!Q9</f>
        <v>1</v>
      </c>
      <c r="R9" s="28">
        <f>'mean value'!R9</f>
        <v>1</v>
      </c>
      <c r="S9" s="28">
        <f>'mean value'!S9</f>
        <v>1</v>
      </c>
      <c r="T9" s="28">
        <f>'mean value'!T9</f>
        <v>1</v>
      </c>
      <c r="U9" s="28">
        <f>'mean value'!U9</f>
        <v>1</v>
      </c>
      <c r="V9" s="28">
        <f>'mean value'!V9</f>
        <v>1</v>
      </c>
      <c r="W9" s="28">
        <f>'mean value'!W9</f>
        <v>1</v>
      </c>
      <c r="X9" s="28">
        <f>'mean value'!X9</f>
        <v>1</v>
      </c>
      <c r="Y9" s="28">
        <f>'mean value'!Y9</f>
        <v>1</v>
      </c>
      <c r="Z9" s="28">
        <f>'mean value'!Z9</f>
        <v>2</v>
      </c>
      <c r="AA9" s="28">
        <f>'mean value'!AA9</f>
        <v>2</v>
      </c>
    </row>
    <row r="10" spans="1:48" x14ac:dyDescent="0.25">
      <c r="A10" s="28" t="str">
        <f>'mean value'!A10</f>
        <v>TP 9</v>
      </c>
      <c r="B10" s="28">
        <f>'mean value'!B10</f>
        <v>4</v>
      </c>
      <c r="C10" s="28">
        <f>'mean value'!C10</f>
        <v>3</v>
      </c>
      <c r="D10" s="28">
        <f>'mean value'!D10</f>
        <v>2</v>
      </c>
      <c r="E10" s="28">
        <f>'mean value'!E10</f>
        <v>6</v>
      </c>
      <c r="F10" s="28">
        <f>'mean value'!F10</f>
        <v>4</v>
      </c>
      <c r="G10" s="28">
        <f>'mean value'!G10</f>
        <v>6</v>
      </c>
      <c r="H10" s="28">
        <f>'mean value'!H10</f>
        <v>4</v>
      </c>
      <c r="I10" s="28">
        <f>'mean value'!I10</f>
        <v>6</v>
      </c>
      <c r="J10" s="28">
        <f>'mean value'!J10</f>
        <v>4</v>
      </c>
      <c r="K10" s="28">
        <f>'mean value'!K10</f>
        <v>4</v>
      </c>
      <c r="L10" s="28">
        <f>'mean value'!L10</f>
        <v>3</v>
      </c>
      <c r="M10" s="28">
        <f>'mean value'!M10</f>
        <v>6</v>
      </c>
      <c r="N10" s="28">
        <f>'mean value'!N10</f>
        <v>2</v>
      </c>
      <c r="O10" s="28">
        <f>'mean value'!O10</f>
        <v>4</v>
      </c>
      <c r="P10" s="28">
        <f>'mean value'!P10</f>
        <v>2</v>
      </c>
      <c r="Q10" s="28">
        <f>'mean value'!Q10</f>
        <v>2</v>
      </c>
      <c r="R10" s="28">
        <f>'mean value'!R10</f>
        <v>2</v>
      </c>
      <c r="S10" s="28">
        <f>'mean value'!S10</f>
        <v>5</v>
      </c>
      <c r="T10" s="28">
        <f>'mean value'!T10</f>
        <v>2</v>
      </c>
      <c r="U10" s="28">
        <f>'mean value'!U10</f>
        <v>1</v>
      </c>
      <c r="V10" s="28">
        <f>'mean value'!V10</f>
        <v>2</v>
      </c>
      <c r="W10" s="28">
        <f>'mean value'!W10</f>
        <v>4</v>
      </c>
      <c r="X10" s="28">
        <f>'mean value'!X10</f>
        <v>4</v>
      </c>
      <c r="Y10" s="28">
        <f>'mean value'!Y10</f>
        <v>2</v>
      </c>
      <c r="Z10" s="28">
        <f>'mean value'!Z10</f>
        <v>3</v>
      </c>
      <c r="AA10" s="28">
        <f>'mean value'!AA10</f>
        <v>3</v>
      </c>
    </row>
    <row r="11" spans="1:48" x14ac:dyDescent="0.25">
      <c r="A11" s="28" t="str">
        <f>'mean value'!A11</f>
        <v>TP 10</v>
      </c>
      <c r="B11" s="28">
        <f>'mean value'!B11</f>
        <v>3</v>
      </c>
      <c r="C11" s="28">
        <f>'mean value'!C11</f>
        <v>3</v>
      </c>
      <c r="D11" s="28">
        <f>'mean value'!D11</f>
        <v>3</v>
      </c>
      <c r="E11" s="28">
        <f>'mean value'!E11</f>
        <v>6</v>
      </c>
      <c r="F11" s="28">
        <f>'mean value'!F11</f>
        <v>4</v>
      </c>
      <c r="G11" s="28">
        <f>'mean value'!G11</f>
        <v>3</v>
      </c>
      <c r="H11" s="28">
        <f>'mean value'!H11</f>
        <v>3</v>
      </c>
      <c r="I11" s="28">
        <f>'mean value'!I11</f>
        <v>6</v>
      </c>
      <c r="J11" s="28">
        <f>'mean value'!J11</f>
        <v>4</v>
      </c>
      <c r="K11" s="28">
        <f>'mean value'!K11</f>
        <v>3</v>
      </c>
      <c r="L11" s="28">
        <f>'mean value'!L11</f>
        <v>3</v>
      </c>
      <c r="M11" s="28">
        <f>'mean value'!M11</f>
        <v>6</v>
      </c>
      <c r="N11" s="28">
        <f>'mean value'!N11</f>
        <v>2</v>
      </c>
      <c r="O11" s="28">
        <f>'mean value'!O11</f>
        <v>2</v>
      </c>
      <c r="P11" s="28">
        <f>'mean value'!P11</f>
        <v>2</v>
      </c>
      <c r="Q11" s="28">
        <f>'mean value'!Q11</f>
        <v>2</v>
      </c>
      <c r="R11" s="28">
        <f>'mean value'!R11</f>
        <v>2</v>
      </c>
      <c r="S11" s="28">
        <f>'mean value'!S11</f>
        <v>2</v>
      </c>
      <c r="T11" s="28">
        <f>'mean value'!T11</f>
        <v>2</v>
      </c>
      <c r="U11" s="28">
        <f>'mean value'!U11</f>
        <v>2</v>
      </c>
      <c r="V11" s="28">
        <f>'mean value'!V11</f>
        <v>2</v>
      </c>
      <c r="W11" s="28">
        <f>'mean value'!W11</f>
        <v>2</v>
      </c>
      <c r="X11" s="28">
        <f>'mean value'!X11</f>
        <v>2</v>
      </c>
      <c r="Y11" s="28">
        <f>'mean value'!Y11</f>
        <v>2</v>
      </c>
      <c r="Z11" s="28">
        <f>'mean value'!Z11</f>
        <v>2</v>
      </c>
      <c r="AA11" s="28">
        <f>'mean value'!AA11</f>
        <v>2</v>
      </c>
    </row>
    <row r="12" spans="1:48" x14ac:dyDescent="0.25">
      <c r="A12" s="28" t="str">
        <f>'mean value'!A25</f>
        <v>TP27</v>
      </c>
      <c r="B12" s="28">
        <f>'mean value'!B25</f>
        <v>1</v>
      </c>
      <c r="C12" s="28">
        <f>'mean value'!C25</f>
        <v>1</v>
      </c>
      <c r="D12" s="28">
        <f>'mean value'!D25</f>
        <v>1</v>
      </c>
      <c r="E12" s="28" t="str">
        <f>'mean value'!E25</f>
        <v>n.a</v>
      </c>
      <c r="F12" s="28">
        <f>'mean value'!F25</f>
        <v>1</v>
      </c>
      <c r="G12" s="28">
        <f>'mean value'!G25</f>
        <v>1</v>
      </c>
      <c r="H12" s="28">
        <f>'mean value'!H25</f>
        <v>1</v>
      </c>
      <c r="I12" s="28" t="str">
        <f>'mean value'!I25</f>
        <v>n.a</v>
      </c>
      <c r="J12" s="28">
        <f>'mean value'!J25</f>
        <v>1</v>
      </c>
      <c r="K12" s="28">
        <f>'mean value'!K25</f>
        <v>3</v>
      </c>
      <c r="L12" s="28">
        <f>'mean value'!L25</f>
        <v>4</v>
      </c>
      <c r="M12" s="28" t="str">
        <f>'mean value'!M25</f>
        <v>n.a</v>
      </c>
      <c r="N12" s="28">
        <f>'mean value'!N25</f>
        <v>3</v>
      </c>
      <c r="O12" s="28">
        <f>'mean value'!O25</f>
        <v>1</v>
      </c>
      <c r="P12" s="28">
        <f>'mean value'!P25</f>
        <v>1</v>
      </c>
      <c r="Q12" s="28">
        <f>'mean value'!Q25</f>
        <v>1</v>
      </c>
      <c r="R12" s="28">
        <f>'mean value'!R25</f>
        <v>3</v>
      </c>
      <c r="S12" s="28">
        <f>'mean value'!S25</f>
        <v>1</v>
      </c>
      <c r="T12" s="28">
        <f>'mean value'!T25</f>
        <v>1</v>
      </c>
      <c r="U12" s="28">
        <f>'mean value'!U25</f>
        <v>1</v>
      </c>
      <c r="V12" s="28">
        <f>'mean value'!V25</f>
        <v>3</v>
      </c>
      <c r="W12" s="28">
        <f>'mean value'!W25</f>
        <v>1</v>
      </c>
      <c r="X12" s="28">
        <f>'mean value'!X25</f>
        <v>1</v>
      </c>
      <c r="Y12" s="28">
        <f>'mean value'!Y25</f>
        <v>1</v>
      </c>
      <c r="Z12" s="28">
        <f>'mean value'!Z25</f>
        <v>3</v>
      </c>
      <c r="AA12" s="28">
        <f>'mean value'!AA25</f>
        <v>3</v>
      </c>
    </row>
    <row r="13" spans="1:48" s="16" customFormat="1" x14ac:dyDescent="0.25">
      <c r="A13" s="30" t="s">
        <v>216</v>
      </c>
      <c r="B13" s="16">
        <f t="shared" ref="B13:AA13" si="0">AVERAGE(B2:B12)</f>
        <v>3.8181818181818183</v>
      </c>
      <c r="C13" s="16">
        <f t="shared" si="0"/>
        <v>3.9090909090909092</v>
      </c>
      <c r="D13" s="16">
        <f t="shared" si="0"/>
        <v>2.9090909090909092</v>
      </c>
      <c r="E13" s="16">
        <f t="shared" si="0"/>
        <v>5.3</v>
      </c>
      <c r="F13" s="16">
        <f t="shared" si="0"/>
        <v>2.9090909090909092</v>
      </c>
      <c r="G13" s="16">
        <f t="shared" si="0"/>
        <v>3.6363636363636362</v>
      </c>
      <c r="H13" s="16">
        <f t="shared" si="0"/>
        <v>2.4545454545454546</v>
      </c>
      <c r="I13" s="16">
        <f t="shared" si="0"/>
        <v>5</v>
      </c>
      <c r="J13" s="16">
        <f t="shared" si="0"/>
        <v>4.2727272727272725</v>
      </c>
      <c r="K13" s="16">
        <f t="shared" si="0"/>
        <v>5.0909090909090908</v>
      </c>
      <c r="L13" s="16">
        <f t="shared" si="0"/>
        <v>3.7272727272727271</v>
      </c>
      <c r="M13" s="16">
        <f t="shared" si="0"/>
        <v>5.6</v>
      </c>
      <c r="N13" s="16">
        <f t="shared" si="0"/>
        <v>2.0909090909090908</v>
      </c>
      <c r="O13" s="16">
        <f t="shared" si="0"/>
        <v>2.3636363636363638</v>
      </c>
      <c r="P13" s="16">
        <f t="shared" si="0"/>
        <v>1.6363636363636365</v>
      </c>
      <c r="Q13" s="16">
        <f t="shared" si="0"/>
        <v>2.3636363636363638</v>
      </c>
      <c r="R13" s="16">
        <f t="shared" si="0"/>
        <v>2.4545454545454546</v>
      </c>
      <c r="S13" s="16">
        <f t="shared" si="0"/>
        <v>2.6363636363636362</v>
      </c>
      <c r="T13" s="16">
        <f t="shared" si="0"/>
        <v>2.1818181818181817</v>
      </c>
      <c r="U13" s="16">
        <f t="shared" si="0"/>
        <v>2.5454545454545454</v>
      </c>
      <c r="V13" s="16">
        <f t="shared" si="0"/>
        <v>2.0909090909090908</v>
      </c>
      <c r="W13" s="16">
        <f t="shared" si="0"/>
        <v>2.1818181818181817</v>
      </c>
      <c r="X13" s="16">
        <f t="shared" si="0"/>
        <v>2</v>
      </c>
      <c r="Y13" s="16">
        <f t="shared" si="0"/>
        <v>2.3636363636363638</v>
      </c>
      <c r="Z13" s="16">
        <f t="shared" si="0"/>
        <v>2.3636363636363638</v>
      </c>
      <c r="AA13" s="16">
        <f t="shared" si="0"/>
        <v>2.4545454545454546</v>
      </c>
    </row>
    <row r="14" spans="1:48" x14ac:dyDescent="0.25">
      <c r="A14" s="24"/>
      <c r="F14" s="3"/>
      <c r="G14" s="3"/>
      <c r="H14" s="3"/>
      <c r="I14" s="3"/>
      <c r="N14" s="3"/>
      <c r="O14" s="3"/>
      <c r="P14" s="3"/>
      <c r="Q14" s="3"/>
      <c r="V14" s="3"/>
      <c r="W14" s="3"/>
      <c r="X14" s="3"/>
      <c r="Y14" s="3"/>
    </row>
    <row r="15" spans="1:48" x14ac:dyDescent="0.25">
      <c r="A15" s="28" t="s">
        <v>218</v>
      </c>
      <c r="F15" s="3"/>
      <c r="G15" s="3"/>
      <c r="H15" s="3"/>
      <c r="I15" s="3"/>
      <c r="N15" s="3"/>
      <c r="O15" s="3"/>
      <c r="P15" s="3"/>
      <c r="Q15" s="3"/>
      <c r="V15" s="3"/>
      <c r="W15" s="3"/>
      <c r="X15" s="3"/>
      <c r="Y15" s="3"/>
    </row>
    <row r="16" spans="1:48" x14ac:dyDescent="0.25">
      <c r="A16" s="24" t="str">
        <f>'mean value'!A12</f>
        <v>TP 12</v>
      </c>
      <c r="B16" s="24">
        <f>'mean value'!B12</f>
        <v>3</v>
      </c>
      <c r="C16" s="24">
        <f>'mean value'!C12</f>
        <v>4</v>
      </c>
      <c r="D16" s="24">
        <f>'mean value'!D12</f>
        <v>2</v>
      </c>
      <c r="E16" s="24">
        <f>'mean value'!E12</f>
        <v>4</v>
      </c>
      <c r="F16" s="24">
        <f>'mean value'!F12</f>
        <v>3</v>
      </c>
      <c r="G16" s="24">
        <f>'mean value'!G12</f>
        <v>5</v>
      </c>
      <c r="H16" s="24">
        <f>'mean value'!H12</f>
        <v>2</v>
      </c>
      <c r="I16" s="24">
        <f>'mean value'!I12</f>
        <v>4</v>
      </c>
      <c r="J16" s="24">
        <f>'mean value'!J12</f>
        <v>3</v>
      </c>
      <c r="K16" s="24">
        <f>'mean value'!K12</f>
        <v>6</v>
      </c>
      <c r="L16" s="24">
        <f>'mean value'!L12</f>
        <v>3</v>
      </c>
      <c r="M16" s="24">
        <f>'mean value'!M12</f>
        <v>4</v>
      </c>
      <c r="N16" s="24">
        <f>'mean value'!N12</f>
        <v>5</v>
      </c>
      <c r="O16" s="24">
        <f>'mean value'!O12</f>
        <v>2</v>
      </c>
      <c r="P16" s="24">
        <f>'mean value'!P12</f>
        <v>2</v>
      </c>
      <c r="Q16" s="24">
        <f>'mean value'!Q12</f>
        <v>3</v>
      </c>
      <c r="R16" s="24">
        <f>'mean value'!R12</f>
        <v>5</v>
      </c>
      <c r="S16" s="24">
        <f>'mean value'!S12</f>
        <v>2</v>
      </c>
      <c r="T16" s="24">
        <f>'mean value'!T12</f>
        <v>2</v>
      </c>
      <c r="U16" s="24">
        <f>'mean value'!U12</f>
        <v>3</v>
      </c>
      <c r="V16" s="24">
        <f>'mean value'!V12</f>
        <v>5</v>
      </c>
      <c r="W16" s="24">
        <f>'mean value'!W12</f>
        <v>2</v>
      </c>
      <c r="X16" s="24">
        <f>'mean value'!X12</f>
        <v>3</v>
      </c>
      <c r="Y16" s="24">
        <f>'mean value'!Y12</f>
        <v>2</v>
      </c>
      <c r="Z16" s="24">
        <f>'mean value'!Z12</f>
        <v>1</v>
      </c>
      <c r="AA16" s="24">
        <f>'mean value'!AA12</f>
        <v>3</v>
      </c>
    </row>
    <row r="17" spans="1:27" x14ac:dyDescent="0.25">
      <c r="A17" s="24" t="str">
        <f>'mean value'!A13</f>
        <v>TP 14</v>
      </c>
      <c r="B17" s="24">
        <f>'mean value'!B13</f>
        <v>2</v>
      </c>
      <c r="C17" s="24">
        <f>'mean value'!C13</f>
        <v>6</v>
      </c>
      <c r="D17" s="24">
        <f>'mean value'!D13</f>
        <v>1</v>
      </c>
      <c r="E17" s="24">
        <f>'mean value'!E13</f>
        <v>5</v>
      </c>
      <c r="F17" s="24">
        <f>'mean value'!F13</f>
        <v>3</v>
      </c>
      <c r="G17" s="24">
        <f>'mean value'!G13</f>
        <v>7</v>
      </c>
      <c r="H17" s="24">
        <f>'mean value'!H13</f>
        <v>1</v>
      </c>
      <c r="I17" s="24">
        <f>'mean value'!I13</f>
        <v>5</v>
      </c>
      <c r="J17" s="24">
        <f>'mean value'!J13</f>
        <v>4</v>
      </c>
      <c r="K17" s="24">
        <f>'mean value'!K13</f>
        <v>7</v>
      </c>
      <c r="L17" s="24">
        <f>'mean value'!L13</f>
        <v>1</v>
      </c>
      <c r="M17" s="24">
        <f>'mean value'!M13</f>
        <v>6</v>
      </c>
      <c r="N17" s="24">
        <f>'mean value'!N13</f>
        <v>2</v>
      </c>
      <c r="O17" s="24">
        <f>'mean value'!O13</f>
        <v>1</v>
      </c>
      <c r="P17" s="24">
        <f>'mean value'!P13</f>
        <v>2</v>
      </c>
      <c r="Q17" s="24">
        <f>'mean value'!Q13</f>
        <v>4</v>
      </c>
      <c r="R17" s="24">
        <f>'mean value'!R13</f>
        <v>1</v>
      </c>
      <c r="S17" s="24">
        <f>'mean value'!S13</f>
        <v>2</v>
      </c>
      <c r="T17" s="24">
        <f>'mean value'!T13</f>
        <v>1</v>
      </c>
      <c r="U17" s="24">
        <f>'mean value'!U13</f>
        <v>4</v>
      </c>
      <c r="V17" s="24">
        <f>'mean value'!V13</f>
        <v>1</v>
      </c>
      <c r="W17" s="24">
        <f>'mean value'!W13</f>
        <v>2</v>
      </c>
      <c r="X17" s="24">
        <f>'mean value'!X13</f>
        <v>1</v>
      </c>
      <c r="Y17" s="24">
        <f>'mean value'!Y13</f>
        <v>4</v>
      </c>
      <c r="Z17" s="24">
        <f>'mean value'!Z13</f>
        <v>2</v>
      </c>
      <c r="AA17" s="24">
        <f>'mean value'!AA13</f>
        <v>2</v>
      </c>
    </row>
    <row r="18" spans="1:27" x14ac:dyDescent="0.25">
      <c r="A18" s="24" t="str">
        <f>'mean value'!A14</f>
        <v>TP15</v>
      </c>
      <c r="B18" s="24">
        <f>'mean value'!B14</f>
        <v>1</v>
      </c>
      <c r="C18" s="24">
        <f>'mean value'!C14</f>
        <v>6</v>
      </c>
      <c r="D18" s="24">
        <f>'mean value'!D14</f>
        <v>1</v>
      </c>
      <c r="E18" s="24">
        <f>'mean value'!E14</f>
        <v>3</v>
      </c>
      <c r="F18" s="24">
        <f>'mean value'!F14</f>
        <v>1</v>
      </c>
      <c r="G18" s="24">
        <f>'mean value'!G14</f>
        <v>7</v>
      </c>
      <c r="H18" s="24">
        <f>'mean value'!H14</f>
        <v>3</v>
      </c>
      <c r="I18" s="24">
        <f>'mean value'!I14</f>
        <v>5</v>
      </c>
      <c r="J18" s="24">
        <f>'mean value'!J14</f>
        <v>1</v>
      </c>
      <c r="K18" s="24">
        <f>'mean value'!K14</f>
        <v>7</v>
      </c>
      <c r="L18" s="24">
        <f>'mean value'!L14</f>
        <v>3</v>
      </c>
      <c r="M18" s="24">
        <f>'mean value'!M14</f>
        <v>5</v>
      </c>
      <c r="N18" s="24">
        <f>'mean value'!N14</f>
        <v>4</v>
      </c>
      <c r="O18" s="24">
        <f>'mean value'!O14</f>
        <v>3</v>
      </c>
      <c r="P18" s="24">
        <f>'mean value'!P14</f>
        <v>1</v>
      </c>
      <c r="Q18" s="24">
        <f>'mean value'!Q14</f>
        <v>6</v>
      </c>
      <c r="R18" s="24">
        <f>'mean value'!R14</f>
        <v>3</v>
      </c>
      <c r="S18" s="24">
        <f>'mean value'!S14</f>
        <v>2</v>
      </c>
      <c r="T18" s="24">
        <f>'mean value'!T14</f>
        <v>1</v>
      </c>
      <c r="U18" s="24">
        <f>'mean value'!U14</f>
        <v>6</v>
      </c>
      <c r="V18" s="24">
        <f>'mean value'!V14</f>
        <v>3</v>
      </c>
      <c r="W18" s="24">
        <f>'mean value'!W14</f>
        <v>2</v>
      </c>
      <c r="X18" s="24">
        <f>'mean value'!X14</f>
        <v>1</v>
      </c>
      <c r="Y18" s="24">
        <f>'mean value'!Y14</f>
        <v>6</v>
      </c>
      <c r="Z18" s="24">
        <f>'mean value'!Z14</f>
        <v>3</v>
      </c>
      <c r="AA18" s="24">
        <f>'mean value'!AA14</f>
        <v>6</v>
      </c>
    </row>
    <row r="19" spans="1:27" x14ac:dyDescent="0.25">
      <c r="A19" s="24" t="str">
        <f>'mean value'!A15</f>
        <v>TP16</v>
      </c>
      <c r="B19" s="24">
        <f>'mean value'!B15</f>
        <v>4</v>
      </c>
      <c r="C19" s="24">
        <f>'mean value'!C15</f>
        <v>2</v>
      </c>
      <c r="D19" s="24">
        <f>'mean value'!D15</f>
        <v>4</v>
      </c>
      <c r="E19" s="24">
        <f>'mean value'!E15</f>
        <v>5</v>
      </c>
      <c r="F19" s="24">
        <f>'mean value'!F15</f>
        <v>2</v>
      </c>
      <c r="G19" s="24">
        <f>'mean value'!G15</f>
        <v>4</v>
      </c>
      <c r="H19" s="24">
        <f>'mean value'!H15</f>
        <v>6</v>
      </c>
      <c r="I19" s="24">
        <f>'mean value'!I15</f>
        <v>4</v>
      </c>
      <c r="J19" s="24">
        <f>'mean value'!J15</f>
        <v>3</v>
      </c>
      <c r="K19" s="24">
        <f>'mean value'!K15</f>
        <v>2</v>
      </c>
      <c r="L19" s="24">
        <f>'mean value'!L15</f>
        <v>1</v>
      </c>
      <c r="M19" s="24">
        <f>'mean value'!M15</f>
        <v>4</v>
      </c>
      <c r="N19" s="24">
        <f>'mean value'!N15</f>
        <v>2</v>
      </c>
      <c r="O19" s="24">
        <f>'mean value'!O15</f>
        <v>4</v>
      </c>
      <c r="P19" s="24">
        <f>'mean value'!P15</f>
        <v>5</v>
      </c>
      <c r="Q19" s="24">
        <f>'mean value'!Q15</f>
        <v>3</v>
      </c>
      <c r="R19" s="24">
        <f>'mean value'!R15</f>
        <v>1</v>
      </c>
      <c r="S19" s="24">
        <f>'mean value'!S15</f>
        <v>1</v>
      </c>
      <c r="T19" s="24">
        <f>'mean value'!T15</f>
        <v>1</v>
      </c>
      <c r="U19" s="24">
        <f>'mean value'!U15</f>
        <v>1</v>
      </c>
      <c r="V19" s="24">
        <f>'mean value'!V15</f>
        <v>3</v>
      </c>
      <c r="W19" s="24">
        <f>'mean value'!W15</f>
        <v>3</v>
      </c>
      <c r="X19" s="24">
        <f>'mean value'!X15</f>
        <v>4</v>
      </c>
      <c r="Y19" s="24">
        <f>'mean value'!Y15</f>
        <v>3</v>
      </c>
      <c r="Z19" s="24">
        <f>'mean value'!Z15</f>
        <v>4</v>
      </c>
      <c r="AA19" s="24" t="str">
        <f>'mean value'!AA15</f>
        <v>n.a</v>
      </c>
    </row>
    <row r="20" spans="1:27" x14ac:dyDescent="0.25">
      <c r="A20" s="24" t="str">
        <f>'mean value'!A16</f>
        <v>TP17</v>
      </c>
      <c r="B20" s="24">
        <f>'mean value'!B16</f>
        <v>7</v>
      </c>
      <c r="C20" s="24">
        <f>'mean value'!C16</f>
        <v>7</v>
      </c>
      <c r="D20" s="24">
        <f>'mean value'!D16</f>
        <v>7</v>
      </c>
      <c r="E20" s="24">
        <f>'mean value'!E16</f>
        <v>7</v>
      </c>
      <c r="F20" s="24">
        <f>'mean value'!F16</f>
        <v>7</v>
      </c>
      <c r="G20" s="24">
        <f>'mean value'!G16</f>
        <v>7</v>
      </c>
      <c r="H20" s="24">
        <f>'mean value'!H16</f>
        <v>7</v>
      </c>
      <c r="I20" s="24">
        <f>'mean value'!I16</f>
        <v>7</v>
      </c>
      <c r="J20" s="24">
        <f>'mean value'!J16</f>
        <v>7</v>
      </c>
      <c r="K20" s="24">
        <f>'mean value'!K16</f>
        <v>7</v>
      </c>
      <c r="L20" s="24">
        <f>'mean value'!L16</f>
        <v>7</v>
      </c>
      <c r="M20" s="24">
        <f>'mean value'!M16</f>
        <v>7</v>
      </c>
      <c r="N20" s="24">
        <f>'mean value'!N16</f>
        <v>1</v>
      </c>
      <c r="O20" s="24">
        <f>'mean value'!O16</f>
        <v>1</v>
      </c>
      <c r="P20" s="24">
        <f>'mean value'!P16</f>
        <v>1</v>
      </c>
      <c r="Q20" s="24">
        <f>'mean value'!Q16</f>
        <v>1</v>
      </c>
      <c r="R20" s="24">
        <f>'mean value'!R16</f>
        <v>1</v>
      </c>
      <c r="S20" s="24">
        <f>'mean value'!S16</f>
        <v>1</v>
      </c>
      <c r="T20" s="24">
        <f>'mean value'!T16</f>
        <v>1</v>
      </c>
      <c r="U20" s="24">
        <f>'mean value'!U16</f>
        <v>1</v>
      </c>
      <c r="V20" s="24">
        <f>'mean value'!V16</f>
        <v>1</v>
      </c>
      <c r="W20" s="24">
        <f>'mean value'!W16</f>
        <v>1</v>
      </c>
      <c r="X20" s="24">
        <f>'mean value'!X16</f>
        <v>1</v>
      </c>
      <c r="Y20" s="24">
        <f>'mean value'!Y16</f>
        <v>1</v>
      </c>
      <c r="Z20" s="24">
        <f>'mean value'!Z16</f>
        <v>1</v>
      </c>
      <c r="AA20" s="24">
        <f>'mean value'!AA16</f>
        <v>1</v>
      </c>
    </row>
    <row r="21" spans="1:27" x14ac:dyDescent="0.25">
      <c r="A21" s="24" t="str">
        <f>'mean value'!A17</f>
        <v>TP18</v>
      </c>
      <c r="B21" s="24">
        <f>'mean value'!B17</f>
        <v>5</v>
      </c>
      <c r="C21" s="24">
        <f>'mean value'!C17</f>
        <v>6</v>
      </c>
      <c r="D21" s="24">
        <f>'mean value'!D17</f>
        <v>4</v>
      </c>
      <c r="E21" s="24">
        <f>'mean value'!E17</f>
        <v>6</v>
      </c>
      <c r="F21" s="24">
        <f>'mean value'!F17</f>
        <v>2</v>
      </c>
      <c r="G21" s="24">
        <f>'mean value'!G17</f>
        <v>2</v>
      </c>
      <c r="H21" s="24">
        <f>'mean value'!H17</f>
        <v>2</v>
      </c>
      <c r="I21" s="24">
        <f>'mean value'!I17</f>
        <v>1</v>
      </c>
      <c r="J21" s="24">
        <f>'mean value'!J17</f>
        <v>4</v>
      </c>
      <c r="K21" s="24">
        <f>'mean value'!K17</f>
        <v>5</v>
      </c>
      <c r="L21" s="24">
        <f>'mean value'!L17</f>
        <v>4</v>
      </c>
      <c r="M21" s="24">
        <f>'mean value'!M17</f>
        <v>5</v>
      </c>
      <c r="N21" s="24">
        <f>'mean value'!N17</f>
        <v>4</v>
      </c>
      <c r="O21" s="24">
        <f>'mean value'!O17</f>
        <v>6</v>
      </c>
      <c r="P21" s="24">
        <f>'mean value'!P17</f>
        <v>4</v>
      </c>
      <c r="Q21" s="24">
        <f>'mean value'!Q17</f>
        <v>6</v>
      </c>
      <c r="R21" s="24">
        <f>'mean value'!R17</f>
        <v>3</v>
      </c>
      <c r="S21" s="24">
        <f>'mean value'!S17</f>
        <v>2</v>
      </c>
      <c r="T21" s="24">
        <f>'mean value'!T17</f>
        <v>1</v>
      </c>
      <c r="U21" s="24">
        <f>'mean value'!U17</f>
        <v>1</v>
      </c>
      <c r="V21" s="24">
        <f>'mean value'!V17</f>
        <v>2</v>
      </c>
      <c r="W21" s="24">
        <f>'mean value'!W17</f>
        <v>1</v>
      </c>
      <c r="X21" s="24">
        <f>'mean value'!X17</f>
        <v>1</v>
      </c>
      <c r="Y21" s="24">
        <f>'mean value'!Y17</f>
        <v>1</v>
      </c>
      <c r="Z21" s="24">
        <f>'mean value'!Z17</f>
        <v>1</v>
      </c>
      <c r="AA21" s="24">
        <f>'mean value'!AA17</f>
        <v>1</v>
      </c>
    </row>
    <row r="22" spans="1:27" x14ac:dyDescent="0.25">
      <c r="A22" s="24" t="str">
        <f>'mean value'!A18</f>
        <v>TP19</v>
      </c>
      <c r="B22" s="24">
        <f>'mean value'!B18</f>
        <v>1</v>
      </c>
      <c r="C22" s="24">
        <f>'mean value'!C18</f>
        <v>5</v>
      </c>
      <c r="D22" s="24">
        <f>'mean value'!D18</f>
        <v>1</v>
      </c>
      <c r="E22" s="24">
        <f>'mean value'!E18</f>
        <v>3</v>
      </c>
      <c r="F22" s="24">
        <f>'mean value'!F18</f>
        <v>1</v>
      </c>
      <c r="G22" s="24">
        <f>'mean value'!G18</f>
        <v>5</v>
      </c>
      <c r="H22" s="24">
        <f>'mean value'!H18</f>
        <v>1</v>
      </c>
      <c r="I22" s="24">
        <f>'mean value'!I18</f>
        <v>3</v>
      </c>
      <c r="J22" s="24">
        <f>'mean value'!J18</f>
        <v>1</v>
      </c>
      <c r="K22" s="24">
        <f>'mean value'!K18</f>
        <v>6</v>
      </c>
      <c r="L22" s="24">
        <f>'mean value'!L18</f>
        <v>1</v>
      </c>
      <c r="M22" s="24">
        <f>'mean value'!M18</f>
        <v>3</v>
      </c>
      <c r="N22" s="24">
        <f>'mean value'!N18</f>
        <v>3</v>
      </c>
      <c r="O22" s="24">
        <f>'mean value'!O18</f>
        <v>1</v>
      </c>
      <c r="P22" s="24">
        <f>'mean value'!P18</f>
        <v>2</v>
      </c>
      <c r="Q22" s="24">
        <f>'mean value'!Q18</f>
        <v>3</v>
      </c>
      <c r="R22" s="24">
        <f>'mean value'!R18</f>
        <v>3</v>
      </c>
      <c r="S22" s="24">
        <f>'mean value'!S18</f>
        <v>1</v>
      </c>
      <c r="T22" s="24">
        <f>'mean value'!T18</f>
        <v>4</v>
      </c>
      <c r="U22" s="24">
        <f>'mean value'!U18</f>
        <v>3</v>
      </c>
      <c r="V22" s="24">
        <f>'mean value'!V18</f>
        <v>3</v>
      </c>
      <c r="W22" s="24">
        <f>'mean value'!W18</f>
        <v>1</v>
      </c>
      <c r="X22" s="24">
        <f>'mean value'!X18</f>
        <v>4</v>
      </c>
      <c r="Y22" s="24">
        <f>'mean value'!Y18</f>
        <v>3</v>
      </c>
      <c r="Z22" s="24">
        <f>'mean value'!Z18</f>
        <v>1</v>
      </c>
      <c r="AA22" s="24">
        <f>'mean value'!AA18</f>
        <v>3</v>
      </c>
    </row>
    <row r="23" spans="1:27" x14ac:dyDescent="0.25">
      <c r="A23" s="24" t="str">
        <f>'mean value'!A19</f>
        <v>TP20</v>
      </c>
      <c r="B23" s="24">
        <f>'mean value'!B19</f>
        <v>2</v>
      </c>
      <c r="C23" s="24">
        <f>'mean value'!C19</f>
        <v>6</v>
      </c>
      <c r="D23" s="24">
        <f>'mean value'!D19</f>
        <v>3</v>
      </c>
      <c r="E23" s="24">
        <f>'mean value'!E19</f>
        <v>4</v>
      </c>
      <c r="F23" s="24">
        <f>'mean value'!F19</f>
        <v>2</v>
      </c>
      <c r="G23" s="24">
        <f>'mean value'!G19</f>
        <v>4</v>
      </c>
      <c r="H23" s="24">
        <f>'mean value'!H19</f>
        <v>2</v>
      </c>
      <c r="I23" s="24">
        <f>'mean value'!I19</f>
        <v>4</v>
      </c>
      <c r="J23" s="24">
        <f>'mean value'!J19</f>
        <v>2</v>
      </c>
      <c r="K23" s="24">
        <f>'mean value'!K19</f>
        <v>4</v>
      </c>
      <c r="L23" s="24">
        <f>'mean value'!L19</f>
        <v>5</v>
      </c>
      <c r="M23" s="24">
        <f>'mean value'!M19</f>
        <v>5</v>
      </c>
      <c r="N23" s="24">
        <f>'mean value'!N19</f>
        <v>5</v>
      </c>
      <c r="O23" s="24">
        <f>'mean value'!O19</f>
        <v>2</v>
      </c>
      <c r="P23" s="24">
        <f>'mean value'!P19</f>
        <v>3</v>
      </c>
      <c r="Q23" s="24">
        <f>'mean value'!Q19</f>
        <v>3</v>
      </c>
      <c r="R23" s="24">
        <f>'mean value'!R19</f>
        <v>3</v>
      </c>
      <c r="S23" s="24">
        <f>'mean value'!S19</f>
        <v>3</v>
      </c>
      <c r="T23" s="24">
        <f>'mean value'!T19</f>
        <v>2</v>
      </c>
      <c r="U23" s="24">
        <f>'mean value'!U19</f>
        <v>3</v>
      </c>
      <c r="V23" s="24">
        <f>'mean value'!V19</f>
        <v>4</v>
      </c>
      <c r="W23" s="24">
        <f>'mean value'!W19</f>
        <v>3</v>
      </c>
      <c r="X23" s="24">
        <f>'mean value'!X19</f>
        <v>2</v>
      </c>
      <c r="Y23" s="24">
        <f>'mean value'!Y19</f>
        <v>3</v>
      </c>
      <c r="Z23" s="24">
        <f>'mean value'!Z19</f>
        <v>2</v>
      </c>
      <c r="AA23" s="24">
        <f>'mean value'!AA19</f>
        <v>2</v>
      </c>
    </row>
    <row r="24" spans="1:27" x14ac:dyDescent="0.25">
      <c r="A24" s="24" t="str">
        <f>'mean value'!A20</f>
        <v>TP21</v>
      </c>
      <c r="B24" s="24">
        <f>'mean value'!B20</f>
        <v>2</v>
      </c>
      <c r="C24" s="24">
        <f>'mean value'!C20</f>
        <v>2</v>
      </c>
      <c r="D24" s="24">
        <f>'mean value'!D20</f>
        <v>1</v>
      </c>
      <c r="E24" s="24">
        <f>'mean value'!E20</f>
        <v>5</v>
      </c>
      <c r="F24" s="24">
        <f>'mean value'!F20</f>
        <v>2</v>
      </c>
      <c r="G24" s="24">
        <f>'mean value'!G20</f>
        <v>2</v>
      </c>
      <c r="H24" s="24">
        <f>'mean value'!H20</f>
        <v>1</v>
      </c>
      <c r="I24" s="24">
        <f>'mean value'!I20</f>
        <v>5</v>
      </c>
      <c r="J24" s="24">
        <f>'mean value'!J20</f>
        <v>2</v>
      </c>
      <c r="K24" s="24">
        <f>'mean value'!K20</f>
        <v>2</v>
      </c>
      <c r="L24" s="24">
        <f>'mean value'!L20</f>
        <v>1</v>
      </c>
      <c r="M24" s="24">
        <f>'mean value'!M20</f>
        <v>5</v>
      </c>
      <c r="N24" s="24">
        <f>'mean value'!N20</f>
        <v>5</v>
      </c>
      <c r="O24" s="24">
        <f>'mean value'!O20</f>
        <v>2</v>
      </c>
      <c r="P24" s="24">
        <f>'mean value'!P20</f>
        <v>4</v>
      </c>
      <c r="Q24" s="24">
        <f>'mean value'!Q20</f>
        <v>6</v>
      </c>
      <c r="R24" s="24">
        <f>'mean value'!R20</f>
        <v>3</v>
      </c>
      <c r="S24" s="24">
        <f>'mean value'!S20</f>
        <v>2</v>
      </c>
      <c r="T24" s="24">
        <f>'mean value'!T20</f>
        <v>4</v>
      </c>
      <c r="U24" s="24">
        <f>'mean value'!U20</f>
        <v>5</v>
      </c>
      <c r="V24" s="24">
        <f>'mean value'!V20</f>
        <v>4</v>
      </c>
      <c r="W24" s="24">
        <f>'mean value'!W20</f>
        <v>2</v>
      </c>
      <c r="X24" s="24">
        <f>'mean value'!X20</f>
        <v>4</v>
      </c>
      <c r="Y24" s="24">
        <f>'mean value'!Y20</f>
        <v>5</v>
      </c>
      <c r="Z24" s="24">
        <f>'mean value'!Z20</f>
        <v>5</v>
      </c>
      <c r="AA24" s="24">
        <f>'mean value'!AA20</f>
        <v>6</v>
      </c>
    </row>
    <row r="25" spans="1:27" x14ac:dyDescent="0.25">
      <c r="A25" s="24" t="str">
        <f>'mean value'!A21</f>
        <v>TP23</v>
      </c>
      <c r="B25" s="24">
        <f>'mean value'!B21</f>
        <v>5</v>
      </c>
      <c r="C25" s="24">
        <f>'mean value'!C21</f>
        <v>2</v>
      </c>
      <c r="D25" s="24">
        <f>'mean value'!D21</f>
        <v>1</v>
      </c>
      <c r="E25" s="24">
        <f>'mean value'!E21</f>
        <v>6</v>
      </c>
      <c r="F25" s="24">
        <f>'mean value'!F21</f>
        <v>5</v>
      </c>
      <c r="G25" s="24">
        <f>'mean value'!G21</f>
        <v>2</v>
      </c>
      <c r="H25" s="24">
        <f>'mean value'!H21</f>
        <v>1</v>
      </c>
      <c r="I25" s="24">
        <f>'mean value'!I21</f>
        <v>6</v>
      </c>
      <c r="J25" s="24">
        <f>'mean value'!J21</f>
        <v>5</v>
      </c>
      <c r="K25" s="24">
        <f>'mean value'!K21</f>
        <v>2</v>
      </c>
      <c r="L25" s="24">
        <f>'mean value'!L21</f>
        <v>1</v>
      </c>
      <c r="M25" s="24">
        <f>'mean value'!M21</f>
        <v>6</v>
      </c>
      <c r="N25" s="24">
        <f>'mean value'!N21</f>
        <v>1</v>
      </c>
      <c r="O25" s="24">
        <f>'mean value'!O21</f>
        <v>4</v>
      </c>
      <c r="P25" s="24">
        <f>'mean value'!P21</f>
        <v>1</v>
      </c>
      <c r="Q25" s="24">
        <f>'mean value'!Q21</f>
        <v>2</v>
      </c>
      <c r="R25" s="24">
        <f>'mean value'!R21</f>
        <v>1</v>
      </c>
      <c r="S25" s="24">
        <f>'mean value'!S21</f>
        <v>4</v>
      </c>
      <c r="T25" s="24">
        <f>'mean value'!T21</f>
        <v>1</v>
      </c>
      <c r="U25" s="24">
        <f>'mean value'!U21</f>
        <v>2</v>
      </c>
      <c r="V25" s="24">
        <f>'mean value'!V21</f>
        <v>1</v>
      </c>
      <c r="W25" s="24">
        <f>'mean value'!W21</f>
        <v>4</v>
      </c>
      <c r="X25" s="24">
        <f>'mean value'!X21</f>
        <v>1</v>
      </c>
      <c r="Y25" s="24">
        <f>'mean value'!Y21</f>
        <v>2</v>
      </c>
      <c r="Z25" s="24">
        <f>'mean value'!Z21</f>
        <v>4</v>
      </c>
      <c r="AA25" s="24">
        <f>'mean value'!AA21</f>
        <v>4</v>
      </c>
    </row>
    <row r="26" spans="1:27" x14ac:dyDescent="0.25">
      <c r="A26" s="24" t="str">
        <f>'mean value'!A22</f>
        <v>TP24</v>
      </c>
      <c r="B26" s="24">
        <f>'mean value'!B22</f>
        <v>3</v>
      </c>
      <c r="C26" s="24">
        <f>'mean value'!C22</f>
        <v>4</v>
      </c>
      <c r="D26" s="24">
        <f>'mean value'!D22</f>
        <v>1</v>
      </c>
      <c r="E26" s="24">
        <f>'mean value'!E22</f>
        <v>4</v>
      </c>
      <c r="F26" s="24">
        <f>'mean value'!F22</f>
        <v>3</v>
      </c>
      <c r="G26" s="24">
        <f>'mean value'!G22</f>
        <v>5</v>
      </c>
      <c r="H26" s="24">
        <f>'mean value'!H22</f>
        <v>2</v>
      </c>
      <c r="I26" s="24">
        <f>'mean value'!I22</f>
        <v>4</v>
      </c>
      <c r="J26" s="24">
        <f>'mean value'!J22</f>
        <v>3</v>
      </c>
      <c r="K26" s="24">
        <f>'mean value'!K22</f>
        <v>3</v>
      </c>
      <c r="L26" s="24">
        <f>'mean value'!L22</f>
        <v>1</v>
      </c>
      <c r="M26" s="24">
        <f>'mean value'!M22</f>
        <v>4</v>
      </c>
      <c r="N26" s="24">
        <f>'mean value'!N22</f>
        <v>5</v>
      </c>
      <c r="O26" s="24">
        <f>'mean value'!O22</f>
        <v>3</v>
      </c>
      <c r="P26" s="24">
        <f>'mean value'!P22</f>
        <v>3</v>
      </c>
      <c r="Q26" s="24">
        <f>'mean value'!Q22</f>
        <v>5</v>
      </c>
      <c r="R26" s="24">
        <f>'mean value'!R22</f>
        <v>4</v>
      </c>
      <c r="S26" s="24">
        <f>'mean value'!S22</f>
        <v>2</v>
      </c>
      <c r="T26" s="24">
        <f>'mean value'!T22</f>
        <v>3</v>
      </c>
      <c r="U26" s="24">
        <f>'mean value'!U22</f>
        <v>4</v>
      </c>
      <c r="V26" s="24">
        <f>'mean value'!V22</f>
        <v>4</v>
      </c>
      <c r="W26" s="24">
        <f>'mean value'!W22</f>
        <v>2</v>
      </c>
      <c r="X26" s="24">
        <f>'mean value'!X22</f>
        <v>3</v>
      </c>
      <c r="Y26" s="24">
        <f>'mean value'!Y22</f>
        <v>4</v>
      </c>
      <c r="Z26" s="24">
        <f>'mean value'!Z22</f>
        <v>2</v>
      </c>
      <c r="AA26" s="24">
        <f>'mean value'!AA22</f>
        <v>6</v>
      </c>
    </row>
    <row r="27" spans="1:27" x14ac:dyDescent="0.25">
      <c r="A27" s="24" t="str">
        <f>'mean value'!A23</f>
        <v>TP25</v>
      </c>
      <c r="B27" s="24">
        <f>'mean value'!B23</f>
        <v>2</v>
      </c>
      <c r="C27" s="24">
        <f>'mean value'!C23</f>
        <v>2</v>
      </c>
      <c r="D27" s="24">
        <f>'mean value'!D23</f>
        <v>2</v>
      </c>
      <c r="E27" s="24">
        <f>'mean value'!E23</f>
        <v>3</v>
      </c>
      <c r="F27" s="24">
        <f>'mean value'!F23</f>
        <v>2</v>
      </c>
      <c r="G27" s="24">
        <f>'mean value'!G23</f>
        <v>2</v>
      </c>
      <c r="H27" s="24">
        <f>'mean value'!H23</f>
        <v>2</v>
      </c>
      <c r="I27" s="24">
        <f>'mean value'!I23</f>
        <v>3</v>
      </c>
      <c r="J27" s="24">
        <f>'mean value'!J23</f>
        <v>2</v>
      </c>
      <c r="K27" s="24">
        <f>'mean value'!K23</f>
        <v>3</v>
      </c>
      <c r="L27" s="24">
        <f>'mean value'!L23</f>
        <v>2</v>
      </c>
      <c r="M27" s="24">
        <f>'mean value'!M23</f>
        <v>3</v>
      </c>
      <c r="N27" s="24">
        <f>'mean value'!N23</f>
        <v>3</v>
      </c>
      <c r="O27" s="24">
        <f>'mean value'!O23</f>
        <v>2</v>
      </c>
      <c r="P27" s="24">
        <f>'mean value'!P23</f>
        <v>2</v>
      </c>
      <c r="Q27" s="24">
        <f>'mean value'!Q23</f>
        <v>2</v>
      </c>
      <c r="R27" s="24">
        <f>'mean value'!R23</f>
        <v>3</v>
      </c>
      <c r="S27" s="24">
        <f>'mean value'!S23</f>
        <v>2</v>
      </c>
      <c r="T27" s="24">
        <f>'mean value'!T23</f>
        <v>3</v>
      </c>
      <c r="U27" s="24">
        <f>'mean value'!U23</f>
        <v>1</v>
      </c>
      <c r="V27" s="24">
        <f>'mean value'!V23</f>
        <v>3</v>
      </c>
      <c r="W27" s="24">
        <f>'mean value'!W23</f>
        <v>2</v>
      </c>
      <c r="X27" s="24">
        <f>'mean value'!X23</f>
        <v>3</v>
      </c>
      <c r="Y27" s="24">
        <f>'mean value'!Y23</f>
        <v>2</v>
      </c>
      <c r="Z27" s="24">
        <f>'mean value'!Z23</f>
        <v>1</v>
      </c>
      <c r="AA27" s="24">
        <f>'mean value'!AA23</f>
        <v>3</v>
      </c>
    </row>
    <row r="28" spans="1:27" x14ac:dyDescent="0.25">
      <c r="A28" s="24" t="str">
        <f>'mean value'!A24</f>
        <v>TP26</v>
      </c>
      <c r="B28" s="24">
        <f>'mean value'!B24</f>
        <v>6</v>
      </c>
      <c r="C28" s="24">
        <f>'mean value'!C24</f>
        <v>6</v>
      </c>
      <c r="D28" s="24">
        <f>'mean value'!D24</f>
        <v>5</v>
      </c>
      <c r="E28" s="24">
        <f>'mean value'!E24</f>
        <v>7</v>
      </c>
      <c r="F28" s="24">
        <f>'mean value'!F24</f>
        <v>6</v>
      </c>
      <c r="G28" s="24">
        <f>'mean value'!G24</f>
        <v>6</v>
      </c>
      <c r="H28" s="24">
        <f>'mean value'!H24</f>
        <v>5</v>
      </c>
      <c r="I28" s="24">
        <f>'mean value'!I24</f>
        <v>7</v>
      </c>
      <c r="J28" s="24">
        <f>'mean value'!J24</f>
        <v>6</v>
      </c>
      <c r="K28" s="24">
        <f>'mean value'!K24</f>
        <v>6</v>
      </c>
      <c r="L28" s="24">
        <f>'mean value'!L24</f>
        <v>5</v>
      </c>
      <c r="M28" s="24">
        <f>'mean value'!M24</f>
        <v>7</v>
      </c>
      <c r="N28" s="24">
        <f>'mean value'!N24</f>
        <v>3</v>
      </c>
      <c r="O28" s="24">
        <f>'mean value'!O24</f>
        <v>1</v>
      </c>
      <c r="P28" s="24">
        <f>'mean value'!P24</f>
        <v>2</v>
      </c>
      <c r="Q28" s="24">
        <f>'mean value'!Q24</f>
        <v>2</v>
      </c>
      <c r="R28" s="24">
        <f>'mean value'!R24</f>
        <v>2</v>
      </c>
      <c r="S28" s="24">
        <f>'mean value'!S24</f>
        <v>1</v>
      </c>
      <c r="T28" s="24">
        <f>'mean value'!T24</f>
        <v>2</v>
      </c>
      <c r="U28" s="24">
        <f>'mean value'!U24</f>
        <v>2</v>
      </c>
      <c r="V28" s="24">
        <f>'mean value'!V24</f>
        <v>2</v>
      </c>
      <c r="W28" s="24">
        <f>'mean value'!W24</f>
        <v>1</v>
      </c>
      <c r="X28" s="24">
        <f>'mean value'!X24</f>
        <v>2</v>
      </c>
      <c r="Y28" s="24">
        <f>'mean value'!Y24</f>
        <v>2</v>
      </c>
      <c r="Z28" s="24">
        <f>'mean value'!Z24</f>
        <v>2</v>
      </c>
      <c r="AA28" s="24">
        <f>'mean value'!AA24</f>
        <v>2</v>
      </c>
    </row>
    <row r="29" spans="1:27" s="16" customFormat="1" x14ac:dyDescent="0.25">
      <c r="A29" s="16" t="s">
        <v>216</v>
      </c>
      <c r="B29" s="16">
        <f>AVERAGE(B16:B28)</f>
        <v>3.3076923076923075</v>
      </c>
      <c r="C29" s="16">
        <f t="shared" ref="C29:AA29" si="1">AVERAGE(C16:C28)</f>
        <v>4.4615384615384617</v>
      </c>
      <c r="D29" s="16">
        <f t="shared" si="1"/>
        <v>2.5384615384615383</v>
      </c>
      <c r="E29" s="16">
        <f t="shared" si="1"/>
        <v>4.7692307692307692</v>
      </c>
      <c r="F29" s="16">
        <f t="shared" si="1"/>
        <v>3</v>
      </c>
      <c r="G29" s="16">
        <f t="shared" si="1"/>
        <v>4.4615384615384617</v>
      </c>
      <c r="H29" s="16">
        <f t="shared" si="1"/>
        <v>2.6923076923076925</v>
      </c>
      <c r="I29" s="16">
        <f t="shared" si="1"/>
        <v>4.4615384615384617</v>
      </c>
      <c r="J29" s="16">
        <f t="shared" si="1"/>
        <v>3.3076923076923075</v>
      </c>
      <c r="K29" s="16">
        <f t="shared" si="1"/>
        <v>4.615384615384615</v>
      </c>
      <c r="L29" s="16">
        <f t="shared" si="1"/>
        <v>2.6923076923076925</v>
      </c>
      <c r="M29" s="16">
        <f t="shared" si="1"/>
        <v>4.9230769230769234</v>
      </c>
      <c r="N29" s="16">
        <f t="shared" si="1"/>
        <v>3.3076923076923075</v>
      </c>
      <c r="O29" s="16">
        <f t="shared" si="1"/>
        <v>2.4615384615384617</v>
      </c>
      <c r="P29" s="16">
        <f t="shared" si="1"/>
        <v>2.4615384615384617</v>
      </c>
      <c r="Q29" s="16">
        <f t="shared" si="1"/>
        <v>3.5384615384615383</v>
      </c>
      <c r="R29" s="16">
        <f t="shared" si="1"/>
        <v>2.5384615384615383</v>
      </c>
      <c r="S29" s="16">
        <f t="shared" si="1"/>
        <v>1.9230769230769231</v>
      </c>
      <c r="T29" s="16">
        <f t="shared" si="1"/>
        <v>2</v>
      </c>
      <c r="U29" s="16">
        <f t="shared" si="1"/>
        <v>2.7692307692307692</v>
      </c>
      <c r="V29" s="16">
        <f t="shared" si="1"/>
        <v>2.7692307692307692</v>
      </c>
      <c r="W29" s="16">
        <f t="shared" si="1"/>
        <v>2</v>
      </c>
      <c r="X29" s="16">
        <f t="shared" si="1"/>
        <v>2.3076923076923075</v>
      </c>
      <c r="Y29" s="16">
        <f t="shared" si="1"/>
        <v>2.9230769230769229</v>
      </c>
      <c r="Z29" s="16">
        <f t="shared" si="1"/>
        <v>2.2307692307692308</v>
      </c>
      <c r="AA29" s="16">
        <f t="shared" si="1"/>
        <v>3.25</v>
      </c>
    </row>
    <row r="30" spans="1:27" s="15" customFormat="1" x14ac:dyDescent="0.25"/>
    <row r="32" spans="1:27" x14ac:dyDescent="0.25">
      <c r="D32" t="s">
        <v>249</v>
      </c>
      <c r="E32" t="s">
        <v>249</v>
      </c>
      <c r="F32" t="s">
        <v>249</v>
      </c>
      <c r="G32" t="s">
        <v>250</v>
      </c>
      <c r="H32" t="s">
        <v>250</v>
      </c>
      <c r="I32" t="s">
        <v>250</v>
      </c>
      <c r="O32" t="s">
        <v>251</v>
      </c>
      <c r="P32" t="s">
        <v>251</v>
      </c>
      <c r="Q32" t="s">
        <v>251</v>
      </c>
      <c r="R32" t="s">
        <v>252</v>
      </c>
      <c r="S32" t="s">
        <v>252</v>
      </c>
      <c r="T32" t="s">
        <v>252</v>
      </c>
    </row>
    <row r="33" spans="1:20" x14ac:dyDescent="0.25">
      <c r="A33" t="s">
        <v>133</v>
      </c>
      <c r="B33" t="s">
        <v>134</v>
      </c>
      <c r="C33" t="s">
        <v>132</v>
      </c>
      <c r="D33" t="str">
        <f>Questions!A1</f>
        <v>Q1</v>
      </c>
      <c r="E33" t="s">
        <v>20</v>
      </c>
      <c r="F33" t="s">
        <v>22</v>
      </c>
      <c r="G33" t="s">
        <v>24</v>
      </c>
      <c r="H33" t="s">
        <v>30</v>
      </c>
      <c r="I33" t="s">
        <v>36</v>
      </c>
      <c r="L33" t="s">
        <v>133</v>
      </c>
      <c r="M33" t="s">
        <v>134</v>
      </c>
      <c r="N33" t="s">
        <v>132</v>
      </c>
      <c r="O33" t="s">
        <v>16</v>
      </c>
      <c r="P33" t="s">
        <v>20</v>
      </c>
      <c r="Q33" t="s">
        <v>22</v>
      </c>
      <c r="R33" t="s">
        <v>24</v>
      </c>
      <c r="S33" t="s">
        <v>30</v>
      </c>
      <c r="T33" t="s">
        <v>36</v>
      </c>
    </row>
    <row r="34" spans="1:20" x14ac:dyDescent="0.25">
      <c r="A34" t="s">
        <v>153</v>
      </c>
      <c r="B34" t="s">
        <v>154</v>
      </c>
      <c r="C34">
        <v>1</v>
      </c>
      <c r="D34" s="1">
        <f>B13</f>
        <v>3.8181818181818183</v>
      </c>
      <c r="E34" s="1">
        <f>F13</f>
        <v>2.9090909090909092</v>
      </c>
      <c r="F34" s="1">
        <f>J13</f>
        <v>4.2727272727272725</v>
      </c>
      <c r="G34" s="1">
        <f>N13</f>
        <v>2.0909090909090908</v>
      </c>
      <c r="H34" s="1">
        <f>R13</f>
        <v>2.4545454545454546</v>
      </c>
      <c r="I34" s="1">
        <f>V13</f>
        <v>2.0909090909090908</v>
      </c>
      <c r="L34" t="s">
        <v>153</v>
      </c>
      <c r="M34" t="s">
        <v>154</v>
      </c>
      <c r="N34">
        <v>1</v>
      </c>
      <c r="O34" s="1">
        <f>B29</f>
        <v>3.3076923076923075</v>
      </c>
      <c r="P34" s="1">
        <f>F29</f>
        <v>3</v>
      </c>
      <c r="Q34" s="1">
        <f>J29</f>
        <v>3.3076923076923075</v>
      </c>
      <c r="R34" s="1">
        <f>N29</f>
        <v>3.3076923076923075</v>
      </c>
      <c r="S34" s="1">
        <f>R29</f>
        <v>2.5384615384615383</v>
      </c>
      <c r="T34" s="1">
        <f>V29</f>
        <v>2.7692307692307692</v>
      </c>
    </row>
    <row r="35" spans="1:20" x14ac:dyDescent="0.25">
      <c r="A35" t="s">
        <v>179</v>
      </c>
      <c r="B35" t="s">
        <v>177</v>
      </c>
      <c r="C35">
        <v>2</v>
      </c>
      <c r="D35" s="1">
        <f>C13</f>
        <v>3.9090909090909092</v>
      </c>
      <c r="E35" s="1">
        <f>G13</f>
        <v>3.6363636363636362</v>
      </c>
      <c r="F35" s="1">
        <f>K13</f>
        <v>5.0909090909090908</v>
      </c>
      <c r="G35" s="1">
        <f>O13</f>
        <v>2.3636363636363638</v>
      </c>
      <c r="H35" s="1">
        <f>S13</f>
        <v>2.6363636363636362</v>
      </c>
      <c r="I35" s="1">
        <f>W13</f>
        <v>2.1818181818181817</v>
      </c>
      <c r="L35" t="s">
        <v>179</v>
      </c>
      <c r="M35" t="s">
        <v>177</v>
      </c>
      <c r="N35">
        <v>2</v>
      </c>
      <c r="O35" s="1">
        <f>C29</f>
        <v>4.4615384615384617</v>
      </c>
      <c r="P35" s="1">
        <f>G29</f>
        <v>4.4615384615384617</v>
      </c>
      <c r="Q35" s="1">
        <f>K29</f>
        <v>4.615384615384615</v>
      </c>
      <c r="R35" s="1">
        <f>O29</f>
        <v>2.4615384615384617</v>
      </c>
      <c r="S35" s="1">
        <f>S29</f>
        <v>1.9230769230769231</v>
      </c>
      <c r="T35" s="1">
        <f>W29</f>
        <v>2</v>
      </c>
    </row>
    <row r="36" spans="1:20" x14ac:dyDescent="0.25">
      <c r="A36" t="s">
        <v>155</v>
      </c>
      <c r="B36" t="s">
        <v>156</v>
      </c>
      <c r="C36">
        <v>3</v>
      </c>
      <c r="D36" s="1">
        <f>D13</f>
        <v>2.9090909090909092</v>
      </c>
      <c r="E36" s="1">
        <f>H13</f>
        <v>2.4545454545454546</v>
      </c>
      <c r="F36" s="1">
        <f>L13</f>
        <v>3.7272727272727271</v>
      </c>
      <c r="G36" s="1">
        <f>P13</f>
        <v>1.6363636363636365</v>
      </c>
      <c r="H36" s="1">
        <f>T13</f>
        <v>2.1818181818181817</v>
      </c>
      <c r="I36" s="1">
        <f>X13</f>
        <v>2</v>
      </c>
      <c r="L36" t="s">
        <v>155</v>
      </c>
      <c r="M36" t="s">
        <v>156</v>
      </c>
      <c r="N36">
        <v>3</v>
      </c>
      <c r="O36" s="1">
        <f>D29</f>
        <v>2.5384615384615383</v>
      </c>
      <c r="P36" s="1">
        <f>H29</f>
        <v>2.6923076923076925</v>
      </c>
      <c r="Q36" s="1">
        <f>L29</f>
        <v>2.6923076923076925</v>
      </c>
      <c r="R36" s="1">
        <f>P29</f>
        <v>2.4615384615384617</v>
      </c>
      <c r="S36" s="1">
        <f>T29</f>
        <v>2</v>
      </c>
      <c r="T36" s="1">
        <f>X29</f>
        <v>2.3076923076923075</v>
      </c>
    </row>
    <row r="37" spans="1:20" x14ac:dyDescent="0.25">
      <c r="A37" t="s">
        <v>157</v>
      </c>
      <c r="B37" t="s">
        <v>178</v>
      </c>
      <c r="C37">
        <v>4</v>
      </c>
      <c r="D37" s="1">
        <f>E29</f>
        <v>4.7692307692307692</v>
      </c>
      <c r="E37" s="1">
        <f>I13</f>
        <v>5</v>
      </c>
      <c r="F37" s="1">
        <f>M13</f>
        <v>5.6</v>
      </c>
      <c r="G37" s="1">
        <f>Q13</f>
        <v>2.3636363636363638</v>
      </c>
      <c r="H37" s="1">
        <f>U13</f>
        <v>2.5454545454545454</v>
      </c>
      <c r="I37" s="1">
        <f>Y13</f>
        <v>2.3636363636363638</v>
      </c>
      <c r="L37" t="s">
        <v>157</v>
      </c>
      <c r="M37" t="s">
        <v>178</v>
      </c>
      <c r="N37">
        <v>4</v>
      </c>
      <c r="O37" s="1">
        <f>E29</f>
        <v>4.7692307692307692</v>
      </c>
      <c r="P37" s="1">
        <f>I29</f>
        <v>4.4615384615384617</v>
      </c>
      <c r="Q37" s="1">
        <f>M29</f>
        <v>4.9230769230769234</v>
      </c>
      <c r="R37" s="1">
        <f>Q29</f>
        <v>3.5384615384615383</v>
      </c>
      <c r="S37" s="1">
        <f>U29</f>
        <v>2.7692307692307692</v>
      </c>
      <c r="T37" s="1">
        <f>Y29</f>
        <v>2.9230769230769229</v>
      </c>
    </row>
    <row r="39" spans="1:20" x14ac:dyDescent="0.25">
      <c r="A39" t="s">
        <v>253</v>
      </c>
      <c r="I39" t="s">
        <v>254</v>
      </c>
      <c r="P39" t="s">
        <v>255</v>
      </c>
    </row>
    <row r="90" spans="1:1" x14ac:dyDescent="0.25">
      <c r="A90" t="s">
        <v>273</v>
      </c>
    </row>
    <row r="91" spans="1:1" x14ac:dyDescent="0.25">
      <c r="A91" t="s">
        <v>274</v>
      </c>
    </row>
    <row r="92" spans="1:1" x14ac:dyDescent="0.25">
      <c r="A92" s="23" t="s">
        <v>275</v>
      </c>
    </row>
    <row r="94" spans="1:1" x14ac:dyDescent="0.25">
      <c r="A94" t="s">
        <v>276</v>
      </c>
    </row>
    <row r="95" spans="1:1" x14ac:dyDescent="0.25">
      <c r="A95" t="s">
        <v>278</v>
      </c>
    </row>
    <row r="96" spans="1:1" x14ac:dyDescent="0.25">
      <c r="A96" t="s">
        <v>277</v>
      </c>
    </row>
    <row r="98" spans="1:1" x14ac:dyDescent="0.25">
      <c r="A98" t="s">
        <v>279</v>
      </c>
    </row>
    <row r="99" spans="1:1" x14ac:dyDescent="0.25">
      <c r="A99" t="s">
        <v>280</v>
      </c>
    </row>
    <row r="100" spans="1:1" x14ac:dyDescent="0.25">
      <c r="A100" t="s">
        <v>281</v>
      </c>
    </row>
    <row r="102" spans="1:1" x14ac:dyDescent="0.25">
      <c r="A102" t="s">
        <v>282</v>
      </c>
    </row>
    <row r="103" spans="1:1" x14ac:dyDescent="0.25">
      <c r="A103" t="s">
        <v>283</v>
      </c>
    </row>
    <row r="104" spans="1:1" x14ac:dyDescent="0.25">
      <c r="A104" t="s">
        <v>284</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
  <sheetViews>
    <sheetView topLeftCell="A55" workbookViewId="0">
      <selection activeCell="H93" sqref="H93"/>
    </sheetView>
  </sheetViews>
  <sheetFormatPr baseColWidth="10" defaultRowHeight="15.75" x14ac:dyDescent="0.25"/>
  <cols>
    <col min="1" max="1" width="22.875" customWidth="1"/>
    <col min="2" max="2" width="22.125" customWidth="1"/>
    <col min="4" max="5" width="13.625" customWidth="1"/>
    <col min="6" max="6" width="13.5" customWidth="1"/>
    <col min="7" max="7" width="14" customWidth="1"/>
    <col min="8" max="8" width="13.625" customWidth="1"/>
    <col min="9" max="9" width="13.5" customWidth="1"/>
    <col min="10" max="10" width="14.375" customWidth="1"/>
    <col min="11" max="11" width="13.125" customWidth="1"/>
    <col min="12" max="12" width="12.625" customWidth="1"/>
    <col min="13" max="13" width="12.375" customWidth="1"/>
    <col min="14" max="14" width="13.375" customWidth="1"/>
    <col min="15" max="15" width="14.375" customWidth="1"/>
  </cols>
  <sheetData>
    <row r="1" spans="1:28" x14ac:dyDescent="0.25">
      <c r="B1" t="str">
        <f>'mean value'!A1</f>
        <v>User</v>
      </c>
      <c r="C1" s="5" t="str">
        <f>'mean value'!B1</f>
        <v>Q1_1</v>
      </c>
      <c r="D1" s="5" t="str">
        <f>'mean value'!C1</f>
        <v>Q1_2</v>
      </c>
      <c r="E1" s="5" t="str">
        <f>'mean value'!D1</f>
        <v>Q1_3</v>
      </c>
      <c r="F1" s="5" t="str">
        <f>'mean value'!E1</f>
        <v>Q1_4</v>
      </c>
      <c r="G1" t="str">
        <f>'mean value'!F1</f>
        <v>Q2_1</v>
      </c>
      <c r="H1" t="str">
        <f>'mean value'!G1</f>
        <v>Q2_2</v>
      </c>
      <c r="I1" t="str">
        <f>'mean value'!H1</f>
        <v>Q2_3</v>
      </c>
      <c r="J1" t="str">
        <f>'mean value'!I1</f>
        <v>Q2_4</v>
      </c>
      <c r="K1" s="5" t="str">
        <f>'mean value'!J1</f>
        <v>Q3_1</v>
      </c>
      <c r="L1" s="5" t="str">
        <f>'mean value'!K1</f>
        <v>Q3_2</v>
      </c>
      <c r="M1" s="5" t="str">
        <f>'mean value'!L1</f>
        <v>Q3_3</v>
      </c>
      <c r="N1" s="5" t="str">
        <f>'mean value'!M1</f>
        <v>Q3_4</v>
      </c>
      <c r="O1" t="str">
        <f>'mean value'!N1</f>
        <v>Q4_1</v>
      </c>
      <c r="P1" t="str">
        <f>'mean value'!O1</f>
        <v>Q4_2</v>
      </c>
      <c r="Q1" t="str">
        <f>'mean value'!P1</f>
        <v>Q4_3</v>
      </c>
      <c r="R1" t="str">
        <f>'mean value'!Q1</f>
        <v>Q4_4</v>
      </c>
      <c r="S1" s="5" t="str">
        <f>'mean value'!R1</f>
        <v>Q5_1</v>
      </c>
      <c r="T1" s="5" t="str">
        <f>'mean value'!S1</f>
        <v>Q5_2</v>
      </c>
      <c r="U1" s="5" t="str">
        <f>'mean value'!T1</f>
        <v>Q5_3</v>
      </c>
      <c r="V1" s="5" t="str">
        <f>'mean value'!U1</f>
        <v>Q5_4</v>
      </c>
      <c r="W1" t="str">
        <f>'mean value'!V1</f>
        <v>Q6_1</v>
      </c>
      <c r="X1" t="str">
        <f>'mean value'!W1</f>
        <v>Q6_2</v>
      </c>
      <c r="Y1" t="str">
        <f>'mean value'!X1</f>
        <v>Q6_3</v>
      </c>
      <c r="Z1" t="str">
        <f>'mean value'!Y1</f>
        <v>Q6_4</v>
      </c>
      <c r="AA1" s="5" t="str">
        <f>'mean value'!Z1</f>
        <v>Q7</v>
      </c>
      <c r="AB1" s="5" t="str">
        <f>'mean value'!AA1</f>
        <v>Q8</v>
      </c>
    </row>
    <row r="2" spans="1:28" x14ac:dyDescent="0.25">
      <c r="A2" t="str">
        <f>IF([1]Testpersonen!V3="ja","Tagging","kein Tagging")</f>
        <v>Tagging</v>
      </c>
      <c r="B2" t="str">
        <f>'mean value'!A2</f>
        <v>TP 1</v>
      </c>
      <c r="C2" s="5">
        <f>'mean value'!B2</f>
        <v>6</v>
      </c>
      <c r="D2" s="5">
        <f>'mean value'!C2</f>
        <v>5</v>
      </c>
      <c r="E2" s="5">
        <f>'mean value'!D2</f>
        <v>4</v>
      </c>
      <c r="F2" s="5">
        <f>'mean value'!E2</f>
        <v>6</v>
      </c>
      <c r="G2">
        <f>'mean value'!F2</f>
        <v>1</v>
      </c>
      <c r="H2">
        <f>'mean value'!G2</f>
        <v>1</v>
      </c>
      <c r="I2">
        <f>'mean value'!H2</f>
        <v>1</v>
      </c>
      <c r="J2">
        <f>'mean value'!I2</f>
        <v>5</v>
      </c>
      <c r="K2" s="5">
        <f>'mean value'!J2</f>
        <v>6</v>
      </c>
      <c r="L2" s="5">
        <f>'mean value'!K2</f>
        <v>6</v>
      </c>
      <c r="M2" s="5">
        <f>'mean value'!L2</f>
        <v>4</v>
      </c>
      <c r="N2" s="5">
        <f>'mean value'!M2</f>
        <v>5</v>
      </c>
      <c r="O2">
        <f>'mean value'!N2</f>
        <v>2</v>
      </c>
      <c r="P2">
        <f>'mean value'!O2</f>
        <v>3</v>
      </c>
      <c r="Q2">
        <f>'mean value'!P2</f>
        <v>2</v>
      </c>
      <c r="R2">
        <f>'mean value'!Q2</f>
        <v>2</v>
      </c>
      <c r="S2" s="5">
        <f>'mean value'!R2</f>
        <v>3</v>
      </c>
      <c r="T2" s="5">
        <f>'mean value'!S2</f>
        <v>2</v>
      </c>
      <c r="U2" s="5">
        <f>'mean value'!T2</f>
        <v>2</v>
      </c>
      <c r="V2" s="5">
        <f>'mean value'!U2</f>
        <v>3</v>
      </c>
      <c r="W2">
        <f>'mean value'!V2</f>
        <v>2</v>
      </c>
      <c r="X2">
        <f>'mean value'!W2</f>
        <v>2</v>
      </c>
      <c r="Y2">
        <f>'mean value'!X2</f>
        <v>2</v>
      </c>
      <c r="Z2">
        <f>'mean value'!Y2</f>
        <v>2</v>
      </c>
      <c r="AA2" s="5">
        <f>'mean value'!Z2</f>
        <v>2</v>
      </c>
      <c r="AB2" s="5">
        <f>'mean value'!AA2</f>
        <v>1</v>
      </c>
    </row>
    <row r="3" spans="1:28" x14ac:dyDescent="0.25">
      <c r="A3" t="str">
        <f>IF([1]Testpersonen!V7="ja","Tagging","kein Tagging")</f>
        <v>Tagging</v>
      </c>
      <c r="B3" t="str">
        <f>'mean value'!A6</f>
        <v>TP 5</v>
      </c>
      <c r="C3" s="5">
        <f>'mean value'!B6</f>
        <v>5</v>
      </c>
      <c r="D3" s="5">
        <f>'mean value'!C6</f>
        <v>4</v>
      </c>
      <c r="E3" s="5">
        <f>'mean value'!D6</f>
        <v>4</v>
      </c>
      <c r="F3" s="5">
        <f>'mean value'!E6</f>
        <v>6</v>
      </c>
      <c r="G3">
        <f>'mean value'!F6</f>
        <v>6</v>
      </c>
      <c r="H3">
        <f>'mean value'!G6</f>
        <v>3</v>
      </c>
      <c r="I3">
        <f>'mean value'!H6</f>
        <v>4</v>
      </c>
      <c r="J3">
        <f>'mean value'!I6</f>
        <v>6</v>
      </c>
      <c r="K3" s="5">
        <f>'mean value'!J6</f>
        <v>6</v>
      </c>
      <c r="L3" s="5">
        <f>'mean value'!K6</f>
        <v>6</v>
      </c>
      <c r="M3" s="5">
        <f>'mean value'!L6</f>
        <v>4</v>
      </c>
      <c r="N3" s="5">
        <f>'mean value'!M6</f>
        <v>5</v>
      </c>
      <c r="O3">
        <f>'mean value'!N6</f>
        <v>2</v>
      </c>
      <c r="P3">
        <f>'mean value'!O6</f>
        <v>2</v>
      </c>
      <c r="Q3">
        <f>'mean value'!P6</f>
        <v>2</v>
      </c>
      <c r="R3">
        <f>'mean value'!Q6</f>
        <v>5</v>
      </c>
      <c r="S3" s="5">
        <f>'mean value'!R6</f>
        <v>3</v>
      </c>
      <c r="T3" s="5">
        <f>'mean value'!S6</f>
        <v>4</v>
      </c>
      <c r="U3" s="5">
        <f>'mean value'!T6</f>
        <v>3</v>
      </c>
      <c r="V3" s="5">
        <f>'mean value'!U6</f>
        <v>5</v>
      </c>
      <c r="W3">
        <f>'mean value'!V6</f>
        <v>3</v>
      </c>
      <c r="X3">
        <f>'mean value'!W6</f>
        <v>3</v>
      </c>
      <c r="Y3">
        <f>'mean value'!X6</f>
        <v>2</v>
      </c>
      <c r="Z3">
        <f>'mean value'!Y6</f>
        <v>5</v>
      </c>
      <c r="AA3" s="5">
        <f>'mean value'!Z6</f>
        <v>2</v>
      </c>
      <c r="AB3" s="5">
        <f>'mean value'!AA6</f>
        <v>3</v>
      </c>
    </row>
    <row r="4" spans="1:28" x14ac:dyDescent="0.25">
      <c r="A4" t="str">
        <f>IF([1]Testpersonen!V8="ja","Tagging","kein Tagging")</f>
        <v>Tagging</v>
      </c>
      <c r="B4" t="str">
        <f>'mean value'!A7</f>
        <v>TP 6</v>
      </c>
      <c r="C4" s="5">
        <f>'mean value'!B7</f>
        <v>2</v>
      </c>
      <c r="D4" s="5">
        <f>'mean value'!C7</f>
        <v>6</v>
      </c>
      <c r="E4" s="5">
        <f>'mean value'!D7</f>
        <v>2</v>
      </c>
      <c r="F4" s="5">
        <f>'mean value'!E7</f>
        <v>3</v>
      </c>
      <c r="G4">
        <f>'mean value'!F7</f>
        <v>2</v>
      </c>
      <c r="H4">
        <f>'mean value'!G7</f>
        <v>5</v>
      </c>
      <c r="I4">
        <f>'mean value'!H7</f>
        <v>2</v>
      </c>
      <c r="J4">
        <f>'mean value'!I7</f>
        <v>3</v>
      </c>
      <c r="K4" s="5">
        <f>'mean value'!J7</f>
        <v>2</v>
      </c>
      <c r="L4" s="5">
        <f>'mean value'!K7</f>
        <v>6</v>
      </c>
      <c r="M4" s="5">
        <f>'mean value'!L7</f>
        <v>3</v>
      </c>
      <c r="N4" s="5">
        <f>'mean value'!M7</f>
        <v>4</v>
      </c>
      <c r="O4">
        <f>'mean value'!N7</f>
        <v>3</v>
      </c>
      <c r="P4">
        <f>'mean value'!O7</f>
        <v>3</v>
      </c>
      <c r="Q4">
        <f>'mean value'!P7</f>
        <v>2</v>
      </c>
      <c r="R4">
        <f>'mean value'!Q7</f>
        <v>3</v>
      </c>
      <c r="S4" s="5">
        <f>'mean value'!R7</f>
        <v>3</v>
      </c>
      <c r="T4" s="5">
        <f>'mean value'!S7</f>
        <v>2</v>
      </c>
      <c r="U4" s="5">
        <f>'mean value'!T7</f>
        <v>2</v>
      </c>
      <c r="V4" s="5">
        <f>'mean value'!U7</f>
        <v>3</v>
      </c>
      <c r="W4">
        <f>'mean value'!V7</f>
        <v>3</v>
      </c>
      <c r="X4">
        <f>'mean value'!W7</f>
        <v>2</v>
      </c>
      <c r="Y4">
        <f>'mean value'!X7</f>
        <v>2</v>
      </c>
      <c r="Z4">
        <f>'mean value'!Y7</f>
        <v>3</v>
      </c>
      <c r="AA4" s="5">
        <f>'mean value'!Z7</f>
        <v>3</v>
      </c>
      <c r="AB4" s="5">
        <f>'mean value'!AA7</f>
        <v>3</v>
      </c>
    </row>
    <row r="5" spans="1:28" x14ac:dyDescent="0.25">
      <c r="A5" t="str">
        <f>IF([1]Testpersonen!V10="ja","Tagging","kein Tagging")</f>
        <v>Tagging</v>
      </c>
      <c r="B5" t="str">
        <f>'mean value'!A9</f>
        <v>TP 8</v>
      </c>
      <c r="C5" s="5">
        <f>'mean value'!B9</f>
        <v>4</v>
      </c>
      <c r="D5" s="5">
        <f>'mean value'!C9</f>
        <v>3</v>
      </c>
      <c r="E5" s="5">
        <f>'mean value'!D9</f>
        <v>6</v>
      </c>
      <c r="F5" s="5">
        <f>'mean value'!E9</f>
        <v>4</v>
      </c>
      <c r="G5">
        <f>'mean value'!F9</f>
        <v>4</v>
      </c>
      <c r="H5">
        <f>'mean value'!G9</f>
        <v>6</v>
      </c>
      <c r="I5">
        <f>'mean value'!H9</f>
        <v>5</v>
      </c>
      <c r="J5">
        <f>'mean value'!I9</f>
        <v>6</v>
      </c>
      <c r="K5" s="5">
        <f>'mean value'!J9</f>
        <v>6</v>
      </c>
      <c r="L5" s="5">
        <f>'mean value'!K9</f>
        <v>5</v>
      </c>
      <c r="M5" s="5">
        <f>'mean value'!L9</f>
        <v>5</v>
      </c>
      <c r="N5" s="5">
        <f>'mean value'!M9</f>
        <v>6</v>
      </c>
      <c r="O5">
        <f>'mean value'!N9</f>
        <v>1</v>
      </c>
      <c r="P5">
        <f>'mean value'!O9</f>
        <v>2</v>
      </c>
      <c r="Q5">
        <f>'mean value'!P9</f>
        <v>1</v>
      </c>
      <c r="R5">
        <f>'mean value'!Q9</f>
        <v>1</v>
      </c>
      <c r="S5" s="5">
        <f>'mean value'!R9</f>
        <v>1</v>
      </c>
      <c r="T5" s="5">
        <f>'mean value'!S9</f>
        <v>1</v>
      </c>
      <c r="U5" s="5">
        <f>'mean value'!T9</f>
        <v>1</v>
      </c>
      <c r="V5" s="5">
        <f>'mean value'!U9</f>
        <v>1</v>
      </c>
      <c r="W5">
        <f>'mean value'!V9</f>
        <v>1</v>
      </c>
      <c r="X5">
        <f>'mean value'!W9</f>
        <v>1</v>
      </c>
      <c r="Y5">
        <f>'mean value'!X9</f>
        <v>1</v>
      </c>
      <c r="Z5">
        <f>'mean value'!Y9</f>
        <v>1</v>
      </c>
      <c r="AA5" s="5">
        <f>'mean value'!Z9</f>
        <v>2</v>
      </c>
      <c r="AB5" s="5">
        <f>'mean value'!AA9</f>
        <v>2</v>
      </c>
    </row>
    <row r="6" spans="1:28" x14ac:dyDescent="0.25">
      <c r="A6" t="str">
        <f>IF([1]Testpersonen!V14="ja","Tagging","kein Tagging")</f>
        <v>Tagging</v>
      </c>
      <c r="B6" t="str">
        <f>'mean value'!A12</f>
        <v>TP 12</v>
      </c>
      <c r="C6" s="5">
        <f>'mean value'!B12</f>
        <v>3</v>
      </c>
      <c r="D6" s="5">
        <f>'mean value'!C12</f>
        <v>4</v>
      </c>
      <c r="E6" s="5">
        <f>'mean value'!D12</f>
        <v>2</v>
      </c>
      <c r="F6" s="5">
        <f>'mean value'!E12</f>
        <v>4</v>
      </c>
      <c r="G6">
        <f>'mean value'!F12</f>
        <v>3</v>
      </c>
      <c r="H6">
        <f>'mean value'!G12</f>
        <v>5</v>
      </c>
      <c r="I6">
        <f>'mean value'!H12</f>
        <v>2</v>
      </c>
      <c r="J6">
        <f>'mean value'!I12</f>
        <v>4</v>
      </c>
      <c r="K6" s="5">
        <f>'mean value'!J12</f>
        <v>3</v>
      </c>
      <c r="L6" s="5">
        <f>'mean value'!K12</f>
        <v>6</v>
      </c>
      <c r="M6" s="5">
        <f>'mean value'!L12</f>
        <v>3</v>
      </c>
      <c r="N6" s="5">
        <f>'mean value'!M12</f>
        <v>4</v>
      </c>
      <c r="O6">
        <f>'mean value'!N12</f>
        <v>5</v>
      </c>
      <c r="P6">
        <f>'mean value'!O12</f>
        <v>2</v>
      </c>
      <c r="Q6">
        <f>'mean value'!P12</f>
        <v>2</v>
      </c>
      <c r="R6">
        <f>'mean value'!Q12</f>
        <v>3</v>
      </c>
      <c r="S6" s="5">
        <f>'mean value'!R12</f>
        <v>5</v>
      </c>
      <c r="T6" s="5">
        <f>'mean value'!S12</f>
        <v>2</v>
      </c>
      <c r="U6" s="5">
        <f>'mean value'!T12</f>
        <v>2</v>
      </c>
      <c r="V6" s="5">
        <f>'mean value'!U12</f>
        <v>3</v>
      </c>
      <c r="W6">
        <f>'mean value'!V12</f>
        <v>5</v>
      </c>
      <c r="X6">
        <f>'mean value'!W12</f>
        <v>2</v>
      </c>
      <c r="Y6">
        <f>'mean value'!X12</f>
        <v>3</v>
      </c>
      <c r="Z6">
        <f>'mean value'!Y12</f>
        <v>2</v>
      </c>
      <c r="AA6" s="5">
        <f>'mean value'!Z12</f>
        <v>1</v>
      </c>
      <c r="AB6" s="5">
        <f>'mean value'!AA12</f>
        <v>3</v>
      </c>
    </row>
    <row r="7" spans="1:28" x14ac:dyDescent="0.25">
      <c r="A7" t="str">
        <f>IF([1]Testpersonen!V15="ja","Tagging","kein Tagging")</f>
        <v>Tagging</v>
      </c>
      <c r="B7" t="str">
        <f>'mean value'!A13</f>
        <v>TP 14</v>
      </c>
      <c r="C7" s="5">
        <f>'mean value'!B13</f>
        <v>2</v>
      </c>
      <c r="D7" s="5">
        <f>'mean value'!C13</f>
        <v>6</v>
      </c>
      <c r="E7" s="5">
        <f>'mean value'!D13</f>
        <v>1</v>
      </c>
      <c r="F7" s="5">
        <f>'mean value'!E13</f>
        <v>5</v>
      </c>
      <c r="G7">
        <f>'mean value'!F13</f>
        <v>3</v>
      </c>
      <c r="H7">
        <f>'mean value'!G13</f>
        <v>7</v>
      </c>
      <c r="I7">
        <f>'mean value'!H13</f>
        <v>1</v>
      </c>
      <c r="J7">
        <f>'mean value'!I13</f>
        <v>5</v>
      </c>
      <c r="K7" s="5">
        <f>'mean value'!J13</f>
        <v>4</v>
      </c>
      <c r="L7" s="5">
        <f>'mean value'!K13</f>
        <v>7</v>
      </c>
      <c r="M7" s="5">
        <f>'mean value'!L13</f>
        <v>1</v>
      </c>
      <c r="N7" s="5">
        <f>'mean value'!M13</f>
        <v>6</v>
      </c>
      <c r="O7">
        <f>'mean value'!N13</f>
        <v>2</v>
      </c>
      <c r="P7">
        <f>'mean value'!O13</f>
        <v>1</v>
      </c>
      <c r="Q7">
        <f>'mean value'!P13</f>
        <v>2</v>
      </c>
      <c r="R7">
        <f>'mean value'!Q13</f>
        <v>4</v>
      </c>
      <c r="S7" s="5">
        <f>'mean value'!R13</f>
        <v>1</v>
      </c>
      <c r="T7" s="5">
        <f>'mean value'!S13</f>
        <v>2</v>
      </c>
      <c r="U7" s="5">
        <f>'mean value'!T13</f>
        <v>1</v>
      </c>
      <c r="V7" s="5">
        <f>'mean value'!U13</f>
        <v>4</v>
      </c>
      <c r="W7">
        <f>'mean value'!V13</f>
        <v>1</v>
      </c>
      <c r="X7">
        <f>'mean value'!W13</f>
        <v>2</v>
      </c>
      <c r="Y7">
        <f>'mean value'!X13</f>
        <v>1</v>
      </c>
      <c r="Z7">
        <f>'mean value'!Y13</f>
        <v>4</v>
      </c>
      <c r="AA7" s="5">
        <f>'mean value'!Z13</f>
        <v>2</v>
      </c>
      <c r="AB7" s="5">
        <f>'mean value'!AA13</f>
        <v>2</v>
      </c>
    </row>
    <row r="8" spans="1:28" x14ac:dyDescent="0.25">
      <c r="A8" t="str">
        <f>IF([1]Testpersonen!V16="ja","Tagging","kein Tagging")</f>
        <v>Tagging</v>
      </c>
      <c r="B8" t="str">
        <f>'mean value'!A14</f>
        <v>TP15</v>
      </c>
      <c r="C8" s="5">
        <f>'mean value'!B14</f>
        <v>1</v>
      </c>
      <c r="D8" s="5">
        <f>'mean value'!C14</f>
        <v>6</v>
      </c>
      <c r="E8" s="5">
        <f>'mean value'!D14</f>
        <v>1</v>
      </c>
      <c r="F8" s="5">
        <f>'mean value'!E14</f>
        <v>3</v>
      </c>
      <c r="G8">
        <f>'mean value'!F14</f>
        <v>1</v>
      </c>
      <c r="H8">
        <f>'mean value'!G14</f>
        <v>7</v>
      </c>
      <c r="I8">
        <f>'mean value'!H14</f>
        <v>3</v>
      </c>
      <c r="J8">
        <f>'mean value'!I14</f>
        <v>5</v>
      </c>
      <c r="K8" s="5">
        <f>'mean value'!J14</f>
        <v>1</v>
      </c>
      <c r="L8" s="5">
        <f>'mean value'!K14</f>
        <v>7</v>
      </c>
      <c r="M8" s="5">
        <f>'mean value'!L14</f>
        <v>3</v>
      </c>
      <c r="N8" s="5">
        <f>'mean value'!M14</f>
        <v>5</v>
      </c>
      <c r="O8">
        <f>'mean value'!N14</f>
        <v>4</v>
      </c>
      <c r="P8">
        <f>'mean value'!O14</f>
        <v>3</v>
      </c>
      <c r="Q8">
        <f>'mean value'!P14</f>
        <v>1</v>
      </c>
      <c r="R8">
        <f>'mean value'!Q14</f>
        <v>6</v>
      </c>
      <c r="S8" s="5">
        <f>'mean value'!R14</f>
        <v>3</v>
      </c>
      <c r="T8" s="5">
        <f>'mean value'!S14</f>
        <v>2</v>
      </c>
      <c r="U8" s="5">
        <f>'mean value'!T14</f>
        <v>1</v>
      </c>
      <c r="V8" s="5">
        <f>'mean value'!U14</f>
        <v>6</v>
      </c>
      <c r="W8">
        <f>'mean value'!V14</f>
        <v>3</v>
      </c>
      <c r="X8">
        <f>'mean value'!W14</f>
        <v>2</v>
      </c>
      <c r="Y8">
        <f>'mean value'!X14</f>
        <v>1</v>
      </c>
      <c r="Z8">
        <f>'mean value'!Y14</f>
        <v>6</v>
      </c>
      <c r="AA8" s="5">
        <f>'mean value'!Z14</f>
        <v>3</v>
      </c>
      <c r="AB8" s="5">
        <f>'mean value'!AA14</f>
        <v>6</v>
      </c>
    </row>
    <row r="9" spans="1:28" x14ac:dyDescent="0.25">
      <c r="A9" t="str">
        <f>IF([1]Testpersonen!V17="ja","Tagging","kein Tagging")</f>
        <v>Tagging</v>
      </c>
      <c r="B9" t="str">
        <f>'mean value'!A15</f>
        <v>TP16</v>
      </c>
      <c r="C9" s="5">
        <f>'mean value'!B15</f>
        <v>4</v>
      </c>
      <c r="D9" s="5">
        <f>'mean value'!C15</f>
        <v>2</v>
      </c>
      <c r="E9" s="5">
        <f>'mean value'!D15</f>
        <v>4</v>
      </c>
      <c r="F9" s="5">
        <f>'mean value'!E15</f>
        <v>5</v>
      </c>
      <c r="G9">
        <f>'mean value'!F15</f>
        <v>2</v>
      </c>
      <c r="H9">
        <f>'mean value'!G15</f>
        <v>4</v>
      </c>
      <c r="I9">
        <f>'mean value'!H15</f>
        <v>6</v>
      </c>
      <c r="J9">
        <f>'mean value'!I15</f>
        <v>4</v>
      </c>
      <c r="K9" s="5">
        <f>'mean value'!J15</f>
        <v>3</v>
      </c>
      <c r="L9" s="5">
        <f>'mean value'!K15</f>
        <v>2</v>
      </c>
      <c r="M9" s="5">
        <f>'mean value'!L15</f>
        <v>1</v>
      </c>
      <c r="N9" s="5">
        <f>'mean value'!M15</f>
        <v>4</v>
      </c>
      <c r="O9">
        <f>'mean value'!N15</f>
        <v>2</v>
      </c>
      <c r="P9">
        <f>'mean value'!O15</f>
        <v>4</v>
      </c>
      <c r="Q9">
        <f>'mean value'!P15</f>
        <v>5</v>
      </c>
      <c r="R9">
        <f>'mean value'!Q15</f>
        <v>3</v>
      </c>
      <c r="S9" s="5">
        <f>'mean value'!R15</f>
        <v>1</v>
      </c>
      <c r="T9" s="5">
        <f>'mean value'!S15</f>
        <v>1</v>
      </c>
      <c r="U9" s="5">
        <f>'mean value'!T15</f>
        <v>1</v>
      </c>
      <c r="V9" s="5">
        <f>'mean value'!U15</f>
        <v>1</v>
      </c>
      <c r="W9">
        <f>'mean value'!V15</f>
        <v>3</v>
      </c>
      <c r="X9">
        <f>'mean value'!W15</f>
        <v>3</v>
      </c>
      <c r="Y9">
        <f>'mean value'!X15</f>
        <v>4</v>
      </c>
      <c r="Z9">
        <f>'mean value'!Y15</f>
        <v>3</v>
      </c>
      <c r="AA9" s="5">
        <f>'mean value'!Z15</f>
        <v>4</v>
      </c>
      <c r="AB9" s="5" t="str">
        <f>'mean value'!AA15</f>
        <v>n.a</v>
      </c>
    </row>
    <row r="10" spans="1:28" x14ac:dyDescent="0.25">
      <c r="A10" t="str">
        <f>IF([1]Testpersonen!V20="ja","Tagging","kein Tagging")</f>
        <v>Tagging</v>
      </c>
      <c r="B10" t="str">
        <f>'mean value'!A18</f>
        <v>TP19</v>
      </c>
      <c r="C10" s="5">
        <f>'mean value'!B18</f>
        <v>1</v>
      </c>
      <c r="D10" s="5">
        <f>'mean value'!C18</f>
        <v>5</v>
      </c>
      <c r="E10" s="5">
        <f>'mean value'!D18</f>
        <v>1</v>
      </c>
      <c r="F10" s="5">
        <f>'mean value'!E18</f>
        <v>3</v>
      </c>
      <c r="G10">
        <f>'mean value'!F18</f>
        <v>1</v>
      </c>
      <c r="H10">
        <f>'mean value'!G18</f>
        <v>5</v>
      </c>
      <c r="I10">
        <f>'mean value'!H18</f>
        <v>1</v>
      </c>
      <c r="J10">
        <f>'mean value'!I18</f>
        <v>3</v>
      </c>
      <c r="K10" s="5">
        <f>'mean value'!J18</f>
        <v>1</v>
      </c>
      <c r="L10" s="5">
        <f>'mean value'!K18</f>
        <v>6</v>
      </c>
      <c r="M10" s="5">
        <f>'mean value'!L18</f>
        <v>1</v>
      </c>
      <c r="N10" s="5">
        <f>'mean value'!M18</f>
        <v>3</v>
      </c>
      <c r="O10">
        <f>'mean value'!N18</f>
        <v>3</v>
      </c>
      <c r="P10">
        <f>'mean value'!O18</f>
        <v>1</v>
      </c>
      <c r="Q10">
        <f>'mean value'!P18</f>
        <v>2</v>
      </c>
      <c r="R10">
        <f>'mean value'!Q18</f>
        <v>3</v>
      </c>
      <c r="S10" s="5">
        <f>'mean value'!R18</f>
        <v>3</v>
      </c>
      <c r="T10" s="5">
        <f>'mean value'!S18</f>
        <v>1</v>
      </c>
      <c r="U10" s="5">
        <f>'mean value'!T18</f>
        <v>4</v>
      </c>
      <c r="V10" s="5">
        <f>'mean value'!U18</f>
        <v>3</v>
      </c>
      <c r="W10">
        <f>'mean value'!V18</f>
        <v>3</v>
      </c>
      <c r="X10">
        <f>'mean value'!W18</f>
        <v>1</v>
      </c>
      <c r="Y10">
        <f>'mean value'!X18</f>
        <v>4</v>
      </c>
      <c r="Z10">
        <f>'mean value'!Y18</f>
        <v>3</v>
      </c>
      <c r="AA10" s="5">
        <f>'mean value'!Z18</f>
        <v>1</v>
      </c>
      <c r="AB10" s="5">
        <f>'mean value'!AA18</f>
        <v>3</v>
      </c>
    </row>
    <row r="11" spans="1:28" x14ac:dyDescent="0.25">
      <c r="A11" t="str">
        <f>IF([1]Testpersonen!V21="ja","Tagging","kein Tagging")</f>
        <v>Tagging</v>
      </c>
      <c r="B11" t="str">
        <f>'mean value'!A19</f>
        <v>TP20</v>
      </c>
      <c r="C11" s="5">
        <f>'mean value'!B19</f>
        <v>2</v>
      </c>
      <c r="D11" s="5">
        <f>'mean value'!C19</f>
        <v>6</v>
      </c>
      <c r="E11" s="5">
        <f>'mean value'!D19</f>
        <v>3</v>
      </c>
      <c r="F11" s="5">
        <f>'mean value'!E19</f>
        <v>4</v>
      </c>
      <c r="G11">
        <f>'mean value'!F19</f>
        <v>2</v>
      </c>
      <c r="H11">
        <f>'mean value'!G19</f>
        <v>4</v>
      </c>
      <c r="I11">
        <f>'mean value'!H19</f>
        <v>2</v>
      </c>
      <c r="J11">
        <f>'mean value'!I19</f>
        <v>4</v>
      </c>
      <c r="K11" s="5">
        <f>'mean value'!J19</f>
        <v>2</v>
      </c>
      <c r="L11" s="5">
        <f>'mean value'!K19</f>
        <v>4</v>
      </c>
      <c r="M11" s="5">
        <f>'mean value'!L19</f>
        <v>5</v>
      </c>
      <c r="N11" s="5">
        <f>'mean value'!M19</f>
        <v>5</v>
      </c>
      <c r="O11">
        <f>'mean value'!N19</f>
        <v>5</v>
      </c>
      <c r="P11">
        <f>'mean value'!O19</f>
        <v>2</v>
      </c>
      <c r="Q11">
        <f>'mean value'!P19</f>
        <v>3</v>
      </c>
      <c r="R11">
        <f>'mean value'!Q19</f>
        <v>3</v>
      </c>
      <c r="S11" s="5">
        <f>'mean value'!R19</f>
        <v>3</v>
      </c>
      <c r="T11" s="5">
        <f>'mean value'!S19</f>
        <v>3</v>
      </c>
      <c r="U11" s="5">
        <f>'mean value'!T19</f>
        <v>2</v>
      </c>
      <c r="V11" s="5">
        <f>'mean value'!U19</f>
        <v>3</v>
      </c>
      <c r="W11">
        <f>'mean value'!V19</f>
        <v>4</v>
      </c>
      <c r="X11">
        <f>'mean value'!W19</f>
        <v>3</v>
      </c>
      <c r="Y11">
        <f>'mean value'!X19</f>
        <v>2</v>
      </c>
      <c r="Z11">
        <f>'mean value'!Y19</f>
        <v>3</v>
      </c>
      <c r="AA11" s="5">
        <f>'mean value'!Z19</f>
        <v>2</v>
      </c>
      <c r="AB11" s="5">
        <f>'mean value'!AA19</f>
        <v>2</v>
      </c>
    </row>
    <row r="12" spans="1:28" x14ac:dyDescent="0.25">
      <c r="A12" t="str">
        <f>IF([1]Testpersonen!V25="ja","Tagging","kein Tagging")</f>
        <v>Tagging</v>
      </c>
      <c r="B12" t="str">
        <f>'mean value'!A22</f>
        <v>TP24</v>
      </c>
      <c r="C12" s="5">
        <f>'mean value'!B22</f>
        <v>3</v>
      </c>
      <c r="D12" s="5">
        <f>'mean value'!C22</f>
        <v>4</v>
      </c>
      <c r="E12" s="5">
        <f>'mean value'!D22</f>
        <v>1</v>
      </c>
      <c r="F12" s="5">
        <f>'mean value'!E22</f>
        <v>4</v>
      </c>
      <c r="G12">
        <f>'mean value'!F22</f>
        <v>3</v>
      </c>
      <c r="H12">
        <f>'mean value'!G22</f>
        <v>5</v>
      </c>
      <c r="I12">
        <f>'mean value'!H22</f>
        <v>2</v>
      </c>
      <c r="J12">
        <f>'mean value'!I22</f>
        <v>4</v>
      </c>
      <c r="K12" s="5">
        <f>'mean value'!J22</f>
        <v>3</v>
      </c>
      <c r="L12" s="5">
        <f>'mean value'!K22</f>
        <v>3</v>
      </c>
      <c r="M12" s="5">
        <f>'mean value'!L22</f>
        <v>1</v>
      </c>
      <c r="N12" s="5">
        <f>'mean value'!M22</f>
        <v>4</v>
      </c>
      <c r="O12">
        <f>'mean value'!N22</f>
        <v>5</v>
      </c>
      <c r="P12">
        <f>'mean value'!O22</f>
        <v>3</v>
      </c>
      <c r="Q12">
        <f>'mean value'!P22</f>
        <v>3</v>
      </c>
      <c r="R12">
        <f>'mean value'!Q22</f>
        <v>5</v>
      </c>
      <c r="S12" s="5">
        <f>'mean value'!R22</f>
        <v>4</v>
      </c>
      <c r="T12" s="5">
        <f>'mean value'!S22</f>
        <v>2</v>
      </c>
      <c r="U12" s="5">
        <f>'mean value'!T22</f>
        <v>3</v>
      </c>
      <c r="V12" s="5">
        <f>'mean value'!U22</f>
        <v>4</v>
      </c>
      <c r="W12">
        <f>'mean value'!V22</f>
        <v>4</v>
      </c>
      <c r="X12">
        <f>'mean value'!W22</f>
        <v>2</v>
      </c>
      <c r="Y12">
        <f>'mean value'!X22</f>
        <v>3</v>
      </c>
      <c r="Z12">
        <f>'mean value'!Y22</f>
        <v>4</v>
      </c>
      <c r="AA12" s="5">
        <f>'mean value'!Z22</f>
        <v>2</v>
      </c>
      <c r="AB12" s="5">
        <f>'mean value'!AA22</f>
        <v>6</v>
      </c>
    </row>
    <row r="13" spans="1:28" x14ac:dyDescent="0.25">
      <c r="A13" t="str">
        <f>IF([1]Testpersonen!V26="ja","Tagging","kein Tagging")</f>
        <v>Tagging</v>
      </c>
      <c r="B13" t="str">
        <f>'mean value'!A23</f>
        <v>TP25</v>
      </c>
      <c r="C13" s="5">
        <f>'mean value'!B23</f>
        <v>2</v>
      </c>
      <c r="D13" s="5">
        <f>'mean value'!C23</f>
        <v>2</v>
      </c>
      <c r="E13" s="5">
        <f>'mean value'!D23</f>
        <v>2</v>
      </c>
      <c r="F13" s="5">
        <f>'mean value'!E23</f>
        <v>3</v>
      </c>
      <c r="G13">
        <f>'mean value'!F23</f>
        <v>2</v>
      </c>
      <c r="H13">
        <f>'mean value'!G23</f>
        <v>2</v>
      </c>
      <c r="I13">
        <f>'mean value'!H23</f>
        <v>2</v>
      </c>
      <c r="J13">
        <f>'mean value'!I23</f>
        <v>3</v>
      </c>
      <c r="K13" s="5">
        <f>'mean value'!J23</f>
        <v>2</v>
      </c>
      <c r="L13" s="5">
        <f>'mean value'!K23</f>
        <v>3</v>
      </c>
      <c r="M13" s="5">
        <f>'mean value'!L23</f>
        <v>2</v>
      </c>
      <c r="N13" s="5">
        <f>'mean value'!M23</f>
        <v>3</v>
      </c>
      <c r="O13">
        <f>'mean value'!N23</f>
        <v>3</v>
      </c>
      <c r="P13">
        <f>'mean value'!O23</f>
        <v>2</v>
      </c>
      <c r="Q13">
        <f>'mean value'!P23</f>
        <v>2</v>
      </c>
      <c r="R13">
        <f>'mean value'!Q23</f>
        <v>2</v>
      </c>
      <c r="S13" s="5">
        <f>'mean value'!R23</f>
        <v>3</v>
      </c>
      <c r="T13" s="5">
        <f>'mean value'!S23</f>
        <v>2</v>
      </c>
      <c r="U13" s="5">
        <f>'mean value'!T23</f>
        <v>3</v>
      </c>
      <c r="V13" s="5">
        <f>'mean value'!U23</f>
        <v>1</v>
      </c>
      <c r="W13">
        <f>'mean value'!V23</f>
        <v>3</v>
      </c>
      <c r="X13">
        <f>'mean value'!W23</f>
        <v>2</v>
      </c>
      <c r="Y13">
        <f>'mean value'!X23</f>
        <v>3</v>
      </c>
      <c r="Z13">
        <f>'mean value'!Y23</f>
        <v>2</v>
      </c>
      <c r="AA13" s="5">
        <f>'mean value'!Z23</f>
        <v>1</v>
      </c>
      <c r="AB13" s="5">
        <f>'mean value'!AA23</f>
        <v>3</v>
      </c>
    </row>
    <row r="14" spans="1:28" x14ac:dyDescent="0.25">
      <c r="A14" t="str">
        <f>IF([1]Testpersonen!V27="ja","Tagging","kein Tagging")</f>
        <v>Tagging</v>
      </c>
      <c r="B14" t="str">
        <f>'mean value'!A24</f>
        <v>TP26</v>
      </c>
      <c r="C14" s="5">
        <f>'mean value'!B24</f>
        <v>6</v>
      </c>
      <c r="D14" s="5">
        <f>'mean value'!C24</f>
        <v>6</v>
      </c>
      <c r="E14" s="5">
        <f>'mean value'!D24</f>
        <v>5</v>
      </c>
      <c r="F14" s="5">
        <f>'mean value'!E24</f>
        <v>7</v>
      </c>
      <c r="G14">
        <f>'mean value'!F24</f>
        <v>6</v>
      </c>
      <c r="H14">
        <f>'mean value'!G24</f>
        <v>6</v>
      </c>
      <c r="I14">
        <f>'mean value'!H24</f>
        <v>5</v>
      </c>
      <c r="J14">
        <f>'mean value'!I24</f>
        <v>7</v>
      </c>
      <c r="K14" s="5">
        <f>'mean value'!J24</f>
        <v>6</v>
      </c>
      <c r="L14" s="5">
        <f>'mean value'!K24</f>
        <v>6</v>
      </c>
      <c r="M14" s="5">
        <f>'mean value'!L24</f>
        <v>5</v>
      </c>
      <c r="N14" s="5">
        <f>'mean value'!M24</f>
        <v>7</v>
      </c>
      <c r="O14">
        <f>'mean value'!N24</f>
        <v>3</v>
      </c>
      <c r="P14">
        <f>'mean value'!O24</f>
        <v>1</v>
      </c>
      <c r="Q14">
        <f>'mean value'!P24</f>
        <v>2</v>
      </c>
      <c r="R14">
        <f>'mean value'!Q24</f>
        <v>2</v>
      </c>
      <c r="S14" s="5">
        <f>'mean value'!R24</f>
        <v>2</v>
      </c>
      <c r="T14" s="5">
        <f>'mean value'!S24</f>
        <v>1</v>
      </c>
      <c r="U14" s="5">
        <f>'mean value'!T24</f>
        <v>2</v>
      </c>
      <c r="V14" s="5">
        <f>'mean value'!U24</f>
        <v>2</v>
      </c>
      <c r="W14">
        <f>'mean value'!V24</f>
        <v>2</v>
      </c>
      <c r="X14">
        <f>'mean value'!W24</f>
        <v>1</v>
      </c>
      <c r="Y14">
        <f>'mean value'!X24</f>
        <v>2</v>
      </c>
      <c r="Z14">
        <f>'mean value'!Y24</f>
        <v>2</v>
      </c>
      <c r="AA14" s="5">
        <f>'mean value'!Z24</f>
        <v>2</v>
      </c>
      <c r="AB14" s="5">
        <f>'mean value'!AA24</f>
        <v>2</v>
      </c>
    </row>
    <row r="15" spans="1:28" x14ac:dyDescent="0.25">
      <c r="A15" t="str">
        <f>IF([1]Testpersonen!V28="ja","Tagging","kein Tagging")</f>
        <v>Tagging</v>
      </c>
      <c r="B15" t="str">
        <f>'mean value'!A25</f>
        <v>TP27</v>
      </c>
      <c r="C15" s="5">
        <f>'mean value'!B25</f>
        <v>1</v>
      </c>
      <c r="D15" s="5">
        <f>'mean value'!C25</f>
        <v>1</v>
      </c>
      <c r="E15" s="5">
        <f>'mean value'!D25</f>
        <v>1</v>
      </c>
      <c r="F15" s="5" t="str">
        <f>'mean value'!E25</f>
        <v>n.a</v>
      </c>
      <c r="G15">
        <f>'mean value'!F25</f>
        <v>1</v>
      </c>
      <c r="H15">
        <f>'mean value'!G25</f>
        <v>1</v>
      </c>
      <c r="I15">
        <f>'mean value'!H25</f>
        <v>1</v>
      </c>
      <c r="J15" t="str">
        <f>'mean value'!I25</f>
        <v>n.a</v>
      </c>
      <c r="K15" s="5">
        <f>'mean value'!J25</f>
        <v>1</v>
      </c>
      <c r="L15" s="5">
        <f>'mean value'!K25</f>
        <v>3</v>
      </c>
      <c r="M15" s="5">
        <f>'mean value'!L25</f>
        <v>4</v>
      </c>
      <c r="N15" s="5" t="str">
        <f>'mean value'!M25</f>
        <v>n.a</v>
      </c>
      <c r="O15">
        <f>'mean value'!N25</f>
        <v>3</v>
      </c>
      <c r="P15">
        <f>'mean value'!O25</f>
        <v>1</v>
      </c>
      <c r="Q15">
        <f>'mean value'!P25</f>
        <v>1</v>
      </c>
      <c r="R15">
        <f>'mean value'!Q25</f>
        <v>1</v>
      </c>
      <c r="S15" s="5">
        <f>'mean value'!R25</f>
        <v>3</v>
      </c>
      <c r="T15" s="5">
        <f>'mean value'!S25</f>
        <v>1</v>
      </c>
      <c r="U15" s="5">
        <f>'mean value'!T25</f>
        <v>1</v>
      </c>
      <c r="V15" s="5">
        <f>'mean value'!U25</f>
        <v>1</v>
      </c>
      <c r="W15">
        <f>'mean value'!V25</f>
        <v>3</v>
      </c>
      <c r="X15">
        <f>'mean value'!W25</f>
        <v>1</v>
      </c>
      <c r="Y15">
        <f>'mean value'!X25</f>
        <v>1</v>
      </c>
      <c r="Z15">
        <f>'mean value'!Y25</f>
        <v>1</v>
      </c>
      <c r="AA15" s="5">
        <f>'mean value'!Z25</f>
        <v>3</v>
      </c>
      <c r="AB15" s="5">
        <f>'mean value'!AA25</f>
        <v>3</v>
      </c>
    </row>
    <row r="16" spans="1:28" x14ac:dyDescent="0.25">
      <c r="A16" t="str">
        <f>IF([1]Testpersonen!V4="ja","Tagging","kein Tagging")</f>
        <v>kein Tagging</v>
      </c>
      <c r="B16" t="str">
        <f>'mean value'!A3</f>
        <v>TP 2</v>
      </c>
      <c r="C16" s="5">
        <f>'mean value'!B3</f>
        <v>1</v>
      </c>
      <c r="D16" s="5">
        <f>'mean value'!C3</f>
        <v>2</v>
      </c>
      <c r="E16" s="5">
        <f>'mean value'!D3</f>
        <v>1</v>
      </c>
      <c r="F16" s="5">
        <f>'mean value'!E3</f>
        <v>2</v>
      </c>
      <c r="G16">
        <f>'mean value'!F3</f>
        <v>1</v>
      </c>
      <c r="H16">
        <f>'mean value'!G3</f>
        <v>3</v>
      </c>
      <c r="I16">
        <f>'mean value'!H3</f>
        <v>1</v>
      </c>
      <c r="J16">
        <f>'mean value'!I3</f>
        <v>4</v>
      </c>
      <c r="K16" s="5">
        <f>'mean value'!J3</f>
        <v>3</v>
      </c>
      <c r="L16" s="5">
        <f>'mean value'!K3</f>
        <v>4</v>
      </c>
      <c r="M16" s="5">
        <f>'mean value'!L3</f>
        <v>2</v>
      </c>
      <c r="N16" s="5">
        <f>'mean value'!M3</f>
        <v>4</v>
      </c>
      <c r="O16">
        <f>'mean value'!N3</f>
        <v>3</v>
      </c>
      <c r="P16">
        <f>'mean value'!O3</f>
        <v>3</v>
      </c>
      <c r="Q16">
        <f>'mean value'!P3</f>
        <v>2</v>
      </c>
      <c r="R16">
        <f>'mean value'!Q3</f>
        <v>4</v>
      </c>
      <c r="S16" s="5">
        <f>'mean value'!R3</f>
        <v>5</v>
      </c>
      <c r="T16" s="5">
        <f>'mean value'!S3</f>
        <v>6</v>
      </c>
      <c r="U16" s="5">
        <f>'mean value'!T3</f>
        <v>7</v>
      </c>
      <c r="V16" s="5">
        <f>'mean value'!U3</f>
        <v>6</v>
      </c>
      <c r="W16">
        <f>'mean value'!V3</f>
        <v>3</v>
      </c>
      <c r="X16">
        <f>'mean value'!W3</f>
        <v>3</v>
      </c>
      <c r="Y16">
        <f>'mean value'!X3</f>
        <v>4</v>
      </c>
      <c r="Z16">
        <f>'mean value'!Y3</f>
        <v>4</v>
      </c>
      <c r="AA16" s="5">
        <f>'mean value'!Z3</f>
        <v>3</v>
      </c>
      <c r="AB16" s="5">
        <f>'mean value'!AA3</f>
        <v>4</v>
      </c>
    </row>
    <row r="17" spans="1:28" x14ac:dyDescent="0.25">
      <c r="A17" t="str">
        <f>IF([1]Testpersonen!V5="ja","Tagging","kein Tagging")</f>
        <v>kein Tagging</v>
      </c>
      <c r="B17" t="str">
        <f>'mean value'!A4</f>
        <v>TP 3</v>
      </c>
      <c r="C17" s="5">
        <f>'mean value'!B4</f>
        <v>6</v>
      </c>
      <c r="D17" s="5">
        <f>'mean value'!C4</f>
        <v>5</v>
      </c>
      <c r="E17" s="5">
        <f>'mean value'!D4</f>
        <v>2</v>
      </c>
      <c r="F17" s="5">
        <f>'mean value'!E4</f>
        <v>6</v>
      </c>
      <c r="G17">
        <f>'mean value'!F4</f>
        <v>5</v>
      </c>
      <c r="H17">
        <f>'mean value'!G4</f>
        <v>7</v>
      </c>
      <c r="I17">
        <f>'mean value'!H4</f>
        <v>2</v>
      </c>
      <c r="J17">
        <f>'mean value'!I4</f>
        <v>6</v>
      </c>
      <c r="K17" s="5">
        <f>'mean value'!J4</f>
        <v>5</v>
      </c>
      <c r="L17" s="5">
        <f>'mean value'!K4</f>
        <v>5</v>
      </c>
      <c r="M17" s="5">
        <f>'mean value'!L4</f>
        <v>2</v>
      </c>
      <c r="N17" s="5">
        <f>'mean value'!M4</f>
        <v>6</v>
      </c>
      <c r="O17">
        <f>'mean value'!N4</f>
        <v>3</v>
      </c>
      <c r="P17">
        <f>'mean value'!O4</f>
        <v>3</v>
      </c>
      <c r="Q17">
        <f>'mean value'!P4</f>
        <v>2</v>
      </c>
      <c r="R17">
        <f>'mean value'!Q4</f>
        <v>3</v>
      </c>
      <c r="S17" s="5">
        <f>'mean value'!R4</f>
        <v>3</v>
      </c>
      <c r="T17" s="5">
        <f>'mean value'!S4</f>
        <v>3</v>
      </c>
      <c r="U17" s="5">
        <f>'mean value'!T4</f>
        <v>2</v>
      </c>
      <c r="V17" s="5">
        <f>'mean value'!U4</f>
        <v>3</v>
      </c>
      <c r="W17">
        <f>'mean value'!V4</f>
        <v>2</v>
      </c>
      <c r="X17">
        <f>'mean value'!W4</f>
        <v>2</v>
      </c>
      <c r="Y17">
        <f>'mean value'!X4</f>
        <v>2</v>
      </c>
      <c r="Z17">
        <f>'mean value'!Y4</f>
        <v>2</v>
      </c>
      <c r="AA17" s="5">
        <f>'mean value'!Z4</f>
        <v>3</v>
      </c>
      <c r="AB17" s="5">
        <f>'mean value'!AA4</f>
        <v>3</v>
      </c>
    </row>
    <row r="18" spans="1:28" x14ac:dyDescent="0.25">
      <c r="A18" t="str">
        <f>IF([1]Testpersonen!V6="ja","Tagging","kein Tagging")</f>
        <v>kein Tagging</v>
      </c>
      <c r="B18" t="str">
        <f>'mean value'!A5</f>
        <v>TP 4</v>
      </c>
      <c r="C18" s="5">
        <f>'mean value'!B5</f>
        <v>3</v>
      </c>
      <c r="D18" s="5">
        <f>'mean value'!C5</f>
        <v>6</v>
      </c>
      <c r="E18" s="5">
        <f>'mean value'!D5</f>
        <v>3</v>
      </c>
      <c r="F18" s="5">
        <f>'mean value'!E5</f>
        <v>7</v>
      </c>
      <c r="G18">
        <f>'mean value'!F5</f>
        <v>3</v>
      </c>
      <c r="H18">
        <f>'mean value'!G5</f>
        <v>4</v>
      </c>
      <c r="I18">
        <f>'mean value'!H5</f>
        <v>3</v>
      </c>
      <c r="J18">
        <f>'mean value'!I5</f>
        <v>7</v>
      </c>
      <c r="K18" s="5">
        <f>'mean value'!J5</f>
        <v>3</v>
      </c>
      <c r="L18" s="5">
        <f>'mean value'!K5</f>
        <v>7</v>
      </c>
      <c r="M18" s="5">
        <f>'mean value'!L5</f>
        <v>4</v>
      </c>
      <c r="N18" s="5">
        <f>'mean value'!M5</f>
        <v>7</v>
      </c>
      <c r="O18">
        <f>'mean value'!N5</f>
        <v>1</v>
      </c>
      <c r="P18">
        <f>'mean value'!O5</f>
        <v>2</v>
      </c>
      <c r="Q18">
        <f>'mean value'!P5</f>
        <v>1</v>
      </c>
      <c r="R18">
        <f>'mean value'!Q5</f>
        <v>2</v>
      </c>
      <c r="S18" s="5">
        <f>'mean value'!R5</f>
        <v>1</v>
      </c>
      <c r="T18" s="5">
        <f>'mean value'!S5</f>
        <v>2</v>
      </c>
      <c r="U18" s="5">
        <f>'mean value'!T5</f>
        <v>1</v>
      </c>
      <c r="V18" s="5">
        <f>'mean value'!U5</f>
        <v>2</v>
      </c>
      <c r="W18">
        <f>'mean value'!V5</f>
        <v>1</v>
      </c>
      <c r="X18">
        <f>'mean value'!W5</f>
        <v>3</v>
      </c>
      <c r="Y18">
        <f>'mean value'!X5</f>
        <v>1</v>
      </c>
      <c r="Z18">
        <f>'mean value'!Y5</f>
        <v>3</v>
      </c>
      <c r="AA18" s="5">
        <f>'mean value'!Z5</f>
        <v>2</v>
      </c>
      <c r="AB18" s="5">
        <f>'mean value'!AA5</f>
        <v>2</v>
      </c>
    </row>
    <row r="19" spans="1:28" x14ac:dyDescent="0.25">
      <c r="A19" t="str">
        <f>IF([1]Testpersonen!V9="ja","Tagging","kein Tagging")</f>
        <v>kein Tagging</v>
      </c>
      <c r="B19" t="str">
        <f>'mean value'!A8</f>
        <v>TP 7</v>
      </c>
      <c r="C19" s="5">
        <f>'mean value'!B8</f>
        <v>7</v>
      </c>
      <c r="D19" s="5">
        <f>'mean value'!C8</f>
        <v>5</v>
      </c>
      <c r="E19" s="5">
        <f>'mean value'!D8</f>
        <v>4</v>
      </c>
      <c r="F19" s="5">
        <f>'mean value'!E8</f>
        <v>7</v>
      </c>
      <c r="G19">
        <f>'mean value'!F8</f>
        <v>1</v>
      </c>
      <c r="H19">
        <f>'mean value'!G8</f>
        <v>1</v>
      </c>
      <c r="I19">
        <f>'mean value'!H8</f>
        <v>1</v>
      </c>
      <c r="J19">
        <f>'mean value'!I8</f>
        <v>1</v>
      </c>
      <c r="K19" s="5">
        <f>'mean value'!J8</f>
        <v>7</v>
      </c>
      <c r="L19" s="5">
        <f>'mean value'!K8</f>
        <v>7</v>
      </c>
      <c r="M19" s="5">
        <f>'mean value'!L8</f>
        <v>7</v>
      </c>
      <c r="N19" s="5">
        <f>'mean value'!M8</f>
        <v>7</v>
      </c>
      <c r="O19">
        <f>'mean value'!N8</f>
        <v>1</v>
      </c>
      <c r="P19">
        <f>'mean value'!O8</f>
        <v>1</v>
      </c>
      <c r="Q19">
        <f>'mean value'!P8</f>
        <v>1</v>
      </c>
      <c r="R19">
        <f>'mean value'!Q8</f>
        <v>1</v>
      </c>
      <c r="S19" s="5">
        <f>'mean value'!R8</f>
        <v>1</v>
      </c>
      <c r="T19" s="5">
        <f>'mean value'!S8</f>
        <v>1</v>
      </c>
      <c r="U19" s="5">
        <f>'mean value'!T8</f>
        <v>1</v>
      </c>
      <c r="V19" s="5">
        <f>'mean value'!U8</f>
        <v>1</v>
      </c>
      <c r="W19">
        <f>'mean value'!V8</f>
        <v>1</v>
      </c>
      <c r="X19">
        <f>'mean value'!W8</f>
        <v>1</v>
      </c>
      <c r="Y19">
        <f>'mean value'!X8</f>
        <v>1</v>
      </c>
      <c r="Z19">
        <f>'mean value'!Y8</f>
        <v>1</v>
      </c>
      <c r="AA19" s="5">
        <f>'mean value'!Z8</f>
        <v>1</v>
      </c>
      <c r="AB19" s="5">
        <f>'mean value'!AA8</f>
        <v>1</v>
      </c>
    </row>
    <row r="20" spans="1:28" x14ac:dyDescent="0.25">
      <c r="A20" t="str">
        <f>IF([1]Testpersonen!V11="ja","Tagging","kein Tagging")</f>
        <v>kein Tagging</v>
      </c>
      <c r="B20" t="str">
        <f>'mean value'!A10</f>
        <v>TP 9</v>
      </c>
      <c r="C20" s="5">
        <f>'mean value'!B10</f>
        <v>4</v>
      </c>
      <c r="D20" s="5">
        <f>'mean value'!C10</f>
        <v>3</v>
      </c>
      <c r="E20" s="5">
        <f>'mean value'!D10</f>
        <v>2</v>
      </c>
      <c r="F20" s="5">
        <f>'mean value'!E10</f>
        <v>6</v>
      </c>
      <c r="G20">
        <f>'mean value'!F10</f>
        <v>4</v>
      </c>
      <c r="H20">
        <f>'mean value'!G10</f>
        <v>6</v>
      </c>
      <c r="I20">
        <f>'mean value'!H10</f>
        <v>4</v>
      </c>
      <c r="J20">
        <f>'mean value'!I10</f>
        <v>6</v>
      </c>
      <c r="K20" s="5">
        <f>'mean value'!J10</f>
        <v>4</v>
      </c>
      <c r="L20" s="5">
        <f>'mean value'!K10</f>
        <v>4</v>
      </c>
      <c r="M20" s="5">
        <f>'mean value'!L10</f>
        <v>3</v>
      </c>
      <c r="N20" s="5">
        <f>'mean value'!M10</f>
        <v>6</v>
      </c>
      <c r="O20">
        <f>'mean value'!N10</f>
        <v>2</v>
      </c>
      <c r="P20">
        <f>'mean value'!O10</f>
        <v>4</v>
      </c>
      <c r="Q20">
        <f>'mean value'!P10</f>
        <v>2</v>
      </c>
      <c r="R20">
        <f>'mean value'!Q10</f>
        <v>2</v>
      </c>
      <c r="S20" s="5">
        <f>'mean value'!R10</f>
        <v>2</v>
      </c>
      <c r="T20" s="5">
        <f>'mean value'!S10</f>
        <v>5</v>
      </c>
      <c r="U20" s="5">
        <f>'mean value'!T10</f>
        <v>2</v>
      </c>
      <c r="V20" s="5">
        <f>'mean value'!U10</f>
        <v>1</v>
      </c>
      <c r="W20">
        <f>'mean value'!V10</f>
        <v>2</v>
      </c>
      <c r="X20">
        <f>'mean value'!W10</f>
        <v>4</v>
      </c>
      <c r="Y20">
        <f>'mean value'!X10</f>
        <v>4</v>
      </c>
      <c r="Z20">
        <f>'mean value'!Y10</f>
        <v>2</v>
      </c>
      <c r="AA20" s="5">
        <f>'mean value'!Z10</f>
        <v>3</v>
      </c>
      <c r="AB20" s="5">
        <f>'mean value'!AA10</f>
        <v>3</v>
      </c>
    </row>
    <row r="21" spans="1:28" x14ac:dyDescent="0.25">
      <c r="A21" t="str">
        <f>IF([1]Testpersonen!V12="ja","Tagging","kein Tagging")</f>
        <v>kein Tagging</v>
      </c>
      <c r="B21" t="str">
        <f>'mean value'!A11</f>
        <v>TP 10</v>
      </c>
      <c r="C21" s="5">
        <f>'mean value'!B11</f>
        <v>3</v>
      </c>
      <c r="D21" s="5">
        <f>'mean value'!C11</f>
        <v>3</v>
      </c>
      <c r="E21" s="5">
        <f>'mean value'!D11</f>
        <v>3</v>
      </c>
      <c r="F21" s="5">
        <f>'mean value'!E11</f>
        <v>6</v>
      </c>
      <c r="G21">
        <f>'mean value'!F11</f>
        <v>4</v>
      </c>
      <c r="H21">
        <f>'mean value'!G11</f>
        <v>3</v>
      </c>
      <c r="I21">
        <f>'mean value'!H11</f>
        <v>3</v>
      </c>
      <c r="J21">
        <f>'mean value'!I11</f>
        <v>6</v>
      </c>
      <c r="K21" s="5">
        <f>'mean value'!J11</f>
        <v>4</v>
      </c>
      <c r="L21" s="5">
        <f>'mean value'!K11</f>
        <v>3</v>
      </c>
      <c r="M21" s="5">
        <f>'mean value'!L11</f>
        <v>3</v>
      </c>
      <c r="N21" s="5">
        <f>'mean value'!M11</f>
        <v>6</v>
      </c>
      <c r="O21">
        <f>'mean value'!N11</f>
        <v>2</v>
      </c>
      <c r="P21">
        <f>'mean value'!O11</f>
        <v>2</v>
      </c>
      <c r="Q21">
        <f>'mean value'!P11</f>
        <v>2</v>
      </c>
      <c r="R21">
        <f>'mean value'!Q11</f>
        <v>2</v>
      </c>
      <c r="S21" s="5">
        <f>'mean value'!R11</f>
        <v>2</v>
      </c>
      <c r="T21" s="5">
        <f>'mean value'!S11</f>
        <v>2</v>
      </c>
      <c r="U21" s="5">
        <f>'mean value'!T11</f>
        <v>2</v>
      </c>
      <c r="V21" s="5">
        <f>'mean value'!U11</f>
        <v>2</v>
      </c>
      <c r="W21">
        <f>'mean value'!V11</f>
        <v>2</v>
      </c>
      <c r="X21">
        <f>'mean value'!W11</f>
        <v>2</v>
      </c>
      <c r="Y21">
        <f>'mean value'!X11</f>
        <v>2</v>
      </c>
      <c r="Z21">
        <f>'mean value'!Y11</f>
        <v>2</v>
      </c>
      <c r="AA21" s="5">
        <f>'mean value'!Z11</f>
        <v>2</v>
      </c>
      <c r="AB21" s="5">
        <f>'mean value'!AA11</f>
        <v>2</v>
      </c>
    </row>
    <row r="22" spans="1:28" x14ac:dyDescent="0.25">
      <c r="A22" t="str">
        <f>IF([1]Testpersonen!V18="ja","Tagging","kein Tagging")</f>
        <v>kein Tagging</v>
      </c>
      <c r="B22" t="str">
        <f>'mean value'!A16</f>
        <v>TP17</v>
      </c>
      <c r="C22" s="5">
        <f>'mean value'!B16</f>
        <v>7</v>
      </c>
      <c r="D22" s="5">
        <f>'mean value'!C16</f>
        <v>7</v>
      </c>
      <c r="E22" s="5">
        <f>'mean value'!D16</f>
        <v>7</v>
      </c>
      <c r="F22" s="5">
        <f>'mean value'!E16</f>
        <v>7</v>
      </c>
      <c r="G22">
        <f>'mean value'!F16</f>
        <v>7</v>
      </c>
      <c r="H22">
        <f>'mean value'!G16</f>
        <v>7</v>
      </c>
      <c r="I22">
        <f>'mean value'!H16</f>
        <v>7</v>
      </c>
      <c r="J22">
        <f>'mean value'!I16</f>
        <v>7</v>
      </c>
      <c r="K22" s="5">
        <f>'mean value'!J16</f>
        <v>7</v>
      </c>
      <c r="L22" s="5">
        <f>'mean value'!K16</f>
        <v>7</v>
      </c>
      <c r="M22" s="5">
        <f>'mean value'!L16</f>
        <v>7</v>
      </c>
      <c r="N22" s="5">
        <f>'mean value'!M16</f>
        <v>7</v>
      </c>
      <c r="O22">
        <f>'mean value'!N16</f>
        <v>1</v>
      </c>
      <c r="P22">
        <f>'mean value'!O16</f>
        <v>1</v>
      </c>
      <c r="Q22">
        <f>'mean value'!P16</f>
        <v>1</v>
      </c>
      <c r="R22">
        <f>'mean value'!Q16</f>
        <v>1</v>
      </c>
      <c r="S22" s="5">
        <f>'mean value'!R16</f>
        <v>1</v>
      </c>
      <c r="T22" s="5">
        <f>'mean value'!S16</f>
        <v>1</v>
      </c>
      <c r="U22" s="5">
        <f>'mean value'!T16</f>
        <v>1</v>
      </c>
      <c r="V22" s="5">
        <f>'mean value'!U16</f>
        <v>1</v>
      </c>
      <c r="W22">
        <f>'mean value'!V16</f>
        <v>1</v>
      </c>
      <c r="X22">
        <f>'mean value'!W16</f>
        <v>1</v>
      </c>
      <c r="Y22">
        <f>'mean value'!X16</f>
        <v>1</v>
      </c>
      <c r="Z22">
        <f>'mean value'!Y16</f>
        <v>1</v>
      </c>
      <c r="AA22" s="5">
        <f>'mean value'!Z16</f>
        <v>1</v>
      </c>
      <c r="AB22" s="5">
        <f>'mean value'!AA16</f>
        <v>1</v>
      </c>
    </row>
    <row r="23" spans="1:28" x14ac:dyDescent="0.25">
      <c r="A23" t="str">
        <f>IF([1]Testpersonen!V19="ja","Tagging","kein Tagging")</f>
        <v>kein Tagging</v>
      </c>
      <c r="B23" t="str">
        <f>'mean value'!A17</f>
        <v>TP18</v>
      </c>
      <c r="C23" s="5">
        <f>'mean value'!B17</f>
        <v>5</v>
      </c>
      <c r="D23" s="5">
        <f>'mean value'!C17</f>
        <v>6</v>
      </c>
      <c r="E23" s="5">
        <f>'mean value'!D17</f>
        <v>4</v>
      </c>
      <c r="F23" s="5">
        <f>'mean value'!E17</f>
        <v>6</v>
      </c>
      <c r="G23">
        <f>'mean value'!F17</f>
        <v>2</v>
      </c>
      <c r="H23">
        <f>'mean value'!G17</f>
        <v>2</v>
      </c>
      <c r="I23">
        <f>'mean value'!H17</f>
        <v>2</v>
      </c>
      <c r="J23">
        <f>'mean value'!I17</f>
        <v>1</v>
      </c>
      <c r="K23" s="5">
        <f>'mean value'!J17</f>
        <v>4</v>
      </c>
      <c r="L23" s="5">
        <f>'mean value'!K17</f>
        <v>5</v>
      </c>
      <c r="M23" s="5">
        <f>'mean value'!L17</f>
        <v>4</v>
      </c>
      <c r="N23" s="5">
        <f>'mean value'!M17</f>
        <v>5</v>
      </c>
      <c r="O23">
        <f>'mean value'!N17</f>
        <v>4</v>
      </c>
      <c r="P23">
        <f>'mean value'!O17</f>
        <v>6</v>
      </c>
      <c r="Q23">
        <f>'mean value'!P17</f>
        <v>4</v>
      </c>
      <c r="R23">
        <f>'mean value'!Q17</f>
        <v>6</v>
      </c>
      <c r="S23" s="5">
        <f>'mean value'!R17</f>
        <v>3</v>
      </c>
      <c r="T23" s="5">
        <f>'mean value'!S17</f>
        <v>2</v>
      </c>
      <c r="U23" s="5">
        <f>'mean value'!T17</f>
        <v>1</v>
      </c>
      <c r="V23" s="5">
        <f>'mean value'!U17</f>
        <v>1</v>
      </c>
      <c r="W23">
        <f>'mean value'!V17</f>
        <v>2</v>
      </c>
      <c r="X23">
        <f>'mean value'!W17</f>
        <v>1</v>
      </c>
      <c r="Y23">
        <f>'mean value'!X17</f>
        <v>1</v>
      </c>
      <c r="Z23">
        <f>'mean value'!Y17</f>
        <v>1</v>
      </c>
      <c r="AA23" s="5">
        <f>'mean value'!Z17</f>
        <v>1</v>
      </c>
      <c r="AB23" s="5">
        <f>'mean value'!AA17</f>
        <v>1</v>
      </c>
    </row>
    <row r="24" spans="1:28" x14ac:dyDescent="0.25">
      <c r="A24" t="str">
        <f>IF([1]Testpersonen!V22="ja","Tagging","kein Tagging")</f>
        <v>kein Tagging</v>
      </c>
      <c r="B24" t="str">
        <f>'mean value'!A20</f>
        <v>TP21</v>
      </c>
      <c r="C24" s="5">
        <f>'mean value'!B20</f>
        <v>2</v>
      </c>
      <c r="D24" s="5">
        <f>'mean value'!C20</f>
        <v>2</v>
      </c>
      <c r="E24" s="5">
        <f>'mean value'!D20</f>
        <v>1</v>
      </c>
      <c r="F24" s="5">
        <f>'mean value'!E20</f>
        <v>5</v>
      </c>
      <c r="G24">
        <f>'mean value'!F20</f>
        <v>2</v>
      </c>
      <c r="H24">
        <f>'mean value'!G20</f>
        <v>2</v>
      </c>
      <c r="I24">
        <f>'mean value'!H20</f>
        <v>1</v>
      </c>
      <c r="J24">
        <f>'mean value'!I20</f>
        <v>5</v>
      </c>
      <c r="K24" s="5">
        <f>'mean value'!J20</f>
        <v>2</v>
      </c>
      <c r="L24" s="5">
        <f>'mean value'!K20</f>
        <v>2</v>
      </c>
      <c r="M24" s="5">
        <f>'mean value'!L20</f>
        <v>1</v>
      </c>
      <c r="N24" s="5">
        <f>'mean value'!M20</f>
        <v>5</v>
      </c>
      <c r="O24">
        <f>'mean value'!N20</f>
        <v>5</v>
      </c>
      <c r="P24">
        <f>'mean value'!O20</f>
        <v>2</v>
      </c>
      <c r="Q24">
        <f>'mean value'!P20</f>
        <v>4</v>
      </c>
      <c r="R24">
        <f>'mean value'!Q20</f>
        <v>6</v>
      </c>
      <c r="S24" s="5">
        <f>'mean value'!R20</f>
        <v>3</v>
      </c>
      <c r="T24" s="5">
        <f>'mean value'!S20</f>
        <v>2</v>
      </c>
      <c r="U24" s="5">
        <f>'mean value'!T20</f>
        <v>4</v>
      </c>
      <c r="V24" s="5">
        <f>'mean value'!U20</f>
        <v>5</v>
      </c>
      <c r="W24">
        <f>'mean value'!V20</f>
        <v>4</v>
      </c>
      <c r="X24">
        <f>'mean value'!W20</f>
        <v>2</v>
      </c>
      <c r="Y24">
        <f>'mean value'!X20</f>
        <v>4</v>
      </c>
      <c r="Z24">
        <f>'mean value'!Y20</f>
        <v>5</v>
      </c>
      <c r="AA24" s="5">
        <f>'mean value'!Z20</f>
        <v>5</v>
      </c>
      <c r="AB24" s="5">
        <f>'mean value'!AA20</f>
        <v>6</v>
      </c>
    </row>
    <row r="25" spans="1:28" x14ac:dyDescent="0.25">
      <c r="A25" t="str">
        <f>IF([1]Testpersonen!V24="ja","Tagging","kein Tagging")</f>
        <v>kein Tagging</v>
      </c>
      <c r="B25" t="str">
        <f>'mean value'!A21</f>
        <v>TP23</v>
      </c>
      <c r="C25" s="5">
        <f>'mean value'!B21</f>
        <v>5</v>
      </c>
      <c r="D25" s="5">
        <f>'mean value'!C21</f>
        <v>2</v>
      </c>
      <c r="E25" s="5">
        <f>'mean value'!D21</f>
        <v>1</v>
      </c>
      <c r="F25" s="5">
        <f>'mean value'!E21</f>
        <v>6</v>
      </c>
      <c r="G25">
        <f>'mean value'!F21</f>
        <v>5</v>
      </c>
      <c r="H25">
        <f>'mean value'!G21</f>
        <v>2</v>
      </c>
      <c r="I25">
        <f>'mean value'!H21</f>
        <v>1</v>
      </c>
      <c r="J25">
        <f>'mean value'!I21</f>
        <v>6</v>
      </c>
      <c r="K25" s="5">
        <f>'mean value'!J21</f>
        <v>5</v>
      </c>
      <c r="L25" s="5">
        <f>'mean value'!K21</f>
        <v>2</v>
      </c>
      <c r="M25" s="5">
        <f>'mean value'!L21</f>
        <v>1</v>
      </c>
      <c r="N25" s="5">
        <f>'mean value'!M21</f>
        <v>6</v>
      </c>
      <c r="O25">
        <f>'mean value'!N21</f>
        <v>1</v>
      </c>
      <c r="P25">
        <f>'mean value'!O21</f>
        <v>4</v>
      </c>
      <c r="Q25">
        <f>'mean value'!P21</f>
        <v>1</v>
      </c>
      <c r="R25">
        <f>'mean value'!Q21</f>
        <v>2</v>
      </c>
      <c r="S25" s="5">
        <f>'mean value'!R21</f>
        <v>1</v>
      </c>
      <c r="T25" s="5">
        <f>'mean value'!S21</f>
        <v>4</v>
      </c>
      <c r="U25" s="5">
        <f>'mean value'!T21</f>
        <v>1</v>
      </c>
      <c r="V25" s="5">
        <f>'mean value'!U21</f>
        <v>2</v>
      </c>
      <c r="W25">
        <f>'mean value'!V21</f>
        <v>1</v>
      </c>
      <c r="X25">
        <f>'mean value'!W21</f>
        <v>4</v>
      </c>
      <c r="Y25">
        <f>'mean value'!X21</f>
        <v>1</v>
      </c>
      <c r="Z25">
        <f>'mean value'!Y21</f>
        <v>2</v>
      </c>
      <c r="AA25" s="5">
        <f>'mean value'!Z21</f>
        <v>4</v>
      </c>
      <c r="AB25" s="5">
        <f>'mean value'!AA21</f>
        <v>4</v>
      </c>
    </row>
    <row r="26" spans="1:28" x14ac:dyDescent="0.25">
      <c r="A26" t="s">
        <v>139</v>
      </c>
      <c r="C26" s="7">
        <f>AVERAGE(C2:C15)</f>
        <v>3</v>
      </c>
      <c r="D26" s="7">
        <f t="shared" ref="D26:AB26" si="0">AVERAGE(D2:D15)</f>
        <v>4.2857142857142856</v>
      </c>
      <c r="E26" s="7">
        <f t="shared" si="0"/>
        <v>2.6428571428571428</v>
      </c>
      <c r="F26" s="7">
        <f t="shared" si="0"/>
        <v>4.384615384615385</v>
      </c>
      <c r="G26" s="9">
        <f t="shared" si="0"/>
        <v>2.6428571428571428</v>
      </c>
      <c r="H26" s="9">
        <f t="shared" si="0"/>
        <v>4.3571428571428568</v>
      </c>
      <c r="I26" s="9">
        <f t="shared" si="0"/>
        <v>2.6428571428571428</v>
      </c>
      <c r="J26" s="9">
        <f t="shared" si="0"/>
        <v>4.5384615384615383</v>
      </c>
      <c r="K26" s="7">
        <f t="shared" si="0"/>
        <v>3.2857142857142856</v>
      </c>
      <c r="L26" s="7">
        <f t="shared" si="0"/>
        <v>5</v>
      </c>
      <c r="M26" s="7">
        <f t="shared" si="0"/>
        <v>3</v>
      </c>
      <c r="N26" s="7">
        <f t="shared" si="0"/>
        <v>4.6923076923076925</v>
      </c>
      <c r="O26" s="9">
        <f t="shared" si="0"/>
        <v>3.0714285714285716</v>
      </c>
      <c r="P26" s="9">
        <f t="shared" si="0"/>
        <v>2.1428571428571428</v>
      </c>
      <c r="Q26" s="9">
        <f t="shared" si="0"/>
        <v>2.1428571428571428</v>
      </c>
      <c r="R26" s="9">
        <f t="shared" si="0"/>
        <v>3.0714285714285716</v>
      </c>
      <c r="S26" s="7">
        <f t="shared" si="0"/>
        <v>2.7142857142857144</v>
      </c>
      <c r="T26" s="7">
        <f t="shared" si="0"/>
        <v>1.8571428571428572</v>
      </c>
      <c r="U26" s="7">
        <f t="shared" si="0"/>
        <v>2</v>
      </c>
      <c r="V26" s="7">
        <f t="shared" si="0"/>
        <v>2.8571428571428572</v>
      </c>
      <c r="W26" s="9">
        <f t="shared" si="0"/>
        <v>2.8571428571428572</v>
      </c>
      <c r="X26" s="9">
        <f t="shared" si="0"/>
        <v>1.9285714285714286</v>
      </c>
      <c r="Y26" s="9">
        <f t="shared" si="0"/>
        <v>2.2142857142857144</v>
      </c>
      <c r="Z26" s="9">
        <f t="shared" si="0"/>
        <v>2.9285714285714284</v>
      </c>
      <c r="AA26" s="7">
        <f t="shared" si="0"/>
        <v>2.1428571428571428</v>
      </c>
      <c r="AB26" s="7">
        <f t="shared" si="0"/>
        <v>3</v>
      </c>
    </row>
    <row r="27" spans="1:28" x14ac:dyDescent="0.25">
      <c r="A27" t="s">
        <v>140</v>
      </c>
      <c r="C27" s="7">
        <f>AVERAGE(C16:C25)</f>
        <v>4.3</v>
      </c>
      <c r="D27" s="7">
        <f t="shared" ref="D27:AB27" si="1">AVERAGE(D16:D25)</f>
        <v>4.0999999999999996</v>
      </c>
      <c r="E27" s="7">
        <f t="shared" si="1"/>
        <v>2.8</v>
      </c>
      <c r="F27" s="7">
        <f t="shared" si="1"/>
        <v>5.8</v>
      </c>
      <c r="G27" s="9">
        <f t="shared" si="1"/>
        <v>3.4</v>
      </c>
      <c r="H27" s="9">
        <f t="shared" si="1"/>
        <v>3.7</v>
      </c>
      <c r="I27" s="9">
        <f t="shared" si="1"/>
        <v>2.5</v>
      </c>
      <c r="J27" s="9">
        <f t="shared" si="1"/>
        <v>4.9000000000000004</v>
      </c>
      <c r="K27" s="7">
        <f t="shared" si="1"/>
        <v>4.4000000000000004</v>
      </c>
      <c r="L27" s="7">
        <f t="shared" si="1"/>
        <v>4.5999999999999996</v>
      </c>
      <c r="M27" s="7">
        <f t="shared" si="1"/>
        <v>3.4</v>
      </c>
      <c r="N27" s="7">
        <f t="shared" si="1"/>
        <v>5.9</v>
      </c>
      <c r="O27" s="9">
        <f t="shared" si="1"/>
        <v>2.2999999999999998</v>
      </c>
      <c r="P27" s="9">
        <f t="shared" si="1"/>
        <v>2.8</v>
      </c>
      <c r="Q27" s="9">
        <f t="shared" si="1"/>
        <v>2</v>
      </c>
      <c r="R27" s="9">
        <f t="shared" si="1"/>
        <v>2.9</v>
      </c>
      <c r="S27" s="7">
        <f t="shared" si="1"/>
        <v>2.2000000000000002</v>
      </c>
      <c r="T27" s="7">
        <f t="shared" si="1"/>
        <v>2.8</v>
      </c>
      <c r="U27" s="7">
        <f t="shared" si="1"/>
        <v>2.2000000000000002</v>
      </c>
      <c r="V27" s="7">
        <f t="shared" si="1"/>
        <v>2.4</v>
      </c>
      <c r="W27" s="9">
        <f t="shared" si="1"/>
        <v>1.9</v>
      </c>
      <c r="X27" s="9">
        <f t="shared" si="1"/>
        <v>2.2999999999999998</v>
      </c>
      <c r="Y27" s="9">
        <f t="shared" si="1"/>
        <v>2.1</v>
      </c>
      <c r="Z27" s="9">
        <f t="shared" si="1"/>
        <v>2.2999999999999998</v>
      </c>
      <c r="AA27" s="7">
        <f t="shared" si="1"/>
        <v>2.5</v>
      </c>
      <c r="AB27" s="7">
        <f t="shared" si="1"/>
        <v>2.7</v>
      </c>
    </row>
    <row r="28" spans="1:28" x14ac:dyDescent="0.25">
      <c r="D28" t="s">
        <v>219</v>
      </c>
      <c r="E28" t="s">
        <v>219</v>
      </c>
      <c r="F28" t="s">
        <v>219</v>
      </c>
      <c r="G28" t="s">
        <v>220</v>
      </c>
      <c r="H28" t="s">
        <v>220</v>
      </c>
      <c r="I28" t="s">
        <v>220</v>
      </c>
    </row>
    <row r="29" spans="1:28" x14ac:dyDescent="0.25">
      <c r="A29" s="4" t="s">
        <v>133</v>
      </c>
      <c r="B29" s="4" t="s">
        <v>134</v>
      </c>
      <c r="C29" s="4" t="s">
        <v>132</v>
      </c>
      <c r="D29" s="4" t="s">
        <v>141</v>
      </c>
      <c r="E29" s="4" t="s">
        <v>142</v>
      </c>
      <c r="F29" s="4" t="s">
        <v>143</v>
      </c>
      <c r="G29" s="4" t="s">
        <v>144</v>
      </c>
      <c r="H29" s="4" t="s">
        <v>145</v>
      </c>
      <c r="I29" s="4" t="s">
        <v>146</v>
      </c>
    </row>
    <row r="30" spans="1:28" ht="18.75" x14ac:dyDescent="0.3">
      <c r="A30" s="10" t="s">
        <v>153</v>
      </c>
      <c r="B30" s="11" t="s">
        <v>154</v>
      </c>
      <c r="C30" s="1">
        <v>1</v>
      </c>
      <c r="D30" s="1">
        <f>C26</f>
        <v>3</v>
      </c>
      <c r="E30" s="1">
        <f>G26</f>
        <v>2.6428571428571428</v>
      </c>
      <c r="F30" s="1">
        <f>K26</f>
        <v>3.2857142857142856</v>
      </c>
      <c r="G30" s="1">
        <f>O$26</f>
        <v>3.0714285714285716</v>
      </c>
      <c r="H30" s="1">
        <f>S26</f>
        <v>2.7142857142857144</v>
      </c>
      <c r="I30" s="1">
        <f>W26</f>
        <v>2.8571428571428572</v>
      </c>
    </row>
    <row r="31" spans="1:28" ht="18.75" x14ac:dyDescent="0.3">
      <c r="A31" s="18" t="s">
        <v>179</v>
      </c>
      <c r="B31" s="19" t="s">
        <v>177</v>
      </c>
      <c r="C31" s="1">
        <v>2</v>
      </c>
      <c r="D31" s="1">
        <f>D26</f>
        <v>4.2857142857142856</v>
      </c>
      <c r="E31" s="1">
        <f>H26</f>
        <v>4.3571428571428568</v>
      </c>
      <c r="F31" s="1">
        <f>L26</f>
        <v>5</v>
      </c>
      <c r="G31" s="1">
        <f>P26</f>
        <v>2.1428571428571428</v>
      </c>
      <c r="H31" s="1">
        <f>T26</f>
        <v>1.8571428571428572</v>
      </c>
      <c r="I31" s="1">
        <f>X26</f>
        <v>1.9285714285714286</v>
      </c>
    </row>
    <row r="32" spans="1:28" ht="18.75" x14ac:dyDescent="0.3">
      <c r="A32" s="11" t="s">
        <v>155</v>
      </c>
      <c r="B32" s="11" t="s">
        <v>156</v>
      </c>
      <c r="C32" s="1">
        <v>3</v>
      </c>
      <c r="D32" s="1">
        <f>E26</f>
        <v>2.6428571428571428</v>
      </c>
      <c r="E32" s="1">
        <f>I26</f>
        <v>2.6428571428571428</v>
      </c>
      <c r="F32" s="1">
        <f>M26</f>
        <v>3</v>
      </c>
      <c r="G32" s="1">
        <f>Q26</f>
        <v>2.1428571428571428</v>
      </c>
      <c r="H32" s="1">
        <f>U26</f>
        <v>2</v>
      </c>
      <c r="I32" s="1">
        <f>Y26</f>
        <v>2.2142857142857144</v>
      </c>
    </row>
    <row r="33" spans="1:9" ht="18.75" x14ac:dyDescent="0.3">
      <c r="A33" s="11" t="s">
        <v>157</v>
      </c>
      <c r="B33" s="11" t="s">
        <v>178</v>
      </c>
      <c r="C33" s="1">
        <v>4</v>
      </c>
      <c r="D33" s="1">
        <f>F26</f>
        <v>4.384615384615385</v>
      </c>
      <c r="E33" s="1">
        <f>J26</f>
        <v>4.5384615384615383</v>
      </c>
      <c r="F33" s="1">
        <f>N26</f>
        <v>4.6923076923076925</v>
      </c>
      <c r="G33" s="1">
        <f>R26</f>
        <v>3.0714285714285716</v>
      </c>
      <c r="H33" s="1">
        <f>V26</f>
        <v>2.8571428571428572</v>
      </c>
      <c r="I33" s="1">
        <f>Z26</f>
        <v>2.9285714285714284</v>
      </c>
    </row>
    <row r="34" spans="1:9" ht="18.75" x14ac:dyDescent="0.3">
      <c r="A34" s="11"/>
      <c r="B34" s="11"/>
      <c r="C34" s="1"/>
      <c r="D34" s="1" t="s">
        <v>221</v>
      </c>
      <c r="E34" s="1" t="s">
        <v>221</v>
      </c>
      <c r="F34" s="1" t="s">
        <v>221</v>
      </c>
      <c r="G34" s="1" t="s">
        <v>222</v>
      </c>
      <c r="H34" s="1" t="s">
        <v>222</v>
      </c>
      <c r="I34" s="1" t="s">
        <v>222</v>
      </c>
    </row>
    <row r="35" spans="1:9" x14ac:dyDescent="0.25">
      <c r="D35" s="4" t="s">
        <v>147</v>
      </c>
      <c r="E35" s="4" t="s">
        <v>148</v>
      </c>
      <c r="F35" s="4" t="s">
        <v>149</v>
      </c>
      <c r="G35" s="4" t="s">
        <v>150</v>
      </c>
      <c r="H35" s="4" t="s">
        <v>151</v>
      </c>
      <c r="I35" s="4" t="s">
        <v>152</v>
      </c>
    </row>
    <row r="36" spans="1:9" x14ac:dyDescent="0.25">
      <c r="D36" s="1">
        <f>C27</f>
        <v>4.3</v>
      </c>
      <c r="E36" s="1">
        <f>G27</f>
        <v>3.4</v>
      </c>
      <c r="F36" s="1">
        <f>K27</f>
        <v>4.4000000000000004</v>
      </c>
      <c r="G36" s="1">
        <f>O27</f>
        <v>2.2999999999999998</v>
      </c>
      <c r="H36" s="1">
        <f>S27</f>
        <v>2.2000000000000002</v>
      </c>
      <c r="I36" s="1">
        <f>W27</f>
        <v>1.9</v>
      </c>
    </row>
    <row r="37" spans="1:9" x14ac:dyDescent="0.25">
      <c r="D37" s="1">
        <f>D27</f>
        <v>4.0999999999999996</v>
      </c>
      <c r="E37" s="1">
        <f>H27</f>
        <v>3.7</v>
      </c>
      <c r="F37" s="1">
        <f>L27</f>
        <v>4.5999999999999996</v>
      </c>
      <c r="G37" s="1">
        <f>P27</f>
        <v>2.8</v>
      </c>
      <c r="H37" s="1">
        <f>T27</f>
        <v>2.8</v>
      </c>
      <c r="I37" s="1">
        <f>X27</f>
        <v>2.2999999999999998</v>
      </c>
    </row>
    <row r="38" spans="1:9" x14ac:dyDescent="0.25">
      <c r="D38" s="1">
        <f>E27</f>
        <v>2.8</v>
      </c>
      <c r="E38" s="1">
        <f>I27</f>
        <v>2.5</v>
      </c>
      <c r="F38" s="1">
        <f>M27</f>
        <v>3.4</v>
      </c>
      <c r="G38" s="1">
        <f>Q27</f>
        <v>2</v>
      </c>
      <c r="H38" s="1">
        <f>U27</f>
        <v>2.2000000000000002</v>
      </c>
      <c r="I38" s="1">
        <f>Y27</f>
        <v>2.1</v>
      </c>
    </row>
    <row r="39" spans="1:9" x14ac:dyDescent="0.25">
      <c r="D39" s="1">
        <f>F27</f>
        <v>5.8</v>
      </c>
      <c r="E39" s="1">
        <f>J27</f>
        <v>4.9000000000000004</v>
      </c>
      <c r="F39" s="1">
        <f>N27</f>
        <v>5.9</v>
      </c>
      <c r="G39" s="1">
        <f>R27</f>
        <v>2.9</v>
      </c>
      <c r="H39" s="1">
        <f>V27</f>
        <v>2.4</v>
      </c>
      <c r="I39" s="1">
        <f>Z27</f>
        <v>2.2999999999999998</v>
      </c>
    </row>
    <row r="42" spans="1:9" x14ac:dyDescent="0.25">
      <c r="F42" s="20"/>
    </row>
  </sheetData>
  <sortState ref="A2:AD27">
    <sortCondition descending="1" ref="A2"/>
  </sortState>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6"/>
  <sheetViews>
    <sheetView topLeftCell="A64" workbookViewId="0">
      <selection activeCell="Q41" sqref="Q41"/>
    </sheetView>
  </sheetViews>
  <sheetFormatPr baseColWidth="10" defaultRowHeight="15.75" x14ac:dyDescent="0.25"/>
  <sheetData>
    <row r="1" spans="1:27" x14ac:dyDescent="0.25">
      <c r="A1" t="s">
        <v>223</v>
      </c>
      <c r="B1" s="5" t="s">
        <v>4</v>
      </c>
      <c r="C1" s="5" t="s">
        <v>5</v>
      </c>
      <c r="D1" s="5" t="s">
        <v>6</v>
      </c>
      <c r="E1" s="5" t="s">
        <v>7</v>
      </c>
      <c r="F1" t="s">
        <v>8</v>
      </c>
      <c r="G1" t="s">
        <v>9</v>
      </c>
      <c r="H1" t="s">
        <v>10</v>
      </c>
      <c r="I1" t="s">
        <v>11</v>
      </c>
      <c r="J1" s="5" t="s">
        <v>12</v>
      </c>
      <c r="K1" s="5" t="s">
        <v>13</v>
      </c>
      <c r="L1" s="5" t="s">
        <v>14</v>
      </c>
      <c r="M1" s="5" t="s">
        <v>15</v>
      </c>
      <c r="N1" t="s">
        <v>26</v>
      </c>
      <c r="O1" t="s">
        <v>27</v>
      </c>
      <c r="P1" t="s">
        <v>28</v>
      </c>
      <c r="Q1" t="s">
        <v>44</v>
      </c>
      <c r="R1" s="5" t="s">
        <v>32</v>
      </c>
      <c r="S1" s="5" t="s">
        <v>33</v>
      </c>
      <c r="T1" s="5" t="s">
        <v>34</v>
      </c>
      <c r="U1" s="5" t="s">
        <v>35</v>
      </c>
      <c r="V1" s="3" t="s">
        <v>46</v>
      </c>
      <c r="W1" t="s">
        <v>47</v>
      </c>
      <c r="X1" t="s">
        <v>48</v>
      </c>
      <c r="Y1" t="s">
        <v>49</v>
      </c>
      <c r="Z1" s="5" t="s">
        <v>41</v>
      </c>
      <c r="AA1" s="5" t="s">
        <v>45</v>
      </c>
    </row>
    <row r="2" spans="1:27" x14ac:dyDescent="0.25">
      <c r="A2" t="str">
        <f>'mean value'!A4</f>
        <v>TP 3</v>
      </c>
      <c r="B2">
        <f>'mean value'!B4</f>
        <v>6</v>
      </c>
      <c r="C2">
        <f>'mean value'!C4</f>
        <v>5</v>
      </c>
      <c r="D2">
        <f>'mean value'!D4</f>
        <v>2</v>
      </c>
      <c r="E2">
        <f>'mean value'!E4</f>
        <v>6</v>
      </c>
      <c r="F2">
        <f>'mean value'!F4</f>
        <v>5</v>
      </c>
      <c r="G2">
        <f>'mean value'!G4</f>
        <v>7</v>
      </c>
      <c r="H2">
        <f>'mean value'!H4</f>
        <v>2</v>
      </c>
      <c r="I2">
        <f>'mean value'!I4</f>
        <v>6</v>
      </c>
      <c r="J2">
        <f>'mean value'!J4</f>
        <v>5</v>
      </c>
      <c r="K2">
        <f>'mean value'!K4</f>
        <v>5</v>
      </c>
      <c r="L2">
        <f>'mean value'!L4</f>
        <v>2</v>
      </c>
      <c r="M2">
        <f>'mean value'!M4</f>
        <v>6</v>
      </c>
      <c r="N2">
        <f>'mean value'!N4</f>
        <v>3</v>
      </c>
      <c r="O2">
        <f>'mean value'!O4</f>
        <v>3</v>
      </c>
      <c r="P2">
        <f>'mean value'!P4</f>
        <v>2</v>
      </c>
      <c r="Q2">
        <f>'mean value'!Q4</f>
        <v>3</v>
      </c>
      <c r="R2">
        <f>'mean value'!R4</f>
        <v>3</v>
      </c>
      <c r="S2">
        <f>'mean value'!S4</f>
        <v>3</v>
      </c>
      <c r="T2">
        <f>'mean value'!T4</f>
        <v>2</v>
      </c>
      <c r="U2">
        <f>'mean value'!U4</f>
        <v>3</v>
      </c>
      <c r="V2">
        <f>'mean value'!V4</f>
        <v>2</v>
      </c>
      <c r="W2">
        <f>'mean value'!W4</f>
        <v>2</v>
      </c>
      <c r="X2">
        <f>'mean value'!X4</f>
        <v>2</v>
      </c>
      <c r="Y2">
        <f>'mean value'!Y4</f>
        <v>2</v>
      </c>
      <c r="Z2">
        <f>'mean value'!Z4</f>
        <v>3</v>
      </c>
      <c r="AA2">
        <f>'mean value'!AA4</f>
        <v>3</v>
      </c>
    </row>
    <row r="3" spans="1:27" x14ac:dyDescent="0.25">
      <c r="A3" t="str">
        <f>'mean value'!A5</f>
        <v>TP 4</v>
      </c>
      <c r="B3">
        <f>'mean value'!B5</f>
        <v>3</v>
      </c>
      <c r="C3">
        <f>'mean value'!C5</f>
        <v>6</v>
      </c>
      <c r="D3">
        <f>'mean value'!D5</f>
        <v>3</v>
      </c>
      <c r="E3">
        <f>'mean value'!E5</f>
        <v>7</v>
      </c>
      <c r="F3">
        <f>'mean value'!F5</f>
        <v>3</v>
      </c>
      <c r="G3">
        <f>'mean value'!G5</f>
        <v>4</v>
      </c>
      <c r="H3">
        <f>'mean value'!H5</f>
        <v>3</v>
      </c>
      <c r="I3">
        <f>'mean value'!I5</f>
        <v>7</v>
      </c>
      <c r="J3">
        <f>'mean value'!J5</f>
        <v>3</v>
      </c>
      <c r="K3">
        <f>'mean value'!K5</f>
        <v>7</v>
      </c>
      <c r="L3">
        <f>'mean value'!L5</f>
        <v>4</v>
      </c>
      <c r="M3">
        <f>'mean value'!M5</f>
        <v>7</v>
      </c>
      <c r="N3">
        <f>'mean value'!N5</f>
        <v>1</v>
      </c>
      <c r="O3">
        <f>'mean value'!O5</f>
        <v>2</v>
      </c>
      <c r="P3">
        <f>'mean value'!P5</f>
        <v>1</v>
      </c>
      <c r="Q3">
        <f>'mean value'!Q5</f>
        <v>2</v>
      </c>
      <c r="R3">
        <f>'mean value'!R5</f>
        <v>1</v>
      </c>
      <c r="S3">
        <f>'mean value'!S5</f>
        <v>2</v>
      </c>
      <c r="T3">
        <f>'mean value'!T5</f>
        <v>1</v>
      </c>
      <c r="U3">
        <f>'mean value'!U5</f>
        <v>2</v>
      </c>
      <c r="V3">
        <f>'mean value'!V5</f>
        <v>1</v>
      </c>
      <c r="W3">
        <f>'mean value'!W5</f>
        <v>3</v>
      </c>
      <c r="X3">
        <f>'mean value'!X5</f>
        <v>1</v>
      </c>
      <c r="Y3">
        <f>'mean value'!Y5</f>
        <v>3</v>
      </c>
      <c r="Z3">
        <f>'mean value'!Z5</f>
        <v>2</v>
      </c>
      <c r="AA3">
        <f>'mean value'!AA5</f>
        <v>2</v>
      </c>
    </row>
    <row r="4" spans="1:27" x14ac:dyDescent="0.25">
      <c r="A4" t="str">
        <f>'mean value'!A7</f>
        <v>TP 6</v>
      </c>
      <c r="B4">
        <f>'mean value'!B7</f>
        <v>2</v>
      </c>
      <c r="C4">
        <f>'mean value'!C7</f>
        <v>6</v>
      </c>
      <c r="D4">
        <f>'mean value'!D7</f>
        <v>2</v>
      </c>
      <c r="E4">
        <f>'mean value'!E7</f>
        <v>3</v>
      </c>
      <c r="F4">
        <f>'mean value'!F7</f>
        <v>2</v>
      </c>
      <c r="G4">
        <f>'mean value'!G7</f>
        <v>5</v>
      </c>
      <c r="H4">
        <f>'mean value'!H7</f>
        <v>2</v>
      </c>
      <c r="I4">
        <f>'mean value'!I7</f>
        <v>3</v>
      </c>
      <c r="J4">
        <f>'mean value'!J7</f>
        <v>2</v>
      </c>
      <c r="K4">
        <f>'mean value'!K7</f>
        <v>6</v>
      </c>
      <c r="L4">
        <f>'mean value'!L7</f>
        <v>3</v>
      </c>
      <c r="M4">
        <f>'mean value'!M7</f>
        <v>4</v>
      </c>
      <c r="N4">
        <f>'mean value'!N7</f>
        <v>3</v>
      </c>
      <c r="O4">
        <f>'mean value'!O7</f>
        <v>3</v>
      </c>
      <c r="P4">
        <f>'mean value'!P7</f>
        <v>2</v>
      </c>
      <c r="Q4">
        <f>'mean value'!Q7</f>
        <v>3</v>
      </c>
      <c r="R4">
        <f>'mean value'!R7</f>
        <v>3</v>
      </c>
      <c r="S4">
        <f>'mean value'!S7</f>
        <v>2</v>
      </c>
      <c r="T4">
        <f>'mean value'!T7</f>
        <v>2</v>
      </c>
      <c r="U4">
        <f>'mean value'!U7</f>
        <v>3</v>
      </c>
      <c r="V4">
        <f>'mean value'!V7</f>
        <v>3</v>
      </c>
      <c r="W4">
        <f>'mean value'!W7</f>
        <v>2</v>
      </c>
      <c r="X4">
        <f>'mean value'!X7</f>
        <v>2</v>
      </c>
      <c r="Y4">
        <f>'mean value'!Y7</f>
        <v>3</v>
      </c>
      <c r="Z4">
        <f>'mean value'!Z7</f>
        <v>3</v>
      </c>
      <c r="AA4">
        <f>'mean value'!AA7</f>
        <v>3</v>
      </c>
    </row>
    <row r="5" spans="1:27" x14ac:dyDescent="0.25">
      <c r="A5" t="str">
        <f>'mean value'!A8</f>
        <v>TP 7</v>
      </c>
      <c r="B5">
        <f>'mean value'!B8</f>
        <v>7</v>
      </c>
      <c r="C5">
        <f>'mean value'!C8</f>
        <v>5</v>
      </c>
      <c r="D5">
        <f>'mean value'!D8</f>
        <v>4</v>
      </c>
      <c r="E5">
        <f>'mean value'!E8</f>
        <v>7</v>
      </c>
      <c r="F5">
        <f>'mean value'!F8</f>
        <v>1</v>
      </c>
      <c r="G5">
        <f>'mean value'!G8</f>
        <v>1</v>
      </c>
      <c r="H5">
        <f>'mean value'!H8</f>
        <v>1</v>
      </c>
      <c r="I5">
        <f>'mean value'!I8</f>
        <v>1</v>
      </c>
      <c r="J5">
        <f>'mean value'!J8</f>
        <v>7</v>
      </c>
      <c r="K5">
        <f>'mean value'!K8</f>
        <v>7</v>
      </c>
      <c r="L5">
        <f>'mean value'!L8</f>
        <v>7</v>
      </c>
      <c r="M5">
        <f>'mean value'!M8</f>
        <v>7</v>
      </c>
      <c r="N5">
        <f>'mean value'!N8</f>
        <v>1</v>
      </c>
      <c r="O5">
        <f>'mean value'!O8</f>
        <v>1</v>
      </c>
      <c r="P5">
        <f>'mean value'!P8</f>
        <v>1</v>
      </c>
      <c r="Q5">
        <f>'mean value'!Q8</f>
        <v>1</v>
      </c>
      <c r="R5">
        <f>'mean value'!R8</f>
        <v>1</v>
      </c>
      <c r="S5">
        <f>'mean value'!S8</f>
        <v>1</v>
      </c>
      <c r="T5">
        <f>'mean value'!T8</f>
        <v>1</v>
      </c>
      <c r="U5">
        <f>'mean value'!U8</f>
        <v>1</v>
      </c>
      <c r="V5">
        <f>'mean value'!V8</f>
        <v>1</v>
      </c>
      <c r="W5">
        <f>'mean value'!W8</f>
        <v>1</v>
      </c>
      <c r="X5">
        <f>'mean value'!X8</f>
        <v>1</v>
      </c>
      <c r="Y5">
        <f>'mean value'!Y8</f>
        <v>1</v>
      </c>
      <c r="Z5">
        <f>'mean value'!Z8</f>
        <v>1</v>
      </c>
      <c r="AA5">
        <f>'mean value'!AA8</f>
        <v>1</v>
      </c>
    </row>
    <row r="6" spans="1:27" x14ac:dyDescent="0.25">
      <c r="A6" t="str">
        <f>'mean value'!A8</f>
        <v>TP 7</v>
      </c>
      <c r="B6">
        <f>'mean value'!B8</f>
        <v>7</v>
      </c>
      <c r="C6">
        <f>'mean value'!C8</f>
        <v>5</v>
      </c>
      <c r="D6">
        <f>'mean value'!D8</f>
        <v>4</v>
      </c>
      <c r="E6">
        <f>'mean value'!E8</f>
        <v>7</v>
      </c>
      <c r="F6">
        <f>'mean value'!F8</f>
        <v>1</v>
      </c>
      <c r="G6">
        <f>'mean value'!G8</f>
        <v>1</v>
      </c>
      <c r="H6">
        <f>'mean value'!H8</f>
        <v>1</v>
      </c>
      <c r="I6">
        <f>'mean value'!I8</f>
        <v>1</v>
      </c>
      <c r="J6">
        <f>'mean value'!J8</f>
        <v>7</v>
      </c>
      <c r="K6">
        <f>'mean value'!K8</f>
        <v>7</v>
      </c>
      <c r="L6">
        <f>'mean value'!L8</f>
        <v>7</v>
      </c>
      <c r="M6">
        <f>'mean value'!M8</f>
        <v>7</v>
      </c>
      <c r="N6">
        <f>'mean value'!N8</f>
        <v>1</v>
      </c>
      <c r="O6">
        <f>'mean value'!O8</f>
        <v>1</v>
      </c>
      <c r="P6">
        <f>'mean value'!P8</f>
        <v>1</v>
      </c>
      <c r="Q6">
        <f>'mean value'!Q8</f>
        <v>1</v>
      </c>
      <c r="R6">
        <f>'mean value'!R8</f>
        <v>1</v>
      </c>
      <c r="S6">
        <f>'mean value'!S8</f>
        <v>1</v>
      </c>
      <c r="T6">
        <f>'mean value'!T8</f>
        <v>1</v>
      </c>
      <c r="U6">
        <f>'mean value'!U8</f>
        <v>1</v>
      </c>
      <c r="V6">
        <f>'mean value'!V8</f>
        <v>1</v>
      </c>
      <c r="W6">
        <f>'mean value'!W8</f>
        <v>1</v>
      </c>
      <c r="X6">
        <f>'mean value'!X8</f>
        <v>1</v>
      </c>
      <c r="Y6">
        <f>'mean value'!Y8</f>
        <v>1</v>
      </c>
      <c r="Z6">
        <f>'mean value'!Z8</f>
        <v>1</v>
      </c>
      <c r="AA6">
        <f>'mean value'!AA8</f>
        <v>1</v>
      </c>
    </row>
    <row r="7" spans="1:27" x14ac:dyDescent="0.25">
      <c r="A7" t="str">
        <f>'mean value'!A11</f>
        <v>TP 10</v>
      </c>
      <c r="B7">
        <f>'mean value'!B11</f>
        <v>3</v>
      </c>
      <c r="C7">
        <f>'mean value'!C11</f>
        <v>3</v>
      </c>
      <c r="D7">
        <f>'mean value'!D11</f>
        <v>3</v>
      </c>
      <c r="E7">
        <f>'mean value'!E11</f>
        <v>6</v>
      </c>
      <c r="F7">
        <f>'mean value'!F11</f>
        <v>4</v>
      </c>
      <c r="G7">
        <f>'mean value'!G11</f>
        <v>3</v>
      </c>
      <c r="H7">
        <f>'mean value'!H11</f>
        <v>3</v>
      </c>
      <c r="I7">
        <f>'mean value'!I11</f>
        <v>6</v>
      </c>
      <c r="J7">
        <f>'mean value'!J11</f>
        <v>4</v>
      </c>
      <c r="K7">
        <f>'mean value'!K11</f>
        <v>3</v>
      </c>
      <c r="L7">
        <f>'mean value'!L11</f>
        <v>3</v>
      </c>
      <c r="M7">
        <f>'mean value'!M11</f>
        <v>6</v>
      </c>
      <c r="N7">
        <f>'mean value'!N11</f>
        <v>2</v>
      </c>
      <c r="O7">
        <f>'mean value'!O11</f>
        <v>2</v>
      </c>
      <c r="P7">
        <f>'mean value'!P11</f>
        <v>2</v>
      </c>
      <c r="Q7">
        <f>'mean value'!Q11</f>
        <v>2</v>
      </c>
      <c r="R7">
        <f>'mean value'!R11</f>
        <v>2</v>
      </c>
      <c r="S7">
        <f>'mean value'!S11</f>
        <v>2</v>
      </c>
      <c r="T7">
        <f>'mean value'!T11</f>
        <v>2</v>
      </c>
      <c r="U7">
        <f>'mean value'!U11</f>
        <v>2</v>
      </c>
      <c r="V7">
        <f>'mean value'!V11</f>
        <v>2</v>
      </c>
      <c r="W7">
        <f>'mean value'!W11</f>
        <v>2</v>
      </c>
      <c r="X7">
        <f>'mean value'!X11</f>
        <v>2</v>
      </c>
      <c r="Y7">
        <f>'mean value'!Y11</f>
        <v>2</v>
      </c>
      <c r="Z7">
        <f>'mean value'!Z11</f>
        <v>2</v>
      </c>
      <c r="AA7">
        <f>'mean value'!AA11</f>
        <v>2</v>
      </c>
    </row>
    <row r="8" spans="1:27" x14ac:dyDescent="0.25">
      <c r="A8" t="str">
        <f>'mean value'!A12</f>
        <v>TP 12</v>
      </c>
      <c r="B8">
        <f>'mean value'!B12</f>
        <v>3</v>
      </c>
      <c r="C8">
        <f>'mean value'!C12</f>
        <v>4</v>
      </c>
      <c r="D8">
        <f>'mean value'!D12</f>
        <v>2</v>
      </c>
      <c r="E8">
        <f>'mean value'!E12</f>
        <v>4</v>
      </c>
      <c r="F8">
        <f>'mean value'!F12</f>
        <v>3</v>
      </c>
      <c r="G8">
        <f>'mean value'!G12</f>
        <v>5</v>
      </c>
      <c r="H8">
        <f>'mean value'!H12</f>
        <v>2</v>
      </c>
      <c r="I8">
        <f>'mean value'!I12</f>
        <v>4</v>
      </c>
      <c r="J8">
        <f>'mean value'!J12</f>
        <v>3</v>
      </c>
      <c r="K8">
        <f>'mean value'!K12</f>
        <v>6</v>
      </c>
      <c r="L8">
        <f>'mean value'!L12</f>
        <v>3</v>
      </c>
      <c r="M8">
        <f>'mean value'!M12</f>
        <v>4</v>
      </c>
      <c r="N8">
        <f>'mean value'!N12</f>
        <v>5</v>
      </c>
      <c r="O8">
        <f>'mean value'!O12</f>
        <v>2</v>
      </c>
      <c r="P8">
        <f>'mean value'!P12</f>
        <v>2</v>
      </c>
      <c r="Q8">
        <f>'mean value'!Q12</f>
        <v>3</v>
      </c>
      <c r="R8">
        <f>'mean value'!R12</f>
        <v>5</v>
      </c>
      <c r="S8">
        <f>'mean value'!S12</f>
        <v>2</v>
      </c>
      <c r="T8">
        <f>'mean value'!T12</f>
        <v>2</v>
      </c>
      <c r="U8">
        <f>'mean value'!U12</f>
        <v>3</v>
      </c>
      <c r="V8">
        <f>'mean value'!V12</f>
        <v>5</v>
      </c>
      <c r="W8">
        <f>'mean value'!W12</f>
        <v>2</v>
      </c>
      <c r="X8">
        <f>'mean value'!X12</f>
        <v>3</v>
      </c>
      <c r="Y8">
        <f>'mean value'!Y12</f>
        <v>2</v>
      </c>
      <c r="Z8">
        <f>'mean value'!Z12</f>
        <v>1</v>
      </c>
      <c r="AA8">
        <f>'mean value'!AA12</f>
        <v>3</v>
      </c>
    </row>
    <row r="9" spans="1:27" x14ac:dyDescent="0.25">
      <c r="A9" t="str">
        <f>'mean value'!A14</f>
        <v>TP15</v>
      </c>
      <c r="B9">
        <f>'mean value'!B14</f>
        <v>1</v>
      </c>
      <c r="C9">
        <f>'mean value'!C14</f>
        <v>6</v>
      </c>
      <c r="D9">
        <f>'mean value'!D14</f>
        <v>1</v>
      </c>
      <c r="E9">
        <f>'mean value'!E14</f>
        <v>3</v>
      </c>
      <c r="F9">
        <f>'mean value'!F14</f>
        <v>1</v>
      </c>
      <c r="G9">
        <f>'mean value'!G14</f>
        <v>7</v>
      </c>
      <c r="H9">
        <f>'mean value'!H14</f>
        <v>3</v>
      </c>
      <c r="I9">
        <f>'mean value'!I14</f>
        <v>5</v>
      </c>
      <c r="J9">
        <f>'mean value'!J14</f>
        <v>1</v>
      </c>
      <c r="K9">
        <f>'mean value'!K14</f>
        <v>7</v>
      </c>
      <c r="L9">
        <f>'mean value'!L14</f>
        <v>3</v>
      </c>
      <c r="M9">
        <f>'mean value'!M14</f>
        <v>5</v>
      </c>
      <c r="N9">
        <f>'mean value'!N14</f>
        <v>4</v>
      </c>
      <c r="O9">
        <f>'mean value'!O14</f>
        <v>3</v>
      </c>
      <c r="P9">
        <f>'mean value'!P14</f>
        <v>1</v>
      </c>
      <c r="Q9">
        <f>'mean value'!Q14</f>
        <v>6</v>
      </c>
      <c r="R9">
        <f>'mean value'!R14</f>
        <v>3</v>
      </c>
      <c r="S9">
        <f>'mean value'!S14</f>
        <v>2</v>
      </c>
      <c r="T9">
        <f>'mean value'!T14</f>
        <v>1</v>
      </c>
      <c r="U9">
        <f>'mean value'!U14</f>
        <v>6</v>
      </c>
      <c r="V9">
        <f>'mean value'!V14</f>
        <v>3</v>
      </c>
      <c r="W9">
        <f>'mean value'!W14</f>
        <v>2</v>
      </c>
      <c r="X9">
        <f>'mean value'!X14</f>
        <v>1</v>
      </c>
      <c r="Y9">
        <f>'mean value'!Y14</f>
        <v>6</v>
      </c>
      <c r="Z9">
        <f>'mean value'!Z14</f>
        <v>3</v>
      </c>
      <c r="AA9">
        <f>'mean value'!AA14</f>
        <v>6</v>
      </c>
    </row>
    <row r="10" spans="1:27" x14ac:dyDescent="0.25">
      <c r="A10" t="str">
        <f>'mean value'!A16</f>
        <v>TP17</v>
      </c>
      <c r="B10">
        <f>'mean value'!B16</f>
        <v>7</v>
      </c>
      <c r="C10">
        <f>'mean value'!C16</f>
        <v>7</v>
      </c>
      <c r="D10">
        <f>'mean value'!D16</f>
        <v>7</v>
      </c>
      <c r="E10">
        <f>'mean value'!E16</f>
        <v>7</v>
      </c>
      <c r="F10">
        <f>'mean value'!F16</f>
        <v>7</v>
      </c>
      <c r="G10">
        <f>'mean value'!G16</f>
        <v>7</v>
      </c>
      <c r="H10">
        <f>'mean value'!H16</f>
        <v>7</v>
      </c>
      <c r="I10">
        <f>'mean value'!I16</f>
        <v>7</v>
      </c>
      <c r="J10">
        <f>'mean value'!J16</f>
        <v>7</v>
      </c>
      <c r="K10">
        <f>'mean value'!K16</f>
        <v>7</v>
      </c>
      <c r="L10">
        <f>'mean value'!L16</f>
        <v>7</v>
      </c>
      <c r="M10">
        <f>'mean value'!M16</f>
        <v>7</v>
      </c>
      <c r="N10">
        <f>'mean value'!N16</f>
        <v>1</v>
      </c>
      <c r="O10">
        <f>'mean value'!O16</f>
        <v>1</v>
      </c>
      <c r="P10">
        <f>'mean value'!P16</f>
        <v>1</v>
      </c>
      <c r="Q10">
        <f>'mean value'!Q16</f>
        <v>1</v>
      </c>
      <c r="R10">
        <f>'mean value'!R16</f>
        <v>1</v>
      </c>
      <c r="S10">
        <f>'mean value'!S16</f>
        <v>1</v>
      </c>
      <c r="T10">
        <f>'mean value'!T16</f>
        <v>1</v>
      </c>
      <c r="U10">
        <f>'mean value'!U16</f>
        <v>1</v>
      </c>
      <c r="V10">
        <f>'mean value'!V16</f>
        <v>1</v>
      </c>
      <c r="W10">
        <f>'mean value'!W16</f>
        <v>1</v>
      </c>
      <c r="X10">
        <f>'mean value'!X16</f>
        <v>1</v>
      </c>
      <c r="Y10">
        <f>'mean value'!Y16</f>
        <v>1</v>
      </c>
      <c r="Z10">
        <f>'mean value'!Z16</f>
        <v>1</v>
      </c>
      <c r="AA10">
        <f>'mean value'!AA16</f>
        <v>1</v>
      </c>
    </row>
    <row r="11" spans="1:27" x14ac:dyDescent="0.25">
      <c r="A11" t="str">
        <f>'mean value'!A17</f>
        <v>TP18</v>
      </c>
      <c r="B11">
        <f>'mean value'!B17</f>
        <v>5</v>
      </c>
      <c r="C11">
        <f>'mean value'!C17</f>
        <v>6</v>
      </c>
      <c r="D11">
        <f>'mean value'!D17</f>
        <v>4</v>
      </c>
      <c r="E11">
        <f>'mean value'!E17</f>
        <v>6</v>
      </c>
      <c r="F11">
        <f>'mean value'!F17</f>
        <v>2</v>
      </c>
      <c r="G11">
        <f>'mean value'!G17</f>
        <v>2</v>
      </c>
      <c r="H11">
        <f>'mean value'!H17</f>
        <v>2</v>
      </c>
      <c r="I11">
        <f>'mean value'!I17</f>
        <v>1</v>
      </c>
      <c r="J11">
        <f>'mean value'!J17</f>
        <v>4</v>
      </c>
      <c r="K11">
        <f>'mean value'!K17</f>
        <v>5</v>
      </c>
      <c r="L11">
        <f>'mean value'!L17</f>
        <v>4</v>
      </c>
      <c r="M11">
        <f>'mean value'!M17</f>
        <v>5</v>
      </c>
      <c r="N11">
        <f>'mean value'!N17</f>
        <v>4</v>
      </c>
      <c r="O11">
        <f>'mean value'!O17</f>
        <v>6</v>
      </c>
      <c r="P11">
        <f>'mean value'!P17</f>
        <v>4</v>
      </c>
      <c r="Q11">
        <f>'mean value'!Q17</f>
        <v>6</v>
      </c>
      <c r="R11">
        <f>'mean value'!R17</f>
        <v>3</v>
      </c>
      <c r="S11">
        <f>'mean value'!S17</f>
        <v>2</v>
      </c>
      <c r="T11">
        <f>'mean value'!T17</f>
        <v>1</v>
      </c>
      <c r="U11">
        <f>'mean value'!U17</f>
        <v>1</v>
      </c>
      <c r="V11">
        <f>'mean value'!V17</f>
        <v>2</v>
      </c>
      <c r="W11">
        <f>'mean value'!W17</f>
        <v>1</v>
      </c>
      <c r="X11">
        <f>'mean value'!X17</f>
        <v>1</v>
      </c>
      <c r="Y11">
        <f>'mean value'!Y17</f>
        <v>1</v>
      </c>
      <c r="Z11">
        <f>'mean value'!Z17</f>
        <v>1</v>
      </c>
      <c r="AA11">
        <f>'mean value'!AA17</f>
        <v>1</v>
      </c>
    </row>
    <row r="12" spans="1:27" x14ac:dyDescent="0.25">
      <c r="A12" t="str">
        <f>'mean value'!A18</f>
        <v>TP19</v>
      </c>
      <c r="B12">
        <f>'mean value'!B18</f>
        <v>1</v>
      </c>
      <c r="C12">
        <f>'mean value'!C18</f>
        <v>5</v>
      </c>
      <c r="D12">
        <f>'mean value'!D18</f>
        <v>1</v>
      </c>
      <c r="E12">
        <f>'mean value'!E18</f>
        <v>3</v>
      </c>
      <c r="F12">
        <f>'mean value'!F18</f>
        <v>1</v>
      </c>
      <c r="G12">
        <f>'mean value'!G18</f>
        <v>5</v>
      </c>
      <c r="H12">
        <f>'mean value'!H18</f>
        <v>1</v>
      </c>
      <c r="I12">
        <f>'mean value'!I18</f>
        <v>3</v>
      </c>
      <c r="J12">
        <f>'mean value'!J18</f>
        <v>1</v>
      </c>
      <c r="K12">
        <f>'mean value'!K18</f>
        <v>6</v>
      </c>
      <c r="L12">
        <f>'mean value'!L18</f>
        <v>1</v>
      </c>
      <c r="M12">
        <f>'mean value'!M18</f>
        <v>3</v>
      </c>
      <c r="N12">
        <f>'mean value'!N18</f>
        <v>3</v>
      </c>
      <c r="O12">
        <f>'mean value'!O18</f>
        <v>1</v>
      </c>
      <c r="P12">
        <f>'mean value'!P18</f>
        <v>2</v>
      </c>
      <c r="Q12">
        <f>'mean value'!Q18</f>
        <v>3</v>
      </c>
      <c r="R12">
        <f>'mean value'!R18</f>
        <v>3</v>
      </c>
      <c r="S12">
        <f>'mean value'!S18</f>
        <v>1</v>
      </c>
      <c r="T12">
        <f>'mean value'!T18</f>
        <v>4</v>
      </c>
      <c r="U12">
        <f>'mean value'!U18</f>
        <v>3</v>
      </c>
      <c r="V12">
        <f>'mean value'!V18</f>
        <v>3</v>
      </c>
      <c r="W12">
        <f>'mean value'!W18</f>
        <v>1</v>
      </c>
      <c r="X12">
        <f>'mean value'!X18</f>
        <v>4</v>
      </c>
      <c r="Y12">
        <f>'mean value'!Y18</f>
        <v>3</v>
      </c>
      <c r="Z12">
        <f>'mean value'!Z18</f>
        <v>1</v>
      </c>
      <c r="AA12">
        <f>'mean value'!AA18</f>
        <v>3</v>
      </c>
    </row>
    <row r="13" spans="1:27" x14ac:dyDescent="0.25">
      <c r="A13" t="str">
        <f>'mean value'!A18</f>
        <v>TP19</v>
      </c>
      <c r="B13">
        <f>'mean value'!B18</f>
        <v>1</v>
      </c>
      <c r="C13">
        <f>'mean value'!C18</f>
        <v>5</v>
      </c>
      <c r="D13">
        <f>'mean value'!D18</f>
        <v>1</v>
      </c>
      <c r="E13">
        <f>'mean value'!E18</f>
        <v>3</v>
      </c>
      <c r="F13">
        <f>'mean value'!F18</f>
        <v>1</v>
      </c>
      <c r="G13">
        <f>'mean value'!G18</f>
        <v>5</v>
      </c>
      <c r="H13">
        <f>'mean value'!H18</f>
        <v>1</v>
      </c>
      <c r="I13">
        <f>'mean value'!I18</f>
        <v>3</v>
      </c>
      <c r="J13">
        <f>'mean value'!J18</f>
        <v>1</v>
      </c>
      <c r="K13">
        <f>'mean value'!K18</f>
        <v>6</v>
      </c>
      <c r="L13">
        <f>'mean value'!L18</f>
        <v>1</v>
      </c>
      <c r="M13">
        <f>'mean value'!M18</f>
        <v>3</v>
      </c>
      <c r="N13">
        <f>'mean value'!N18</f>
        <v>3</v>
      </c>
      <c r="O13">
        <f>'mean value'!O18</f>
        <v>1</v>
      </c>
      <c r="P13">
        <f>'mean value'!P18</f>
        <v>2</v>
      </c>
      <c r="Q13">
        <f>'mean value'!Q18</f>
        <v>3</v>
      </c>
      <c r="R13">
        <f>'mean value'!R18</f>
        <v>3</v>
      </c>
      <c r="S13">
        <f>'mean value'!S18</f>
        <v>1</v>
      </c>
      <c r="T13">
        <f>'mean value'!T18</f>
        <v>4</v>
      </c>
      <c r="U13">
        <f>'mean value'!U18</f>
        <v>3</v>
      </c>
      <c r="V13">
        <f>'mean value'!V18</f>
        <v>3</v>
      </c>
      <c r="W13">
        <f>'mean value'!W18</f>
        <v>1</v>
      </c>
      <c r="X13">
        <f>'mean value'!X18</f>
        <v>4</v>
      </c>
      <c r="Y13">
        <f>'mean value'!Y18</f>
        <v>3</v>
      </c>
      <c r="Z13">
        <f>'mean value'!Z18</f>
        <v>1</v>
      </c>
      <c r="AA13">
        <f>'mean value'!AA18</f>
        <v>3</v>
      </c>
    </row>
    <row r="14" spans="1:27" x14ac:dyDescent="0.25">
      <c r="A14" t="str">
        <f>'mean value'!A20</f>
        <v>TP21</v>
      </c>
      <c r="B14">
        <f>'mean value'!B20</f>
        <v>2</v>
      </c>
      <c r="C14">
        <f>'mean value'!C20</f>
        <v>2</v>
      </c>
      <c r="D14">
        <f>'mean value'!D20</f>
        <v>1</v>
      </c>
      <c r="E14">
        <f>'mean value'!E20</f>
        <v>5</v>
      </c>
      <c r="F14">
        <f>'mean value'!F20</f>
        <v>2</v>
      </c>
      <c r="G14">
        <f>'mean value'!G20</f>
        <v>2</v>
      </c>
      <c r="H14">
        <f>'mean value'!H20</f>
        <v>1</v>
      </c>
      <c r="I14">
        <f>'mean value'!I20</f>
        <v>5</v>
      </c>
      <c r="J14">
        <f>'mean value'!J20</f>
        <v>2</v>
      </c>
      <c r="K14">
        <f>'mean value'!K20</f>
        <v>2</v>
      </c>
      <c r="L14">
        <f>'mean value'!L20</f>
        <v>1</v>
      </c>
      <c r="M14">
        <f>'mean value'!M20</f>
        <v>5</v>
      </c>
      <c r="N14">
        <f>'mean value'!N20</f>
        <v>5</v>
      </c>
      <c r="O14">
        <f>'mean value'!O20</f>
        <v>2</v>
      </c>
      <c r="P14">
        <f>'mean value'!P20</f>
        <v>4</v>
      </c>
      <c r="Q14">
        <f>'mean value'!Q20</f>
        <v>6</v>
      </c>
      <c r="R14">
        <f>'mean value'!R20</f>
        <v>3</v>
      </c>
      <c r="S14">
        <f>'mean value'!S20</f>
        <v>2</v>
      </c>
      <c r="T14">
        <f>'mean value'!T20</f>
        <v>4</v>
      </c>
      <c r="U14">
        <f>'mean value'!U20</f>
        <v>5</v>
      </c>
      <c r="V14">
        <f>'mean value'!V20</f>
        <v>4</v>
      </c>
      <c r="W14">
        <f>'mean value'!W20</f>
        <v>2</v>
      </c>
      <c r="X14">
        <f>'mean value'!X20</f>
        <v>4</v>
      </c>
      <c r="Y14">
        <f>'mean value'!Y20</f>
        <v>5</v>
      </c>
      <c r="Z14">
        <f>'mean value'!Z20</f>
        <v>5</v>
      </c>
      <c r="AA14">
        <f>'mean value'!AA20</f>
        <v>6</v>
      </c>
    </row>
    <row r="15" spans="1:27" x14ac:dyDescent="0.25">
      <c r="A15" t="str">
        <f>'mean value'!A21</f>
        <v>TP23</v>
      </c>
      <c r="B15">
        <f>'mean value'!B21</f>
        <v>5</v>
      </c>
      <c r="C15">
        <f>'mean value'!C21</f>
        <v>2</v>
      </c>
      <c r="D15">
        <f>'mean value'!D21</f>
        <v>1</v>
      </c>
      <c r="E15">
        <f>'mean value'!E21</f>
        <v>6</v>
      </c>
      <c r="F15">
        <f>'mean value'!F21</f>
        <v>5</v>
      </c>
      <c r="G15">
        <f>'mean value'!G21</f>
        <v>2</v>
      </c>
      <c r="H15">
        <f>'mean value'!H21</f>
        <v>1</v>
      </c>
      <c r="I15">
        <f>'mean value'!I21</f>
        <v>6</v>
      </c>
      <c r="J15">
        <f>'mean value'!J21</f>
        <v>5</v>
      </c>
      <c r="K15">
        <f>'mean value'!K21</f>
        <v>2</v>
      </c>
      <c r="L15">
        <f>'mean value'!L21</f>
        <v>1</v>
      </c>
      <c r="M15">
        <f>'mean value'!M21</f>
        <v>6</v>
      </c>
      <c r="N15">
        <f>'mean value'!N21</f>
        <v>1</v>
      </c>
      <c r="O15">
        <f>'mean value'!O21</f>
        <v>4</v>
      </c>
      <c r="P15">
        <f>'mean value'!P21</f>
        <v>1</v>
      </c>
      <c r="Q15">
        <f>'mean value'!Q21</f>
        <v>2</v>
      </c>
      <c r="R15">
        <f>'mean value'!R21</f>
        <v>1</v>
      </c>
      <c r="S15">
        <f>'mean value'!S21</f>
        <v>4</v>
      </c>
      <c r="T15">
        <f>'mean value'!T21</f>
        <v>1</v>
      </c>
      <c r="U15">
        <f>'mean value'!U21</f>
        <v>2</v>
      </c>
      <c r="V15">
        <f>'mean value'!V21</f>
        <v>1</v>
      </c>
      <c r="W15">
        <f>'mean value'!W21</f>
        <v>4</v>
      </c>
      <c r="X15">
        <f>'mean value'!X21</f>
        <v>1</v>
      </c>
      <c r="Y15">
        <f>'mean value'!Y21</f>
        <v>2</v>
      </c>
      <c r="Z15">
        <f>'mean value'!Z21</f>
        <v>4</v>
      </c>
      <c r="AA15">
        <f>'mean value'!AA21</f>
        <v>4</v>
      </c>
    </row>
    <row r="16" spans="1:27" x14ac:dyDescent="0.25">
      <c r="A16" t="str">
        <f>'mean value'!A21</f>
        <v>TP23</v>
      </c>
      <c r="B16">
        <f>'mean value'!B21</f>
        <v>5</v>
      </c>
      <c r="C16">
        <f>'mean value'!C21</f>
        <v>2</v>
      </c>
      <c r="D16">
        <f>'mean value'!D21</f>
        <v>1</v>
      </c>
      <c r="E16">
        <f>'mean value'!E21</f>
        <v>6</v>
      </c>
      <c r="F16">
        <f>'mean value'!F21</f>
        <v>5</v>
      </c>
      <c r="G16">
        <f>'mean value'!G21</f>
        <v>2</v>
      </c>
      <c r="H16">
        <f>'mean value'!H21</f>
        <v>1</v>
      </c>
      <c r="I16">
        <f>'mean value'!I21</f>
        <v>6</v>
      </c>
      <c r="J16">
        <f>'mean value'!J21</f>
        <v>5</v>
      </c>
      <c r="K16">
        <f>'mean value'!K21</f>
        <v>2</v>
      </c>
      <c r="L16">
        <f>'mean value'!L21</f>
        <v>1</v>
      </c>
      <c r="M16">
        <f>'mean value'!M21</f>
        <v>6</v>
      </c>
      <c r="N16">
        <f>'mean value'!N21</f>
        <v>1</v>
      </c>
      <c r="O16">
        <f>'mean value'!O21</f>
        <v>4</v>
      </c>
      <c r="P16">
        <f>'mean value'!P21</f>
        <v>1</v>
      </c>
      <c r="Q16">
        <f>'mean value'!Q21</f>
        <v>2</v>
      </c>
      <c r="R16">
        <f>'mean value'!R21</f>
        <v>1</v>
      </c>
      <c r="S16">
        <f>'mean value'!S21</f>
        <v>4</v>
      </c>
      <c r="T16">
        <f>'mean value'!T21</f>
        <v>1</v>
      </c>
      <c r="U16">
        <f>'mean value'!U21</f>
        <v>2</v>
      </c>
      <c r="V16">
        <f>'mean value'!V21</f>
        <v>1</v>
      </c>
      <c r="W16">
        <f>'mean value'!W21</f>
        <v>4</v>
      </c>
      <c r="X16">
        <f>'mean value'!X21</f>
        <v>1</v>
      </c>
      <c r="Y16">
        <f>'mean value'!Y21</f>
        <v>2</v>
      </c>
      <c r="Z16">
        <f>'mean value'!Z21</f>
        <v>4</v>
      </c>
      <c r="AA16">
        <f>'mean value'!AA21</f>
        <v>4</v>
      </c>
    </row>
    <row r="17" spans="1:27" x14ac:dyDescent="0.25">
      <c r="A17" t="str">
        <f>'mean value'!A24</f>
        <v>TP26</v>
      </c>
      <c r="B17">
        <f>'mean value'!B24</f>
        <v>6</v>
      </c>
      <c r="C17">
        <f>'mean value'!C24</f>
        <v>6</v>
      </c>
      <c r="D17">
        <f>'mean value'!D24</f>
        <v>5</v>
      </c>
      <c r="E17">
        <f>'mean value'!E24</f>
        <v>7</v>
      </c>
      <c r="F17">
        <f>'mean value'!F24</f>
        <v>6</v>
      </c>
      <c r="G17">
        <f>'mean value'!G24</f>
        <v>6</v>
      </c>
      <c r="H17">
        <f>'mean value'!H24</f>
        <v>5</v>
      </c>
      <c r="I17">
        <f>'mean value'!I24</f>
        <v>7</v>
      </c>
      <c r="J17">
        <f>'mean value'!J24</f>
        <v>6</v>
      </c>
      <c r="K17">
        <f>'mean value'!K24</f>
        <v>6</v>
      </c>
      <c r="L17">
        <f>'mean value'!L24</f>
        <v>5</v>
      </c>
      <c r="M17">
        <f>'mean value'!M24</f>
        <v>7</v>
      </c>
      <c r="N17">
        <f>'mean value'!N24</f>
        <v>3</v>
      </c>
      <c r="O17">
        <f>'mean value'!O24</f>
        <v>1</v>
      </c>
      <c r="P17">
        <f>'mean value'!P24</f>
        <v>2</v>
      </c>
      <c r="Q17">
        <f>'mean value'!Q24</f>
        <v>2</v>
      </c>
      <c r="R17">
        <f>'mean value'!R24</f>
        <v>2</v>
      </c>
      <c r="S17">
        <f>'mean value'!S24</f>
        <v>1</v>
      </c>
      <c r="T17">
        <f>'mean value'!T24</f>
        <v>2</v>
      </c>
      <c r="U17">
        <f>'mean value'!U24</f>
        <v>2</v>
      </c>
      <c r="V17">
        <f>'mean value'!V24</f>
        <v>2</v>
      </c>
      <c r="W17">
        <f>'mean value'!W24</f>
        <v>1</v>
      </c>
      <c r="X17">
        <f>'mean value'!X24</f>
        <v>2</v>
      </c>
      <c r="Y17">
        <f>'mean value'!Y24</f>
        <v>2</v>
      </c>
      <c r="Z17">
        <f>'mean value'!Z24</f>
        <v>2</v>
      </c>
      <c r="AA17">
        <f>'mean value'!AA24</f>
        <v>2</v>
      </c>
    </row>
    <row r="18" spans="1:27" x14ac:dyDescent="0.25">
      <c r="A18" t="str">
        <f>'mean value'!A25</f>
        <v>TP27</v>
      </c>
      <c r="B18">
        <f>'mean value'!B25</f>
        <v>1</v>
      </c>
      <c r="C18">
        <f>'mean value'!C25</f>
        <v>1</v>
      </c>
      <c r="D18">
        <f>'mean value'!D25</f>
        <v>1</v>
      </c>
      <c r="E18" t="str">
        <f>'mean value'!E25</f>
        <v>n.a</v>
      </c>
      <c r="F18">
        <f>'mean value'!F25</f>
        <v>1</v>
      </c>
      <c r="G18">
        <f>'mean value'!G25</f>
        <v>1</v>
      </c>
      <c r="H18">
        <f>'mean value'!H25</f>
        <v>1</v>
      </c>
      <c r="I18" t="str">
        <f>'mean value'!I25</f>
        <v>n.a</v>
      </c>
      <c r="J18">
        <f>'mean value'!J25</f>
        <v>1</v>
      </c>
      <c r="K18">
        <f>'mean value'!K25</f>
        <v>3</v>
      </c>
      <c r="L18">
        <f>'mean value'!L25</f>
        <v>4</v>
      </c>
      <c r="M18" t="str">
        <f>'mean value'!M25</f>
        <v>n.a</v>
      </c>
      <c r="N18">
        <f>'mean value'!N25</f>
        <v>3</v>
      </c>
      <c r="O18">
        <f>'mean value'!O25</f>
        <v>1</v>
      </c>
      <c r="P18">
        <f>'mean value'!P25</f>
        <v>1</v>
      </c>
      <c r="Q18">
        <f>'mean value'!Q25</f>
        <v>1</v>
      </c>
      <c r="R18">
        <f>'mean value'!R25</f>
        <v>3</v>
      </c>
      <c r="S18">
        <f>'mean value'!S25</f>
        <v>1</v>
      </c>
      <c r="T18">
        <f>'mean value'!T25</f>
        <v>1</v>
      </c>
      <c r="U18">
        <f>'mean value'!U25</f>
        <v>1</v>
      </c>
      <c r="V18">
        <f>'mean value'!V25</f>
        <v>3</v>
      </c>
      <c r="W18">
        <f>'mean value'!W25</f>
        <v>1</v>
      </c>
      <c r="X18">
        <f>'mean value'!X25</f>
        <v>1</v>
      </c>
      <c r="Y18">
        <f>'mean value'!Y25</f>
        <v>1</v>
      </c>
      <c r="Z18">
        <f>'mean value'!Z25</f>
        <v>3</v>
      </c>
      <c r="AA18">
        <f>'mean value'!AA25</f>
        <v>3</v>
      </c>
    </row>
    <row r="19" spans="1:27" s="1" customFormat="1" x14ac:dyDescent="0.25">
      <c r="A19" s="1" t="s">
        <v>225</v>
      </c>
      <c r="B19" s="1">
        <f>AVERAGE(B2:B18)</f>
        <v>3.8235294117647061</v>
      </c>
      <c r="C19" s="1">
        <f t="shared" ref="C19:AA19" si="0">AVERAGE(C2:C18)</f>
        <v>4.4705882352941178</v>
      </c>
      <c r="D19" s="1">
        <f t="shared" si="0"/>
        <v>2.5294117647058822</v>
      </c>
      <c r="E19" s="1">
        <f t="shared" si="0"/>
        <v>5.375</v>
      </c>
      <c r="F19" s="1">
        <f t="shared" si="0"/>
        <v>2.9411764705882355</v>
      </c>
      <c r="G19" s="1">
        <f t="shared" si="0"/>
        <v>3.8235294117647061</v>
      </c>
      <c r="H19" s="1">
        <f t="shared" si="0"/>
        <v>2.1764705882352939</v>
      </c>
      <c r="I19" s="1">
        <f t="shared" si="0"/>
        <v>4.4375</v>
      </c>
      <c r="J19" s="1">
        <f t="shared" si="0"/>
        <v>3.7647058823529411</v>
      </c>
      <c r="K19" s="1">
        <f t="shared" si="0"/>
        <v>5.117647058823529</v>
      </c>
      <c r="L19" s="1">
        <f t="shared" si="0"/>
        <v>3.3529411764705883</v>
      </c>
      <c r="M19" s="1">
        <f t="shared" si="0"/>
        <v>5.5</v>
      </c>
      <c r="N19" s="1">
        <f t="shared" si="0"/>
        <v>2.5882352941176472</v>
      </c>
      <c r="O19" s="1">
        <f t="shared" si="0"/>
        <v>2.2352941176470589</v>
      </c>
      <c r="P19" s="1">
        <f t="shared" si="0"/>
        <v>1.7647058823529411</v>
      </c>
      <c r="Q19" s="1">
        <f t="shared" si="0"/>
        <v>2.7647058823529411</v>
      </c>
      <c r="R19" s="1">
        <f t="shared" si="0"/>
        <v>2.2941176470588234</v>
      </c>
      <c r="S19" s="1">
        <f t="shared" si="0"/>
        <v>1.8823529411764706</v>
      </c>
      <c r="T19" s="1">
        <f t="shared" si="0"/>
        <v>1.8235294117647058</v>
      </c>
      <c r="U19" s="1">
        <f t="shared" si="0"/>
        <v>2.4117647058823528</v>
      </c>
      <c r="V19" s="1">
        <f t="shared" si="0"/>
        <v>2.2352941176470589</v>
      </c>
      <c r="W19" s="1">
        <f t="shared" si="0"/>
        <v>1.8235294117647058</v>
      </c>
      <c r="X19" s="1">
        <f t="shared" si="0"/>
        <v>1.8823529411764706</v>
      </c>
      <c r="Y19" s="1">
        <f t="shared" si="0"/>
        <v>2.3529411764705883</v>
      </c>
      <c r="Z19" s="1">
        <f t="shared" si="0"/>
        <v>2.2352941176470589</v>
      </c>
      <c r="AA19" s="1">
        <f t="shared" si="0"/>
        <v>2.8235294117647061</v>
      </c>
    </row>
    <row r="22" spans="1:27" x14ac:dyDescent="0.25">
      <c r="A22" t="s">
        <v>224</v>
      </c>
    </row>
    <row r="23" spans="1:27" x14ac:dyDescent="0.25">
      <c r="A23" t="str">
        <f>'mean value'!A2</f>
        <v>TP 1</v>
      </c>
      <c r="B23">
        <f>'mean value'!B2</f>
        <v>6</v>
      </c>
      <c r="C23">
        <f>'mean value'!C2</f>
        <v>5</v>
      </c>
      <c r="D23">
        <f>'mean value'!D2</f>
        <v>4</v>
      </c>
      <c r="E23">
        <f>'mean value'!E2</f>
        <v>6</v>
      </c>
      <c r="F23">
        <f>'mean value'!F2</f>
        <v>1</v>
      </c>
      <c r="G23">
        <f>'mean value'!G2</f>
        <v>1</v>
      </c>
      <c r="H23">
        <f>'mean value'!H2</f>
        <v>1</v>
      </c>
      <c r="I23">
        <f>'mean value'!I2</f>
        <v>5</v>
      </c>
      <c r="J23">
        <f>'mean value'!J2</f>
        <v>6</v>
      </c>
      <c r="K23">
        <f>'mean value'!K2</f>
        <v>6</v>
      </c>
      <c r="L23">
        <f>'mean value'!L2</f>
        <v>4</v>
      </c>
      <c r="M23">
        <f>'mean value'!M2</f>
        <v>5</v>
      </c>
      <c r="N23">
        <f>'mean value'!N2</f>
        <v>2</v>
      </c>
      <c r="O23">
        <f>'mean value'!O2</f>
        <v>3</v>
      </c>
      <c r="P23">
        <f>'mean value'!P2</f>
        <v>2</v>
      </c>
      <c r="Q23">
        <f>'mean value'!Q2</f>
        <v>2</v>
      </c>
      <c r="R23">
        <f>'mean value'!R2</f>
        <v>3</v>
      </c>
      <c r="S23">
        <f>'mean value'!S2</f>
        <v>2</v>
      </c>
      <c r="T23">
        <f>'mean value'!T2</f>
        <v>2</v>
      </c>
      <c r="U23">
        <f>'mean value'!U2</f>
        <v>3</v>
      </c>
      <c r="V23">
        <f>'mean value'!V2</f>
        <v>2</v>
      </c>
      <c r="W23">
        <f>'mean value'!W2</f>
        <v>2</v>
      </c>
      <c r="X23">
        <f>'mean value'!X2</f>
        <v>2</v>
      </c>
      <c r="Y23">
        <f>'mean value'!Y2</f>
        <v>2</v>
      </c>
      <c r="Z23">
        <f>'mean value'!Z2</f>
        <v>2</v>
      </c>
      <c r="AA23">
        <f>'mean value'!AA2</f>
        <v>1</v>
      </c>
    </row>
    <row r="24" spans="1:27" x14ac:dyDescent="0.25">
      <c r="A24" t="str">
        <f>'mean value'!A3</f>
        <v>TP 2</v>
      </c>
      <c r="B24">
        <f>'mean value'!B3</f>
        <v>1</v>
      </c>
      <c r="C24">
        <f>'mean value'!C3</f>
        <v>2</v>
      </c>
      <c r="D24">
        <f>'mean value'!D3</f>
        <v>1</v>
      </c>
      <c r="E24">
        <f>'mean value'!E3</f>
        <v>2</v>
      </c>
      <c r="F24">
        <f>'mean value'!F3</f>
        <v>1</v>
      </c>
      <c r="G24">
        <f>'mean value'!G3</f>
        <v>3</v>
      </c>
      <c r="H24">
        <f>'mean value'!H3</f>
        <v>1</v>
      </c>
      <c r="I24">
        <f>'mean value'!I3</f>
        <v>4</v>
      </c>
      <c r="J24">
        <f>'mean value'!J3</f>
        <v>3</v>
      </c>
      <c r="K24">
        <f>'mean value'!K3</f>
        <v>4</v>
      </c>
      <c r="L24">
        <f>'mean value'!L3</f>
        <v>2</v>
      </c>
      <c r="M24">
        <f>'mean value'!M3</f>
        <v>4</v>
      </c>
      <c r="N24">
        <f>'mean value'!N3</f>
        <v>3</v>
      </c>
      <c r="O24">
        <f>'mean value'!O3</f>
        <v>3</v>
      </c>
      <c r="P24">
        <f>'mean value'!P3</f>
        <v>2</v>
      </c>
      <c r="Q24">
        <f>'mean value'!Q3</f>
        <v>4</v>
      </c>
      <c r="R24">
        <f>'mean value'!R3</f>
        <v>5</v>
      </c>
      <c r="S24">
        <f>'mean value'!S3</f>
        <v>6</v>
      </c>
      <c r="T24">
        <f>'mean value'!T3</f>
        <v>7</v>
      </c>
      <c r="U24">
        <f>'mean value'!U3</f>
        <v>6</v>
      </c>
      <c r="V24">
        <f>'mean value'!V3</f>
        <v>3</v>
      </c>
      <c r="W24">
        <f>'mean value'!W3</f>
        <v>3</v>
      </c>
      <c r="X24">
        <f>'mean value'!X3</f>
        <v>4</v>
      </c>
      <c r="Y24">
        <f>'mean value'!Y3</f>
        <v>4</v>
      </c>
      <c r="Z24">
        <f>'mean value'!Z3</f>
        <v>3</v>
      </c>
      <c r="AA24">
        <f>'mean value'!AA3</f>
        <v>4</v>
      </c>
    </row>
    <row r="25" spans="1:27" x14ac:dyDescent="0.25">
      <c r="A25" t="str">
        <f>'mean value'!A5</f>
        <v>TP 4</v>
      </c>
      <c r="B25">
        <f>'mean value'!B5</f>
        <v>3</v>
      </c>
      <c r="C25">
        <f>'mean value'!C5</f>
        <v>6</v>
      </c>
      <c r="D25">
        <f>'mean value'!D5</f>
        <v>3</v>
      </c>
      <c r="E25">
        <f>'mean value'!E5</f>
        <v>7</v>
      </c>
      <c r="F25">
        <f>'mean value'!F5</f>
        <v>3</v>
      </c>
      <c r="G25">
        <f>'mean value'!G5</f>
        <v>4</v>
      </c>
      <c r="H25">
        <f>'mean value'!H5</f>
        <v>3</v>
      </c>
      <c r="I25">
        <f>'mean value'!I5</f>
        <v>7</v>
      </c>
      <c r="J25">
        <f>'mean value'!J5</f>
        <v>3</v>
      </c>
      <c r="K25">
        <f>'mean value'!K5</f>
        <v>7</v>
      </c>
      <c r="L25">
        <f>'mean value'!L5</f>
        <v>4</v>
      </c>
      <c r="M25">
        <f>'mean value'!M5</f>
        <v>7</v>
      </c>
      <c r="N25">
        <f>'mean value'!N5</f>
        <v>1</v>
      </c>
      <c r="O25">
        <f>'mean value'!O5</f>
        <v>2</v>
      </c>
      <c r="P25">
        <f>'mean value'!P5</f>
        <v>1</v>
      </c>
      <c r="Q25">
        <f>'mean value'!Q5</f>
        <v>2</v>
      </c>
      <c r="R25">
        <f>'mean value'!R5</f>
        <v>1</v>
      </c>
      <c r="S25">
        <f>'mean value'!S5</f>
        <v>2</v>
      </c>
      <c r="T25">
        <f>'mean value'!T5</f>
        <v>1</v>
      </c>
      <c r="U25">
        <f>'mean value'!U5</f>
        <v>2</v>
      </c>
      <c r="V25">
        <f>'mean value'!V5</f>
        <v>1</v>
      </c>
      <c r="W25">
        <f>'mean value'!W5</f>
        <v>3</v>
      </c>
      <c r="X25">
        <f>'mean value'!X5</f>
        <v>1</v>
      </c>
      <c r="Y25">
        <f>'mean value'!Y5</f>
        <v>3</v>
      </c>
      <c r="Z25">
        <f>'mean value'!Z5</f>
        <v>2</v>
      </c>
      <c r="AA25">
        <f>'mean value'!AA5</f>
        <v>2</v>
      </c>
    </row>
    <row r="26" spans="1:27" x14ac:dyDescent="0.25">
      <c r="A26" t="str">
        <f>'mean value'!A6</f>
        <v>TP 5</v>
      </c>
      <c r="B26">
        <f>'mean value'!B6</f>
        <v>5</v>
      </c>
      <c r="C26">
        <f>'mean value'!C6</f>
        <v>4</v>
      </c>
      <c r="D26">
        <f>'mean value'!D6</f>
        <v>4</v>
      </c>
      <c r="E26">
        <f>'mean value'!E6</f>
        <v>6</v>
      </c>
      <c r="F26">
        <f>'mean value'!F6</f>
        <v>6</v>
      </c>
      <c r="G26">
        <f>'mean value'!G6</f>
        <v>3</v>
      </c>
      <c r="H26">
        <f>'mean value'!H6</f>
        <v>4</v>
      </c>
      <c r="I26">
        <f>'mean value'!I6</f>
        <v>6</v>
      </c>
      <c r="J26">
        <f>'mean value'!J6</f>
        <v>6</v>
      </c>
      <c r="K26">
        <f>'mean value'!K6</f>
        <v>6</v>
      </c>
      <c r="L26">
        <f>'mean value'!L6</f>
        <v>4</v>
      </c>
      <c r="M26">
        <f>'mean value'!M6</f>
        <v>5</v>
      </c>
      <c r="N26">
        <f>'mean value'!N6</f>
        <v>2</v>
      </c>
      <c r="O26">
        <f>'mean value'!O6</f>
        <v>2</v>
      </c>
      <c r="P26">
        <f>'mean value'!P6</f>
        <v>2</v>
      </c>
      <c r="Q26">
        <f>'mean value'!Q6</f>
        <v>5</v>
      </c>
      <c r="R26">
        <f>'mean value'!R6</f>
        <v>3</v>
      </c>
      <c r="S26">
        <f>'mean value'!S6</f>
        <v>4</v>
      </c>
      <c r="T26">
        <f>'mean value'!T6</f>
        <v>3</v>
      </c>
      <c r="U26">
        <f>'mean value'!U6</f>
        <v>5</v>
      </c>
      <c r="V26">
        <f>'mean value'!V6</f>
        <v>3</v>
      </c>
      <c r="W26">
        <f>'mean value'!W6</f>
        <v>3</v>
      </c>
      <c r="X26">
        <f>'mean value'!X6</f>
        <v>2</v>
      </c>
      <c r="Y26">
        <f>'mean value'!Y6</f>
        <v>5</v>
      </c>
      <c r="Z26">
        <f>'mean value'!Z6</f>
        <v>2</v>
      </c>
      <c r="AA26">
        <f>'mean value'!AA6</f>
        <v>3</v>
      </c>
    </row>
    <row r="27" spans="1:27" x14ac:dyDescent="0.25">
      <c r="A27" t="str">
        <f>'mean value'!A7</f>
        <v>TP 6</v>
      </c>
      <c r="B27">
        <f>'mean value'!B7</f>
        <v>2</v>
      </c>
      <c r="C27">
        <f>'mean value'!C7</f>
        <v>6</v>
      </c>
      <c r="D27">
        <f>'mean value'!D7</f>
        <v>2</v>
      </c>
      <c r="E27">
        <f>'mean value'!E7</f>
        <v>3</v>
      </c>
      <c r="F27">
        <f>'mean value'!F7</f>
        <v>2</v>
      </c>
      <c r="G27">
        <f>'mean value'!G7</f>
        <v>5</v>
      </c>
      <c r="H27">
        <f>'mean value'!H7</f>
        <v>2</v>
      </c>
      <c r="I27">
        <f>'mean value'!I7</f>
        <v>3</v>
      </c>
      <c r="J27">
        <f>'mean value'!J7</f>
        <v>2</v>
      </c>
      <c r="K27">
        <f>'mean value'!K7</f>
        <v>6</v>
      </c>
      <c r="L27">
        <f>'mean value'!L7</f>
        <v>3</v>
      </c>
      <c r="M27">
        <f>'mean value'!M7</f>
        <v>4</v>
      </c>
      <c r="N27">
        <f>'mean value'!N7</f>
        <v>3</v>
      </c>
      <c r="O27">
        <f>'mean value'!O7</f>
        <v>3</v>
      </c>
      <c r="P27">
        <f>'mean value'!P7</f>
        <v>2</v>
      </c>
      <c r="Q27">
        <f>'mean value'!Q7</f>
        <v>3</v>
      </c>
      <c r="R27">
        <f>'mean value'!R7</f>
        <v>3</v>
      </c>
      <c r="S27">
        <f>'mean value'!S7</f>
        <v>2</v>
      </c>
      <c r="T27">
        <f>'mean value'!T7</f>
        <v>2</v>
      </c>
      <c r="U27">
        <f>'mean value'!U7</f>
        <v>3</v>
      </c>
      <c r="V27">
        <f>'mean value'!V7</f>
        <v>3</v>
      </c>
      <c r="W27">
        <f>'mean value'!W7</f>
        <v>2</v>
      </c>
      <c r="X27">
        <f>'mean value'!X7</f>
        <v>2</v>
      </c>
      <c r="Y27">
        <f>'mean value'!Y7</f>
        <v>3</v>
      </c>
      <c r="Z27">
        <f>'mean value'!Z7</f>
        <v>3</v>
      </c>
      <c r="AA27">
        <f>'mean value'!AA7</f>
        <v>3</v>
      </c>
    </row>
    <row r="28" spans="1:27" x14ac:dyDescent="0.25">
      <c r="A28" t="str">
        <f>'mean value'!A9</f>
        <v>TP 8</v>
      </c>
      <c r="B28">
        <f>'mean value'!B9</f>
        <v>4</v>
      </c>
      <c r="C28">
        <f>'mean value'!C9</f>
        <v>3</v>
      </c>
      <c r="D28">
        <f>'mean value'!D9</f>
        <v>6</v>
      </c>
      <c r="E28">
        <f>'mean value'!E9</f>
        <v>4</v>
      </c>
      <c r="F28">
        <f>'mean value'!F9</f>
        <v>4</v>
      </c>
      <c r="G28">
        <f>'mean value'!G9</f>
        <v>6</v>
      </c>
      <c r="H28">
        <f>'mean value'!H9</f>
        <v>5</v>
      </c>
      <c r="I28">
        <f>'mean value'!I9</f>
        <v>6</v>
      </c>
      <c r="J28">
        <f>'mean value'!J9</f>
        <v>6</v>
      </c>
      <c r="K28">
        <f>'mean value'!K9</f>
        <v>5</v>
      </c>
      <c r="L28">
        <f>'mean value'!L9</f>
        <v>5</v>
      </c>
      <c r="M28">
        <f>'mean value'!M9</f>
        <v>6</v>
      </c>
      <c r="N28">
        <f>'mean value'!N9</f>
        <v>1</v>
      </c>
      <c r="O28">
        <f>'mean value'!O9</f>
        <v>2</v>
      </c>
      <c r="P28">
        <f>'mean value'!P9</f>
        <v>1</v>
      </c>
      <c r="Q28">
        <f>'mean value'!Q9</f>
        <v>1</v>
      </c>
      <c r="R28">
        <f>'mean value'!R9</f>
        <v>1</v>
      </c>
      <c r="S28">
        <f>'mean value'!S9</f>
        <v>1</v>
      </c>
      <c r="T28">
        <f>'mean value'!T9</f>
        <v>1</v>
      </c>
      <c r="U28">
        <f>'mean value'!U9</f>
        <v>1</v>
      </c>
      <c r="V28">
        <f>'mean value'!V9</f>
        <v>1</v>
      </c>
      <c r="W28">
        <f>'mean value'!W9</f>
        <v>1</v>
      </c>
      <c r="X28">
        <f>'mean value'!X9</f>
        <v>1</v>
      </c>
      <c r="Y28">
        <f>'mean value'!Y9</f>
        <v>1</v>
      </c>
      <c r="Z28">
        <f>'mean value'!Z9</f>
        <v>2</v>
      </c>
      <c r="AA28">
        <f>'mean value'!AA9</f>
        <v>2</v>
      </c>
    </row>
    <row r="29" spans="1:27" x14ac:dyDescent="0.25">
      <c r="A29" t="str">
        <f>'mean value'!A10</f>
        <v>TP 9</v>
      </c>
      <c r="B29">
        <f>'mean value'!B10</f>
        <v>4</v>
      </c>
      <c r="C29">
        <f>'mean value'!C10</f>
        <v>3</v>
      </c>
      <c r="D29">
        <f>'mean value'!D10</f>
        <v>2</v>
      </c>
      <c r="E29">
        <f>'mean value'!E10</f>
        <v>6</v>
      </c>
      <c r="F29">
        <f>'mean value'!F10</f>
        <v>4</v>
      </c>
      <c r="G29">
        <f>'mean value'!G10</f>
        <v>6</v>
      </c>
      <c r="H29">
        <f>'mean value'!H10</f>
        <v>4</v>
      </c>
      <c r="I29">
        <f>'mean value'!I10</f>
        <v>6</v>
      </c>
      <c r="J29">
        <f>'mean value'!J10</f>
        <v>4</v>
      </c>
      <c r="K29">
        <f>'mean value'!K10</f>
        <v>4</v>
      </c>
      <c r="L29">
        <f>'mean value'!L10</f>
        <v>3</v>
      </c>
      <c r="M29">
        <f>'mean value'!M10</f>
        <v>6</v>
      </c>
      <c r="N29">
        <f>'mean value'!N10</f>
        <v>2</v>
      </c>
      <c r="O29">
        <f>'mean value'!O10</f>
        <v>4</v>
      </c>
      <c r="P29">
        <f>'mean value'!P10</f>
        <v>2</v>
      </c>
      <c r="Q29">
        <f>'mean value'!Q10</f>
        <v>2</v>
      </c>
      <c r="R29">
        <f>'mean value'!R10</f>
        <v>2</v>
      </c>
      <c r="S29">
        <f>'mean value'!S10</f>
        <v>5</v>
      </c>
      <c r="T29">
        <f>'mean value'!T10</f>
        <v>2</v>
      </c>
      <c r="U29">
        <f>'mean value'!U10</f>
        <v>1</v>
      </c>
      <c r="V29">
        <f>'mean value'!V10</f>
        <v>2</v>
      </c>
      <c r="W29">
        <f>'mean value'!W10</f>
        <v>4</v>
      </c>
      <c r="X29">
        <f>'mean value'!X10</f>
        <v>4</v>
      </c>
      <c r="Y29">
        <f>'mean value'!Y10</f>
        <v>2</v>
      </c>
      <c r="Z29">
        <f>'mean value'!Z10</f>
        <v>3</v>
      </c>
      <c r="AA29">
        <f>'mean value'!AA10</f>
        <v>3</v>
      </c>
    </row>
    <row r="30" spans="1:27" x14ac:dyDescent="0.25">
      <c r="A30" t="str">
        <f>'mean value'!A13</f>
        <v>TP 14</v>
      </c>
      <c r="B30">
        <f>'mean value'!B13</f>
        <v>2</v>
      </c>
      <c r="C30">
        <f>'mean value'!C13</f>
        <v>6</v>
      </c>
      <c r="D30">
        <f>'mean value'!D13</f>
        <v>1</v>
      </c>
      <c r="E30">
        <f>'mean value'!E13</f>
        <v>5</v>
      </c>
      <c r="F30">
        <f>'mean value'!F13</f>
        <v>3</v>
      </c>
      <c r="G30">
        <f>'mean value'!G13</f>
        <v>7</v>
      </c>
      <c r="H30">
        <f>'mean value'!H13</f>
        <v>1</v>
      </c>
      <c r="I30">
        <f>'mean value'!I13</f>
        <v>5</v>
      </c>
      <c r="J30">
        <f>'mean value'!J13</f>
        <v>4</v>
      </c>
      <c r="K30">
        <f>'mean value'!K13</f>
        <v>7</v>
      </c>
      <c r="L30">
        <f>'mean value'!L13</f>
        <v>1</v>
      </c>
      <c r="M30">
        <f>'mean value'!M13</f>
        <v>6</v>
      </c>
      <c r="N30">
        <f>'mean value'!N13</f>
        <v>2</v>
      </c>
      <c r="O30">
        <f>'mean value'!O13</f>
        <v>1</v>
      </c>
      <c r="P30">
        <f>'mean value'!P13</f>
        <v>2</v>
      </c>
      <c r="Q30">
        <f>'mean value'!Q13</f>
        <v>4</v>
      </c>
      <c r="R30">
        <f>'mean value'!R13</f>
        <v>1</v>
      </c>
      <c r="S30">
        <f>'mean value'!S13</f>
        <v>2</v>
      </c>
      <c r="T30">
        <f>'mean value'!T13</f>
        <v>1</v>
      </c>
      <c r="U30">
        <f>'mean value'!U13</f>
        <v>4</v>
      </c>
      <c r="V30">
        <f>'mean value'!V13</f>
        <v>1</v>
      </c>
      <c r="W30">
        <f>'mean value'!W13</f>
        <v>2</v>
      </c>
      <c r="X30">
        <f>'mean value'!X13</f>
        <v>1</v>
      </c>
      <c r="Y30">
        <f>'mean value'!Y13</f>
        <v>4</v>
      </c>
      <c r="Z30">
        <f>'mean value'!Z13</f>
        <v>2</v>
      </c>
      <c r="AA30">
        <f>'mean value'!AA13</f>
        <v>2</v>
      </c>
    </row>
    <row r="31" spans="1:27" x14ac:dyDescent="0.25">
      <c r="A31" t="str">
        <f>'mean value'!A15</f>
        <v>TP16</v>
      </c>
      <c r="B31">
        <f>'mean value'!B15</f>
        <v>4</v>
      </c>
      <c r="C31">
        <f>'mean value'!C15</f>
        <v>2</v>
      </c>
      <c r="D31">
        <f>'mean value'!D15</f>
        <v>4</v>
      </c>
      <c r="E31">
        <f>'mean value'!E15</f>
        <v>5</v>
      </c>
      <c r="F31">
        <f>'mean value'!F15</f>
        <v>2</v>
      </c>
      <c r="G31">
        <f>'mean value'!G15</f>
        <v>4</v>
      </c>
      <c r="H31">
        <f>'mean value'!H15</f>
        <v>6</v>
      </c>
      <c r="I31">
        <f>'mean value'!I15</f>
        <v>4</v>
      </c>
      <c r="J31">
        <f>'mean value'!J15</f>
        <v>3</v>
      </c>
      <c r="K31">
        <f>'mean value'!K15</f>
        <v>2</v>
      </c>
      <c r="L31">
        <f>'mean value'!L15</f>
        <v>1</v>
      </c>
      <c r="M31">
        <f>'mean value'!M15</f>
        <v>4</v>
      </c>
      <c r="N31">
        <f>'mean value'!N15</f>
        <v>2</v>
      </c>
      <c r="O31">
        <f>'mean value'!O15</f>
        <v>4</v>
      </c>
      <c r="P31">
        <f>'mean value'!P15</f>
        <v>5</v>
      </c>
      <c r="Q31">
        <f>'mean value'!Q15</f>
        <v>3</v>
      </c>
      <c r="R31">
        <f>'mean value'!R15</f>
        <v>1</v>
      </c>
      <c r="S31">
        <f>'mean value'!S15</f>
        <v>1</v>
      </c>
      <c r="T31">
        <f>'mean value'!T15</f>
        <v>1</v>
      </c>
      <c r="U31">
        <f>'mean value'!U15</f>
        <v>1</v>
      </c>
      <c r="V31">
        <f>'mean value'!V15</f>
        <v>3</v>
      </c>
      <c r="W31">
        <f>'mean value'!W15</f>
        <v>3</v>
      </c>
      <c r="X31">
        <f>'mean value'!X15</f>
        <v>4</v>
      </c>
      <c r="Y31">
        <f>'mean value'!Y15</f>
        <v>3</v>
      </c>
      <c r="Z31">
        <f>'mean value'!Z15</f>
        <v>4</v>
      </c>
      <c r="AA31" t="str">
        <f>'mean value'!AA15</f>
        <v>n.a</v>
      </c>
    </row>
    <row r="32" spans="1:27" x14ac:dyDescent="0.25">
      <c r="A32" t="str">
        <f>'mean value'!A18</f>
        <v>TP19</v>
      </c>
      <c r="B32">
        <f>'mean value'!B18</f>
        <v>1</v>
      </c>
      <c r="C32">
        <f>'mean value'!C18</f>
        <v>5</v>
      </c>
      <c r="D32">
        <f>'mean value'!D18</f>
        <v>1</v>
      </c>
      <c r="E32">
        <f>'mean value'!E18</f>
        <v>3</v>
      </c>
      <c r="F32">
        <f>'mean value'!F18</f>
        <v>1</v>
      </c>
      <c r="G32">
        <f>'mean value'!G18</f>
        <v>5</v>
      </c>
      <c r="H32">
        <f>'mean value'!H18</f>
        <v>1</v>
      </c>
      <c r="I32">
        <f>'mean value'!I18</f>
        <v>3</v>
      </c>
      <c r="J32">
        <f>'mean value'!J18</f>
        <v>1</v>
      </c>
      <c r="K32">
        <f>'mean value'!K18</f>
        <v>6</v>
      </c>
      <c r="L32">
        <f>'mean value'!L18</f>
        <v>1</v>
      </c>
      <c r="M32">
        <f>'mean value'!M18</f>
        <v>3</v>
      </c>
      <c r="N32">
        <f>'mean value'!N18</f>
        <v>3</v>
      </c>
      <c r="O32">
        <f>'mean value'!O18</f>
        <v>1</v>
      </c>
      <c r="P32">
        <f>'mean value'!P18</f>
        <v>2</v>
      </c>
      <c r="Q32">
        <f>'mean value'!Q18</f>
        <v>3</v>
      </c>
      <c r="R32">
        <f>'mean value'!R18</f>
        <v>3</v>
      </c>
      <c r="S32">
        <f>'mean value'!S18</f>
        <v>1</v>
      </c>
      <c r="T32">
        <f>'mean value'!T18</f>
        <v>4</v>
      </c>
      <c r="U32">
        <f>'mean value'!U18</f>
        <v>3</v>
      </c>
      <c r="V32">
        <f>'mean value'!V18</f>
        <v>3</v>
      </c>
      <c r="W32">
        <f>'mean value'!W18</f>
        <v>1</v>
      </c>
      <c r="X32">
        <f>'mean value'!X18</f>
        <v>4</v>
      </c>
      <c r="Y32">
        <f>'mean value'!Y18</f>
        <v>3</v>
      </c>
      <c r="Z32">
        <f>'mean value'!Z18</f>
        <v>1</v>
      </c>
      <c r="AA32">
        <f>'mean value'!AA18</f>
        <v>3</v>
      </c>
    </row>
    <row r="33" spans="1:27" x14ac:dyDescent="0.25">
      <c r="A33" t="str">
        <f>'mean value'!A18</f>
        <v>TP19</v>
      </c>
      <c r="B33">
        <f>'mean value'!B18</f>
        <v>1</v>
      </c>
      <c r="C33">
        <f>'mean value'!C18</f>
        <v>5</v>
      </c>
      <c r="D33">
        <f>'mean value'!D18</f>
        <v>1</v>
      </c>
      <c r="E33">
        <f>'mean value'!E18</f>
        <v>3</v>
      </c>
      <c r="F33">
        <f>'mean value'!F18</f>
        <v>1</v>
      </c>
      <c r="G33">
        <f>'mean value'!G18</f>
        <v>5</v>
      </c>
      <c r="H33">
        <f>'mean value'!H18</f>
        <v>1</v>
      </c>
      <c r="I33">
        <f>'mean value'!I18</f>
        <v>3</v>
      </c>
      <c r="J33">
        <f>'mean value'!J18</f>
        <v>1</v>
      </c>
      <c r="K33">
        <f>'mean value'!K18</f>
        <v>6</v>
      </c>
      <c r="L33">
        <f>'mean value'!L18</f>
        <v>1</v>
      </c>
      <c r="M33">
        <f>'mean value'!M18</f>
        <v>3</v>
      </c>
      <c r="N33">
        <f>'mean value'!N18</f>
        <v>3</v>
      </c>
      <c r="O33">
        <f>'mean value'!O18</f>
        <v>1</v>
      </c>
      <c r="P33">
        <f>'mean value'!P18</f>
        <v>2</v>
      </c>
      <c r="Q33">
        <f>'mean value'!Q18</f>
        <v>3</v>
      </c>
      <c r="R33">
        <f>'mean value'!R18</f>
        <v>3</v>
      </c>
      <c r="S33">
        <f>'mean value'!S18</f>
        <v>1</v>
      </c>
      <c r="T33">
        <f>'mean value'!T18</f>
        <v>4</v>
      </c>
      <c r="U33">
        <f>'mean value'!U18</f>
        <v>3</v>
      </c>
      <c r="V33">
        <f>'mean value'!V18</f>
        <v>3</v>
      </c>
      <c r="W33">
        <f>'mean value'!W18</f>
        <v>1</v>
      </c>
      <c r="X33">
        <f>'mean value'!X18</f>
        <v>4</v>
      </c>
      <c r="Y33">
        <f>'mean value'!Y18</f>
        <v>3</v>
      </c>
      <c r="Z33">
        <f>'mean value'!Z18</f>
        <v>1</v>
      </c>
      <c r="AA33">
        <f>'mean value'!AA18</f>
        <v>3</v>
      </c>
    </row>
    <row r="34" spans="1:27" x14ac:dyDescent="0.25">
      <c r="A34" t="str">
        <f>'mean value'!A19</f>
        <v>TP20</v>
      </c>
      <c r="B34">
        <f>'mean value'!B19</f>
        <v>2</v>
      </c>
      <c r="C34">
        <f>'mean value'!C19</f>
        <v>6</v>
      </c>
      <c r="D34">
        <f>'mean value'!D19</f>
        <v>3</v>
      </c>
      <c r="E34">
        <f>'mean value'!E19</f>
        <v>4</v>
      </c>
      <c r="F34">
        <f>'mean value'!F19</f>
        <v>2</v>
      </c>
      <c r="G34">
        <f>'mean value'!G19</f>
        <v>4</v>
      </c>
      <c r="H34">
        <f>'mean value'!H19</f>
        <v>2</v>
      </c>
      <c r="I34">
        <f>'mean value'!I19</f>
        <v>4</v>
      </c>
      <c r="J34">
        <f>'mean value'!J19</f>
        <v>2</v>
      </c>
      <c r="K34">
        <f>'mean value'!K19</f>
        <v>4</v>
      </c>
      <c r="L34">
        <f>'mean value'!L19</f>
        <v>5</v>
      </c>
      <c r="M34">
        <f>'mean value'!M19</f>
        <v>5</v>
      </c>
      <c r="N34">
        <f>'mean value'!N19</f>
        <v>5</v>
      </c>
      <c r="O34">
        <f>'mean value'!O19</f>
        <v>2</v>
      </c>
      <c r="P34">
        <f>'mean value'!P19</f>
        <v>3</v>
      </c>
      <c r="Q34">
        <f>'mean value'!Q19</f>
        <v>3</v>
      </c>
      <c r="R34">
        <f>'mean value'!R19</f>
        <v>3</v>
      </c>
      <c r="S34">
        <f>'mean value'!S19</f>
        <v>3</v>
      </c>
      <c r="T34">
        <f>'mean value'!T19</f>
        <v>2</v>
      </c>
      <c r="U34">
        <f>'mean value'!U19</f>
        <v>3</v>
      </c>
      <c r="V34">
        <f>'mean value'!V19</f>
        <v>4</v>
      </c>
      <c r="W34">
        <f>'mean value'!W19</f>
        <v>3</v>
      </c>
      <c r="X34">
        <f>'mean value'!X19</f>
        <v>2</v>
      </c>
      <c r="Y34">
        <f>'mean value'!Y19</f>
        <v>3</v>
      </c>
      <c r="Z34">
        <f>'mean value'!Z19</f>
        <v>2</v>
      </c>
      <c r="AA34">
        <f>'mean value'!AA19</f>
        <v>2</v>
      </c>
    </row>
    <row r="35" spans="1:27" x14ac:dyDescent="0.25">
      <c r="A35" t="str">
        <f>'mean value'!A22</f>
        <v>TP24</v>
      </c>
      <c r="B35">
        <f>'mean value'!B22</f>
        <v>3</v>
      </c>
      <c r="C35">
        <f>'mean value'!C22</f>
        <v>4</v>
      </c>
      <c r="D35">
        <f>'mean value'!D22</f>
        <v>1</v>
      </c>
      <c r="E35">
        <f>'mean value'!E22</f>
        <v>4</v>
      </c>
      <c r="F35">
        <f>'mean value'!F22</f>
        <v>3</v>
      </c>
      <c r="G35">
        <f>'mean value'!G22</f>
        <v>5</v>
      </c>
      <c r="H35">
        <f>'mean value'!H22</f>
        <v>2</v>
      </c>
      <c r="I35">
        <f>'mean value'!I22</f>
        <v>4</v>
      </c>
      <c r="J35">
        <f>'mean value'!J22</f>
        <v>3</v>
      </c>
      <c r="K35">
        <f>'mean value'!K22</f>
        <v>3</v>
      </c>
      <c r="L35">
        <f>'mean value'!L22</f>
        <v>1</v>
      </c>
      <c r="M35">
        <f>'mean value'!M22</f>
        <v>4</v>
      </c>
      <c r="N35">
        <f>'mean value'!N22</f>
        <v>5</v>
      </c>
      <c r="O35">
        <f>'mean value'!O22</f>
        <v>3</v>
      </c>
      <c r="P35">
        <f>'mean value'!P22</f>
        <v>3</v>
      </c>
      <c r="Q35">
        <f>'mean value'!Q22</f>
        <v>5</v>
      </c>
      <c r="R35">
        <f>'mean value'!R22</f>
        <v>4</v>
      </c>
      <c r="S35">
        <f>'mean value'!S22</f>
        <v>2</v>
      </c>
      <c r="T35">
        <f>'mean value'!T22</f>
        <v>3</v>
      </c>
      <c r="U35">
        <f>'mean value'!U22</f>
        <v>4</v>
      </c>
      <c r="V35">
        <f>'mean value'!V22</f>
        <v>4</v>
      </c>
      <c r="W35">
        <f>'mean value'!W22</f>
        <v>2</v>
      </c>
      <c r="X35">
        <f>'mean value'!X22</f>
        <v>3</v>
      </c>
      <c r="Y35">
        <f>'mean value'!Y22</f>
        <v>4</v>
      </c>
      <c r="Z35">
        <f>'mean value'!Z22</f>
        <v>2</v>
      </c>
      <c r="AA35">
        <f>'mean value'!AA22</f>
        <v>6</v>
      </c>
    </row>
    <row r="36" spans="1:27" x14ac:dyDescent="0.25">
      <c r="A36" t="str">
        <f>'mean value'!A23</f>
        <v>TP25</v>
      </c>
      <c r="B36">
        <f>'mean value'!B23</f>
        <v>2</v>
      </c>
      <c r="C36">
        <f>'mean value'!C23</f>
        <v>2</v>
      </c>
      <c r="D36">
        <f>'mean value'!D23</f>
        <v>2</v>
      </c>
      <c r="E36">
        <f>'mean value'!E23</f>
        <v>3</v>
      </c>
      <c r="F36">
        <f>'mean value'!F23</f>
        <v>2</v>
      </c>
      <c r="G36">
        <f>'mean value'!G23</f>
        <v>2</v>
      </c>
      <c r="H36">
        <f>'mean value'!H23</f>
        <v>2</v>
      </c>
      <c r="I36">
        <f>'mean value'!I23</f>
        <v>3</v>
      </c>
      <c r="J36">
        <f>'mean value'!J23</f>
        <v>2</v>
      </c>
      <c r="K36">
        <f>'mean value'!K23</f>
        <v>3</v>
      </c>
      <c r="L36">
        <f>'mean value'!L23</f>
        <v>2</v>
      </c>
      <c r="M36">
        <f>'mean value'!M23</f>
        <v>3</v>
      </c>
      <c r="N36">
        <f>'mean value'!N23</f>
        <v>3</v>
      </c>
      <c r="O36">
        <f>'mean value'!O23</f>
        <v>2</v>
      </c>
      <c r="P36">
        <f>'mean value'!P23</f>
        <v>2</v>
      </c>
      <c r="Q36">
        <f>'mean value'!Q23</f>
        <v>2</v>
      </c>
      <c r="R36">
        <f>'mean value'!R23</f>
        <v>3</v>
      </c>
      <c r="S36">
        <f>'mean value'!S23</f>
        <v>2</v>
      </c>
      <c r="T36">
        <f>'mean value'!T23</f>
        <v>3</v>
      </c>
      <c r="U36">
        <f>'mean value'!U23</f>
        <v>1</v>
      </c>
      <c r="V36">
        <f>'mean value'!V23</f>
        <v>3</v>
      </c>
      <c r="W36">
        <f>'mean value'!W23</f>
        <v>2</v>
      </c>
      <c r="X36">
        <f>'mean value'!X23</f>
        <v>3</v>
      </c>
      <c r="Y36">
        <f>'mean value'!Y23</f>
        <v>2</v>
      </c>
      <c r="Z36">
        <f>'mean value'!Z23</f>
        <v>1</v>
      </c>
      <c r="AA36">
        <f>'mean value'!AA23</f>
        <v>3</v>
      </c>
    </row>
    <row r="37" spans="1:27" x14ac:dyDescent="0.25">
      <c r="A37" t="str">
        <f>'mean value'!A23</f>
        <v>TP25</v>
      </c>
      <c r="B37">
        <f>'mean value'!B23</f>
        <v>2</v>
      </c>
      <c r="C37">
        <f>'mean value'!C23</f>
        <v>2</v>
      </c>
      <c r="D37">
        <f>'mean value'!D23</f>
        <v>2</v>
      </c>
      <c r="E37">
        <f>'mean value'!E23</f>
        <v>3</v>
      </c>
      <c r="F37">
        <f>'mean value'!F23</f>
        <v>2</v>
      </c>
      <c r="G37">
        <f>'mean value'!G23</f>
        <v>2</v>
      </c>
      <c r="H37">
        <f>'mean value'!H23</f>
        <v>2</v>
      </c>
      <c r="I37">
        <f>'mean value'!I23</f>
        <v>3</v>
      </c>
      <c r="J37">
        <f>'mean value'!J23</f>
        <v>2</v>
      </c>
      <c r="K37">
        <f>'mean value'!K23</f>
        <v>3</v>
      </c>
      <c r="L37">
        <f>'mean value'!L23</f>
        <v>2</v>
      </c>
      <c r="M37">
        <f>'mean value'!M23</f>
        <v>3</v>
      </c>
      <c r="N37">
        <f>'mean value'!N23</f>
        <v>3</v>
      </c>
      <c r="O37">
        <f>'mean value'!O23</f>
        <v>2</v>
      </c>
      <c r="P37">
        <f>'mean value'!P23</f>
        <v>2</v>
      </c>
      <c r="Q37">
        <f>'mean value'!Q23</f>
        <v>2</v>
      </c>
      <c r="R37">
        <f>'mean value'!R23</f>
        <v>3</v>
      </c>
      <c r="S37">
        <f>'mean value'!S23</f>
        <v>2</v>
      </c>
      <c r="T37">
        <f>'mean value'!T23</f>
        <v>3</v>
      </c>
      <c r="U37">
        <f>'mean value'!U23</f>
        <v>1</v>
      </c>
      <c r="V37">
        <f>'mean value'!V23</f>
        <v>3</v>
      </c>
      <c r="W37">
        <f>'mean value'!W23</f>
        <v>2</v>
      </c>
      <c r="X37">
        <f>'mean value'!X23</f>
        <v>3</v>
      </c>
      <c r="Y37">
        <f>'mean value'!Y23</f>
        <v>2</v>
      </c>
      <c r="Z37">
        <f>'mean value'!Z23</f>
        <v>1</v>
      </c>
      <c r="AA37">
        <f>'mean value'!AA23</f>
        <v>3</v>
      </c>
    </row>
    <row r="38" spans="1:27" x14ac:dyDescent="0.25">
      <c r="A38" t="str">
        <f>'mean value'!A24</f>
        <v>TP26</v>
      </c>
      <c r="B38">
        <f>'mean value'!B24</f>
        <v>6</v>
      </c>
      <c r="C38">
        <f>'mean value'!C24</f>
        <v>6</v>
      </c>
      <c r="D38">
        <f>'mean value'!D24</f>
        <v>5</v>
      </c>
      <c r="E38">
        <f>'mean value'!E24</f>
        <v>7</v>
      </c>
      <c r="F38">
        <f>'mean value'!F24</f>
        <v>6</v>
      </c>
      <c r="G38">
        <f>'mean value'!G24</f>
        <v>6</v>
      </c>
      <c r="H38">
        <f>'mean value'!H24</f>
        <v>5</v>
      </c>
      <c r="I38">
        <f>'mean value'!I24</f>
        <v>7</v>
      </c>
      <c r="J38">
        <f>'mean value'!J24</f>
        <v>6</v>
      </c>
      <c r="K38">
        <f>'mean value'!K24</f>
        <v>6</v>
      </c>
      <c r="L38">
        <f>'mean value'!L24</f>
        <v>5</v>
      </c>
      <c r="M38">
        <f>'mean value'!M24</f>
        <v>7</v>
      </c>
      <c r="N38">
        <f>'mean value'!N24</f>
        <v>3</v>
      </c>
      <c r="O38">
        <f>'mean value'!O24</f>
        <v>1</v>
      </c>
      <c r="P38">
        <f>'mean value'!P24</f>
        <v>2</v>
      </c>
      <c r="Q38">
        <f>'mean value'!Q24</f>
        <v>2</v>
      </c>
      <c r="R38">
        <f>'mean value'!R24</f>
        <v>2</v>
      </c>
      <c r="S38">
        <f>'mean value'!S24</f>
        <v>1</v>
      </c>
      <c r="T38">
        <f>'mean value'!T24</f>
        <v>2</v>
      </c>
      <c r="U38">
        <f>'mean value'!U24</f>
        <v>2</v>
      </c>
      <c r="V38">
        <f>'mean value'!V24</f>
        <v>2</v>
      </c>
      <c r="W38">
        <f>'mean value'!W24</f>
        <v>1</v>
      </c>
      <c r="X38">
        <f>'mean value'!X24</f>
        <v>2</v>
      </c>
      <c r="Y38">
        <f>'mean value'!Y24</f>
        <v>2</v>
      </c>
      <c r="Z38">
        <f>'mean value'!Z24</f>
        <v>2</v>
      </c>
      <c r="AA38">
        <f>'mean value'!AA24</f>
        <v>2</v>
      </c>
    </row>
    <row r="39" spans="1:27" s="1" customFormat="1" x14ac:dyDescent="0.25">
      <c r="A39" s="1" t="s">
        <v>215</v>
      </c>
      <c r="B39" s="1">
        <f>AVERAGE(B23:B38)</f>
        <v>3</v>
      </c>
      <c r="C39" s="1">
        <f t="shared" ref="C39:AA39" si="1">AVERAGE(C23:C38)</f>
        <v>4.1875</v>
      </c>
      <c r="D39" s="1">
        <f t="shared" si="1"/>
        <v>2.625</v>
      </c>
      <c r="E39" s="1">
        <f t="shared" si="1"/>
        <v>4.4375</v>
      </c>
      <c r="F39" s="1">
        <f t="shared" si="1"/>
        <v>2.6875</v>
      </c>
      <c r="G39" s="1">
        <f t="shared" si="1"/>
        <v>4.25</v>
      </c>
      <c r="H39" s="1">
        <f t="shared" si="1"/>
        <v>2.625</v>
      </c>
      <c r="I39" s="1">
        <f t="shared" si="1"/>
        <v>4.5625</v>
      </c>
      <c r="J39" s="1">
        <f t="shared" si="1"/>
        <v>3.375</v>
      </c>
      <c r="K39" s="1">
        <f t="shared" si="1"/>
        <v>4.875</v>
      </c>
      <c r="L39" s="1">
        <f t="shared" si="1"/>
        <v>2.75</v>
      </c>
      <c r="M39" s="1">
        <f t="shared" si="1"/>
        <v>4.6875</v>
      </c>
      <c r="N39" s="1">
        <f t="shared" si="1"/>
        <v>2.6875</v>
      </c>
      <c r="O39" s="1">
        <f t="shared" si="1"/>
        <v>2.25</v>
      </c>
      <c r="P39" s="1">
        <f t="shared" si="1"/>
        <v>2.1875</v>
      </c>
      <c r="Q39" s="1">
        <f t="shared" si="1"/>
        <v>2.875</v>
      </c>
      <c r="R39" s="1">
        <f t="shared" si="1"/>
        <v>2.5625</v>
      </c>
      <c r="S39" s="1">
        <f t="shared" si="1"/>
        <v>2.3125</v>
      </c>
      <c r="T39" s="1">
        <f t="shared" si="1"/>
        <v>2.5625</v>
      </c>
      <c r="U39" s="1">
        <f t="shared" si="1"/>
        <v>2.6875</v>
      </c>
      <c r="V39" s="1">
        <f t="shared" si="1"/>
        <v>2.5625</v>
      </c>
      <c r="W39" s="1">
        <f t="shared" si="1"/>
        <v>2.1875</v>
      </c>
      <c r="X39" s="1">
        <f t="shared" si="1"/>
        <v>2.625</v>
      </c>
      <c r="Y39" s="1">
        <f t="shared" si="1"/>
        <v>2.875</v>
      </c>
      <c r="Z39" s="1">
        <f t="shared" si="1"/>
        <v>2.0625</v>
      </c>
      <c r="AA39" s="1">
        <f t="shared" si="1"/>
        <v>2.8</v>
      </c>
    </row>
    <row r="41" spans="1:27" x14ac:dyDescent="0.25">
      <c r="D41" t="s">
        <v>226</v>
      </c>
      <c r="E41" t="s">
        <v>226</v>
      </c>
      <c r="F41" t="s">
        <v>226</v>
      </c>
      <c r="G41" t="s">
        <v>227</v>
      </c>
      <c r="H41" t="s">
        <v>227</v>
      </c>
      <c r="I41" t="s">
        <v>227</v>
      </c>
      <c r="N41" t="s">
        <v>228</v>
      </c>
      <c r="O41" t="s">
        <v>228</v>
      </c>
      <c r="P41" t="s">
        <v>228</v>
      </c>
      <c r="Q41" t="s">
        <v>229</v>
      </c>
      <c r="R41" t="s">
        <v>229</v>
      </c>
      <c r="S41" t="s">
        <v>229</v>
      </c>
    </row>
    <row r="42" spans="1:27" x14ac:dyDescent="0.25">
      <c r="A42" t="s">
        <v>133</v>
      </c>
      <c r="B42" t="s">
        <v>134</v>
      </c>
      <c r="C42" t="s">
        <v>132</v>
      </c>
      <c r="D42" t="s">
        <v>16</v>
      </c>
      <c r="E42" t="s">
        <v>20</v>
      </c>
      <c r="F42" t="s">
        <v>22</v>
      </c>
      <c r="G42" t="s">
        <v>24</v>
      </c>
      <c r="H42" t="s">
        <v>30</v>
      </c>
      <c r="I42" t="s">
        <v>36</v>
      </c>
      <c r="K42" s="23" t="s">
        <v>133</v>
      </c>
      <c r="L42" s="23" t="s">
        <v>134</v>
      </c>
      <c r="M42" s="23" t="s">
        <v>132</v>
      </c>
      <c r="N42" s="23" t="s">
        <v>16</v>
      </c>
      <c r="O42" s="23" t="s">
        <v>20</v>
      </c>
      <c r="P42" s="23" t="s">
        <v>22</v>
      </c>
      <c r="Q42" s="23" t="s">
        <v>24</v>
      </c>
      <c r="R42" s="23" t="s">
        <v>30</v>
      </c>
      <c r="S42" s="23" t="s">
        <v>36</v>
      </c>
    </row>
    <row r="43" spans="1:27" x14ac:dyDescent="0.25">
      <c r="A43" t="s">
        <v>153</v>
      </c>
      <c r="B43" t="s">
        <v>154</v>
      </c>
      <c r="C43">
        <v>1</v>
      </c>
      <c r="D43" s="1">
        <f>B19</f>
        <v>3.8235294117647061</v>
      </c>
      <c r="E43" s="1">
        <f>F19</f>
        <v>2.9411764705882355</v>
      </c>
      <c r="F43" s="1">
        <f>J19</f>
        <v>3.7647058823529411</v>
      </c>
      <c r="G43" s="1">
        <f>N19</f>
        <v>2.5882352941176472</v>
      </c>
      <c r="H43" s="1">
        <f>R19</f>
        <v>2.2941176470588234</v>
      </c>
      <c r="I43" s="1">
        <f>V19</f>
        <v>2.2352941176470589</v>
      </c>
      <c r="K43" s="23" t="s">
        <v>153</v>
      </c>
      <c r="L43" s="23" t="s">
        <v>154</v>
      </c>
      <c r="M43" s="23">
        <v>1</v>
      </c>
      <c r="N43" s="31">
        <f>B39</f>
        <v>3</v>
      </c>
      <c r="O43" s="1">
        <f>F39</f>
        <v>2.6875</v>
      </c>
      <c r="P43" s="31">
        <f>J39</f>
        <v>3.375</v>
      </c>
      <c r="Q43" s="31">
        <f>N39</f>
        <v>2.6875</v>
      </c>
      <c r="R43" s="31">
        <f>R39</f>
        <v>2.5625</v>
      </c>
      <c r="S43" s="31">
        <f>Y39</f>
        <v>2.875</v>
      </c>
    </row>
    <row r="44" spans="1:27" x14ac:dyDescent="0.25">
      <c r="A44" t="s">
        <v>179</v>
      </c>
      <c r="B44" t="s">
        <v>177</v>
      </c>
      <c r="C44">
        <v>2</v>
      </c>
      <c r="D44" s="1">
        <f>C$19</f>
        <v>4.4705882352941178</v>
      </c>
      <c r="E44" s="1">
        <f>G19</f>
        <v>3.8235294117647061</v>
      </c>
      <c r="F44" s="1">
        <f>K19</f>
        <v>5.117647058823529</v>
      </c>
      <c r="G44" s="1">
        <f>O19</f>
        <v>2.2352941176470589</v>
      </c>
      <c r="H44" s="1">
        <f>S19</f>
        <v>1.8823529411764706</v>
      </c>
      <c r="I44" s="1">
        <f>W19</f>
        <v>1.8235294117647058</v>
      </c>
      <c r="K44" s="23" t="s">
        <v>179</v>
      </c>
      <c r="L44" s="23" t="s">
        <v>177</v>
      </c>
      <c r="M44" s="23">
        <v>2</v>
      </c>
      <c r="N44" s="31">
        <f>C39</f>
        <v>4.1875</v>
      </c>
      <c r="O44" s="31">
        <f>G39</f>
        <v>4.25</v>
      </c>
      <c r="P44" s="1">
        <f>K39</f>
        <v>4.875</v>
      </c>
      <c r="Q44" s="31">
        <f>O39</f>
        <v>2.25</v>
      </c>
      <c r="R44" s="31">
        <f>S39</f>
        <v>2.3125</v>
      </c>
      <c r="S44" s="31">
        <f>X39</f>
        <v>2.625</v>
      </c>
    </row>
    <row r="45" spans="1:27" x14ac:dyDescent="0.25">
      <c r="A45" t="s">
        <v>155</v>
      </c>
      <c r="B45" t="s">
        <v>156</v>
      </c>
      <c r="C45">
        <v>3</v>
      </c>
      <c r="D45" s="1">
        <f>D$19</f>
        <v>2.5294117647058822</v>
      </c>
      <c r="E45" s="1">
        <f>H19</f>
        <v>2.1764705882352939</v>
      </c>
      <c r="F45" s="1">
        <f>L19</f>
        <v>3.3529411764705883</v>
      </c>
      <c r="G45" s="1">
        <f>P19</f>
        <v>1.7647058823529411</v>
      </c>
      <c r="H45" s="1">
        <f>T19</f>
        <v>1.8235294117647058</v>
      </c>
      <c r="I45" s="1">
        <f>X19</f>
        <v>1.8823529411764706</v>
      </c>
      <c r="K45" s="23" t="s">
        <v>155</v>
      </c>
      <c r="L45" s="23" t="s">
        <v>156</v>
      </c>
      <c r="M45" s="23">
        <v>3</v>
      </c>
      <c r="N45" s="31">
        <f>D39</f>
        <v>2.625</v>
      </c>
      <c r="O45" s="31">
        <f>H39</f>
        <v>2.625</v>
      </c>
      <c r="P45" s="31">
        <f>L39</f>
        <v>2.75</v>
      </c>
      <c r="Q45" s="1">
        <f>P39</f>
        <v>2.1875</v>
      </c>
      <c r="R45" s="31">
        <f>T39</f>
        <v>2.5625</v>
      </c>
      <c r="S45" s="31">
        <f>W39</f>
        <v>2.1875</v>
      </c>
    </row>
    <row r="46" spans="1:27" x14ac:dyDescent="0.25">
      <c r="A46" t="s">
        <v>157</v>
      </c>
      <c r="B46" t="s">
        <v>178</v>
      </c>
      <c r="C46">
        <v>4</v>
      </c>
      <c r="D46" s="1">
        <f>E$19</f>
        <v>5.375</v>
      </c>
      <c r="E46" s="1">
        <f>I19</f>
        <v>4.4375</v>
      </c>
      <c r="F46" s="1">
        <f>M19</f>
        <v>5.5</v>
      </c>
      <c r="G46" s="1">
        <f>Q19</f>
        <v>2.7647058823529411</v>
      </c>
      <c r="H46" s="1">
        <f>U19</f>
        <v>2.4117647058823528</v>
      </c>
      <c r="I46" s="1">
        <f>Y19</f>
        <v>2.3529411764705883</v>
      </c>
      <c r="K46" s="23" t="s">
        <v>157</v>
      </c>
      <c r="L46" s="23" t="s">
        <v>178</v>
      </c>
      <c r="M46" s="23">
        <v>4</v>
      </c>
      <c r="N46" s="31">
        <f>E39</f>
        <v>4.4375</v>
      </c>
      <c r="O46" s="31">
        <f>I39</f>
        <v>4.5625</v>
      </c>
      <c r="P46" s="31">
        <f>M39</f>
        <v>4.6875</v>
      </c>
      <c r="Q46" s="31">
        <f>Q39</f>
        <v>2.875</v>
      </c>
      <c r="R46" s="1">
        <f>U39</f>
        <v>2.6875</v>
      </c>
      <c r="S46" s="31">
        <f>V39</f>
        <v>2.5625</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7"/>
  <sheetViews>
    <sheetView topLeftCell="B1" workbookViewId="0">
      <pane ySplit="1" topLeftCell="A24" activePane="bottomLeft" state="frozen"/>
      <selection pane="bottomLeft" activeCell="L95" sqref="L95"/>
    </sheetView>
  </sheetViews>
  <sheetFormatPr baseColWidth="10" defaultRowHeight="15.75" x14ac:dyDescent="0.25"/>
  <sheetData>
    <row r="1" spans="1:28" x14ac:dyDescent="0.25">
      <c r="A1" t="s">
        <v>230</v>
      </c>
      <c r="C1" s="5" t="s">
        <v>4</v>
      </c>
      <c r="D1" s="5" t="s">
        <v>5</v>
      </c>
      <c r="E1" s="5" t="s">
        <v>6</v>
      </c>
      <c r="F1" s="5" t="s">
        <v>7</v>
      </c>
      <c r="G1" t="s">
        <v>8</v>
      </c>
      <c r="H1" t="s">
        <v>9</v>
      </c>
      <c r="I1" t="s">
        <v>10</v>
      </c>
      <c r="J1" t="s">
        <v>11</v>
      </c>
      <c r="K1" s="5" t="s">
        <v>12</v>
      </c>
      <c r="L1" s="5" t="s">
        <v>13</v>
      </c>
      <c r="M1" s="5" t="s">
        <v>14</v>
      </c>
      <c r="N1" s="5" t="s">
        <v>15</v>
      </c>
      <c r="O1" t="s">
        <v>26</v>
      </c>
      <c r="P1" t="s">
        <v>27</v>
      </c>
      <c r="Q1" t="s">
        <v>28</v>
      </c>
      <c r="R1" t="s">
        <v>44</v>
      </c>
      <c r="S1" s="5" t="s">
        <v>32</v>
      </c>
      <c r="T1" s="5" t="s">
        <v>33</v>
      </c>
      <c r="U1" s="5" t="s">
        <v>34</v>
      </c>
      <c r="V1" s="5" t="s">
        <v>35</v>
      </c>
      <c r="W1" s="3" t="s">
        <v>46</v>
      </c>
      <c r="X1" t="s">
        <v>47</v>
      </c>
      <c r="Y1" t="s">
        <v>48</v>
      </c>
      <c r="Z1" t="s">
        <v>49</v>
      </c>
      <c r="AA1" s="5" t="s">
        <v>41</v>
      </c>
      <c r="AB1" s="5" t="s">
        <v>45</v>
      </c>
    </row>
    <row r="2" spans="1:28" x14ac:dyDescent="0.25">
      <c r="A2" t="s">
        <v>224</v>
      </c>
      <c r="B2" t="str">
        <f>'mean value'!A3</f>
        <v>TP 2</v>
      </c>
      <c r="C2">
        <f>'mean value'!B3</f>
        <v>1</v>
      </c>
      <c r="D2">
        <f>'mean value'!C3</f>
        <v>2</v>
      </c>
      <c r="E2">
        <f>'mean value'!D3</f>
        <v>1</v>
      </c>
      <c r="F2">
        <f>'mean value'!E3</f>
        <v>2</v>
      </c>
      <c r="G2">
        <f>'mean value'!F3</f>
        <v>1</v>
      </c>
      <c r="H2">
        <f>'mean value'!G3</f>
        <v>3</v>
      </c>
      <c r="I2">
        <f>'mean value'!H3</f>
        <v>1</v>
      </c>
      <c r="J2">
        <f>'mean value'!I3</f>
        <v>4</v>
      </c>
      <c r="K2">
        <f>'mean value'!J3</f>
        <v>3</v>
      </c>
      <c r="L2">
        <f>'mean value'!K3</f>
        <v>4</v>
      </c>
      <c r="M2">
        <f>'mean value'!L3</f>
        <v>2</v>
      </c>
      <c r="N2">
        <f>'mean value'!M3</f>
        <v>4</v>
      </c>
      <c r="O2">
        <f>'mean value'!N3</f>
        <v>3</v>
      </c>
      <c r="P2">
        <f>'mean value'!O3</f>
        <v>3</v>
      </c>
      <c r="Q2">
        <f>'mean value'!P3</f>
        <v>2</v>
      </c>
      <c r="R2">
        <f>'mean value'!Q3</f>
        <v>4</v>
      </c>
      <c r="S2">
        <f>'mean value'!R3</f>
        <v>5</v>
      </c>
      <c r="T2">
        <f>'mean value'!S3</f>
        <v>6</v>
      </c>
      <c r="U2">
        <f>'mean value'!T3</f>
        <v>7</v>
      </c>
      <c r="V2">
        <f>'mean value'!U3</f>
        <v>6</v>
      </c>
      <c r="W2">
        <f>'mean value'!V3</f>
        <v>3</v>
      </c>
      <c r="X2">
        <f>'mean value'!W3</f>
        <v>3</v>
      </c>
      <c r="Y2">
        <f>'mean value'!X3</f>
        <v>4</v>
      </c>
      <c r="Z2">
        <f>'mean value'!Y3</f>
        <v>4</v>
      </c>
      <c r="AA2">
        <f>'mean value'!Z3</f>
        <v>3</v>
      </c>
      <c r="AB2">
        <f>'mean value'!AA3</f>
        <v>4</v>
      </c>
    </row>
    <row r="3" spans="1:28" x14ac:dyDescent="0.25">
      <c r="A3" t="s">
        <v>224</v>
      </c>
      <c r="B3" t="str">
        <f>'mean value'!A7</f>
        <v>TP 6</v>
      </c>
      <c r="C3">
        <f>'mean value'!B7</f>
        <v>2</v>
      </c>
      <c r="D3">
        <f>'mean value'!C7</f>
        <v>6</v>
      </c>
      <c r="E3">
        <f>'mean value'!D7</f>
        <v>2</v>
      </c>
      <c r="F3">
        <f>'mean value'!E7</f>
        <v>3</v>
      </c>
      <c r="G3">
        <f>'mean value'!F7</f>
        <v>2</v>
      </c>
      <c r="H3">
        <f>'mean value'!G7</f>
        <v>5</v>
      </c>
      <c r="I3">
        <f>'mean value'!H7</f>
        <v>2</v>
      </c>
      <c r="J3">
        <f>'mean value'!I7</f>
        <v>3</v>
      </c>
      <c r="K3">
        <f>'mean value'!J7</f>
        <v>2</v>
      </c>
      <c r="L3">
        <f>'mean value'!K7</f>
        <v>6</v>
      </c>
      <c r="M3">
        <f>'mean value'!L7</f>
        <v>3</v>
      </c>
      <c r="N3">
        <f>'mean value'!M7</f>
        <v>4</v>
      </c>
      <c r="O3">
        <f>'mean value'!N7</f>
        <v>3</v>
      </c>
      <c r="P3">
        <f>'mean value'!O7</f>
        <v>3</v>
      </c>
      <c r="Q3">
        <f>'mean value'!P7</f>
        <v>2</v>
      </c>
      <c r="R3">
        <f>'mean value'!Q7</f>
        <v>3</v>
      </c>
      <c r="S3">
        <f>'mean value'!R7</f>
        <v>3</v>
      </c>
      <c r="T3">
        <f>'mean value'!S7</f>
        <v>2</v>
      </c>
      <c r="U3">
        <f>'mean value'!T7</f>
        <v>2</v>
      </c>
      <c r="V3">
        <f>'mean value'!U7</f>
        <v>3</v>
      </c>
      <c r="W3">
        <f>'mean value'!V7</f>
        <v>3</v>
      </c>
      <c r="X3">
        <f>'mean value'!W7</f>
        <v>2</v>
      </c>
      <c r="Y3">
        <f>'mean value'!X7</f>
        <v>2</v>
      </c>
      <c r="Z3">
        <f>'mean value'!Y7</f>
        <v>3</v>
      </c>
      <c r="AA3">
        <f>'mean value'!Z7</f>
        <v>3</v>
      </c>
      <c r="AB3">
        <f>'mean value'!AA7</f>
        <v>3</v>
      </c>
    </row>
    <row r="4" spans="1:28" x14ac:dyDescent="0.25">
      <c r="A4" t="s">
        <v>224</v>
      </c>
      <c r="B4" t="str">
        <f>'mean value'!A8</f>
        <v>TP 7</v>
      </c>
      <c r="C4">
        <f>'mean value'!B8</f>
        <v>7</v>
      </c>
      <c r="D4">
        <f>'mean value'!C8</f>
        <v>5</v>
      </c>
      <c r="E4">
        <f>'mean value'!D8</f>
        <v>4</v>
      </c>
      <c r="F4">
        <f>'mean value'!E8</f>
        <v>7</v>
      </c>
      <c r="G4">
        <f>'mean value'!F8</f>
        <v>1</v>
      </c>
      <c r="H4">
        <f>'mean value'!G8</f>
        <v>1</v>
      </c>
      <c r="I4">
        <f>'mean value'!H8</f>
        <v>1</v>
      </c>
      <c r="J4">
        <f>'mean value'!I8</f>
        <v>1</v>
      </c>
      <c r="K4">
        <f>'mean value'!J8</f>
        <v>7</v>
      </c>
      <c r="L4">
        <f>'mean value'!K8</f>
        <v>7</v>
      </c>
      <c r="M4">
        <f>'mean value'!L8</f>
        <v>7</v>
      </c>
      <c r="N4">
        <f>'mean value'!M8</f>
        <v>7</v>
      </c>
      <c r="O4">
        <f>'mean value'!N8</f>
        <v>1</v>
      </c>
      <c r="P4">
        <f>'mean value'!O8</f>
        <v>1</v>
      </c>
      <c r="Q4">
        <f>'mean value'!P8</f>
        <v>1</v>
      </c>
      <c r="R4">
        <f>'mean value'!Q8</f>
        <v>1</v>
      </c>
      <c r="S4">
        <f>'mean value'!R8</f>
        <v>1</v>
      </c>
      <c r="T4">
        <f>'mean value'!S8</f>
        <v>1</v>
      </c>
      <c r="U4">
        <f>'mean value'!T8</f>
        <v>1</v>
      </c>
      <c r="V4">
        <f>'mean value'!U8</f>
        <v>1</v>
      </c>
      <c r="W4">
        <f>'mean value'!V8</f>
        <v>1</v>
      </c>
      <c r="X4">
        <f>'mean value'!W8</f>
        <v>1</v>
      </c>
      <c r="Y4">
        <f>'mean value'!X8</f>
        <v>1</v>
      </c>
      <c r="Z4">
        <f>'mean value'!Y8</f>
        <v>1</v>
      </c>
      <c r="AA4">
        <f>'mean value'!Z8</f>
        <v>1</v>
      </c>
      <c r="AB4">
        <f>'mean value'!AA8</f>
        <v>1</v>
      </c>
    </row>
    <row r="5" spans="1:28" x14ac:dyDescent="0.25">
      <c r="A5" t="s">
        <v>224</v>
      </c>
      <c r="B5" t="str">
        <f>'mean value'!A2</f>
        <v>TP 1</v>
      </c>
      <c r="C5">
        <f>'mean value'!B2</f>
        <v>6</v>
      </c>
      <c r="D5">
        <f>'mean value'!C2</f>
        <v>5</v>
      </c>
      <c r="E5">
        <f>'mean value'!D2</f>
        <v>4</v>
      </c>
      <c r="F5">
        <f>'mean value'!E2</f>
        <v>6</v>
      </c>
      <c r="G5">
        <f>'mean value'!F2</f>
        <v>1</v>
      </c>
      <c r="H5">
        <f>'mean value'!G2</f>
        <v>1</v>
      </c>
      <c r="I5">
        <f>'mean value'!H2</f>
        <v>1</v>
      </c>
      <c r="J5">
        <f>'mean value'!I2</f>
        <v>5</v>
      </c>
      <c r="K5">
        <f>'mean value'!J2</f>
        <v>6</v>
      </c>
      <c r="L5">
        <f>'mean value'!K2</f>
        <v>6</v>
      </c>
      <c r="M5">
        <f>'mean value'!L2</f>
        <v>4</v>
      </c>
      <c r="N5">
        <f>'mean value'!M2</f>
        <v>5</v>
      </c>
      <c r="O5">
        <f>'mean value'!N2</f>
        <v>2</v>
      </c>
      <c r="P5">
        <f>'mean value'!O2</f>
        <v>3</v>
      </c>
      <c r="Q5">
        <f>'mean value'!P2</f>
        <v>2</v>
      </c>
      <c r="R5">
        <f>'mean value'!Q2</f>
        <v>2</v>
      </c>
      <c r="S5">
        <f>'mean value'!R2</f>
        <v>3</v>
      </c>
      <c r="T5">
        <f>'mean value'!S2</f>
        <v>2</v>
      </c>
      <c r="U5">
        <f>'mean value'!T2</f>
        <v>2</v>
      </c>
      <c r="V5">
        <f>'mean value'!U2</f>
        <v>3</v>
      </c>
      <c r="W5">
        <f>'mean value'!V2</f>
        <v>2</v>
      </c>
      <c r="X5">
        <f>'mean value'!W2</f>
        <v>2</v>
      </c>
      <c r="Y5">
        <f>'mean value'!X2</f>
        <v>2</v>
      </c>
      <c r="Z5">
        <f>'mean value'!Y2</f>
        <v>2</v>
      </c>
      <c r="AA5">
        <f>'mean value'!Z2</f>
        <v>2</v>
      </c>
      <c r="AB5">
        <f>'mean value'!AA2</f>
        <v>1</v>
      </c>
    </row>
    <row r="6" spans="1:28" x14ac:dyDescent="0.25">
      <c r="A6" t="s">
        <v>224</v>
      </c>
      <c r="B6" t="str">
        <f>'mean value'!A11</f>
        <v>TP 10</v>
      </c>
      <c r="C6">
        <f>'mean value'!B11</f>
        <v>3</v>
      </c>
      <c r="D6">
        <f>'mean value'!C11</f>
        <v>3</v>
      </c>
      <c r="E6">
        <f>'mean value'!D11</f>
        <v>3</v>
      </c>
      <c r="F6">
        <f>'mean value'!E11</f>
        <v>6</v>
      </c>
      <c r="G6">
        <f>'mean value'!F11</f>
        <v>4</v>
      </c>
      <c r="H6">
        <f>'mean value'!G11</f>
        <v>3</v>
      </c>
      <c r="I6">
        <f>'mean value'!H11</f>
        <v>3</v>
      </c>
      <c r="J6">
        <f>'mean value'!I11</f>
        <v>6</v>
      </c>
      <c r="K6">
        <f>'mean value'!J11</f>
        <v>4</v>
      </c>
      <c r="L6">
        <f>'mean value'!K11</f>
        <v>3</v>
      </c>
      <c r="M6">
        <f>'mean value'!L11</f>
        <v>3</v>
      </c>
      <c r="N6">
        <f>'mean value'!M11</f>
        <v>6</v>
      </c>
      <c r="O6">
        <f>'mean value'!N11</f>
        <v>2</v>
      </c>
      <c r="P6">
        <f>'mean value'!O11</f>
        <v>2</v>
      </c>
      <c r="Q6">
        <f>'mean value'!P11</f>
        <v>2</v>
      </c>
      <c r="R6">
        <f>'mean value'!Q11</f>
        <v>2</v>
      </c>
      <c r="S6">
        <f>'mean value'!R11</f>
        <v>2</v>
      </c>
      <c r="T6">
        <f>'mean value'!S11</f>
        <v>2</v>
      </c>
      <c r="U6">
        <f>'mean value'!T11</f>
        <v>2</v>
      </c>
      <c r="V6">
        <f>'mean value'!U11</f>
        <v>2</v>
      </c>
      <c r="W6">
        <f>'mean value'!V11</f>
        <v>2</v>
      </c>
      <c r="X6">
        <f>'mean value'!W11</f>
        <v>2</v>
      </c>
      <c r="Y6">
        <f>'mean value'!X11</f>
        <v>2</v>
      </c>
      <c r="Z6">
        <f>'mean value'!Y11</f>
        <v>2</v>
      </c>
      <c r="AA6">
        <f>'mean value'!Z11</f>
        <v>2</v>
      </c>
      <c r="AB6">
        <f>'mean value'!AA11</f>
        <v>2</v>
      </c>
    </row>
    <row r="7" spans="1:28" x14ac:dyDescent="0.25">
      <c r="A7" t="s">
        <v>224</v>
      </c>
      <c r="B7" t="str">
        <f>'mean value'!A12</f>
        <v>TP 12</v>
      </c>
      <c r="C7">
        <f>'mean value'!B12</f>
        <v>3</v>
      </c>
      <c r="D7">
        <f>'mean value'!C12</f>
        <v>4</v>
      </c>
      <c r="E7">
        <f>'mean value'!D12</f>
        <v>2</v>
      </c>
      <c r="F7">
        <f>'mean value'!E12</f>
        <v>4</v>
      </c>
      <c r="G7">
        <f>'mean value'!F12</f>
        <v>3</v>
      </c>
      <c r="H7">
        <f>'mean value'!G12</f>
        <v>5</v>
      </c>
      <c r="I7">
        <f>'mean value'!H12</f>
        <v>2</v>
      </c>
      <c r="J7">
        <f>'mean value'!I12</f>
        <v>4</v>
      </c>
      <c r="K7">
        <f>'mean value'!J12</f>
        <v>3</v>
      </c>
      <c r="L7">
        <f>'mean value'!K12</f>
        <v>6</v>
      </c>
      <c r="M7">
        <f>'mean value'!L12</f>
        <v>3</v>
      </c>
      <c r="N7">
        <f>'mean value'!M12</f>
        <v>4</v>
      </c>
      <c r="O7">
        <f>'mean value'!N12</f>
        <v>5</v>
      </c>
      <c r="P7">
        <f>'mean value'!O12</f>
        <v>2</v>
      </c>
      <c r="Q7">
        <f>'mean value'!P12</f>
        <v>2</v>
      </c>
      <c r="R7">
        <f>'mean value'!Q12</f>
        <v>3</v>
      </c>
      <c r="S7">
        <f>'mean value'!R12</f>
        <v>5</v>
      </c>
      <c r="T7">
        <f>'mean value'!S12</f>
        <v>2</v>
      </c>
      <c r="U7">
        <f>'mean value'!T12</f>
        <v>2</v>
      </c>
      <c r="V7">
        <f>'mean value'!U12</f>
        <v>3</v>
      </c>
      <c r="W7">
        <f>'mean value'!V12</f>
        <v>5</v>
      </c>
      <c r="X7">
        <f>'mean value'!W12</f>
        <v>2</v>
      </c>
      <c r="Y7">
        <f>'mean value'!X12</f>
        <v>3</v>
      </c>
      <c r="Z7">
        <f>'mean value'!Y12</f>
        <v>2</v>
      </c>
      <c r="AA7">
        <f>'mean value'!Z12</f>
        <v>1</v>
      </c>
      <c r="AB7">
        <f>'mean value'!AA12</f>
        <v>3</v>
      </c>
    </row>
    <row r="8" spans="1:28" x14ac:dyDescent="0.25">
      <c r="A8" t="s">
        <v>224</v>
      </c>
      <c r="B8" t="str">
        <f>'mean value'!A22</f>
        <v>TP24</v>
      </c>
      <c r="C8">
        <f>'mean value'!B22</f>
        <v>3</v>
      </c>
      <c r="D8">
        <f>'mean value'!C22</f>
        <v>4</v>
      </c>
      <c r="E8">
        <f>'mean value'!D22</f>
        <v>1</v>
      </c>
      <c r="F8">
        <f>'mean value'!E22</f>
        <v>4</v>
      </c>
      <c r="G8">
        <f>'mean value'!F22</f>
        <v>3</v>
      </c>
      <c r="H8">
        <f>'mean value'!G22</f>
        <v>5</v>
      </c>
      <c r="I8">
        <f>'mean value'!H22</f>
        <v>2</v>
      </c>
      <c r="J8">
        <f>'mean value'!I22</f>
        <v>4</v>
      </c>
      <c r="K8">
        <f>'mean value'!J22</f>
        <v>3</v>
      </c>
      <c r="L8">
        <f>'mean value'!K22</f>
        <v>3</v>
      </c>
      <c r="M8">
        <f>'mean value'!L22</f>
        <v>1</v>
      </c>
      <c r="N8">
        <f>'mean value'!M22</f>
        <v>4</v>
      </c>
      <c r="O8">
        <f>'mean value'!N22</f>
        <v>5</v>
      </c>
      <c r="P8">
        <f>'mean value'!O22</f>
        <v>3</v>
      </c>
      <c r="Q8">
        <f>'mean value'!P22</f>
        <v>3</v>
      </c>
      <c r="R8">
        <f>'mean value'!Q22</f>
        <v>5</v>
      </c>
      <c r="S8">
        <f>'mean value'!R22</f>
        <v>4</v>
      </c>
      <c r="T8">
        <f>'mean value'!S22</f>
        <v>2</v>
      </c>
      <c r="U8">
        <f>'mean value'!T22</f>
        <v>3</v>
      </c>
      <c r="V8">
        <f>'mean value'!U22</f>
        <v>4</v>
      </c>
      <c r="W8">
        <f>'mean value'!V22</f>
        <v>4</v>
      </c>
      <c r="X8">
        <f>'mean value'!W22</f>
        <v>2</v>
      </c>
      <c r="Y8">
        <f>'mean value'!X22</f>
        <v>3</v>
      </c>
      <c r="Z8">
        <f>'mean value'!Y22</f>
        <v>4</v>
      </c>
      <c r="AA8">
        <f>'mean value'!Z22</f>
        <v>2</v>
      </c>
      <c r="AB8">
        <f>'mean value'!AA22</f>
        <v>6</v>
      </c>
    </row>
    <row r="9" spans="1:28" x14ac:dyDescent="0.25">
      <c r="A9" t="s">
        <v>224</v>
      </c>
      <c r="B9" t="str">
        <f>'mean value'!A5</f>
        <v>TP 4</v>
      </c>
      <c r="C9">
        <f>'mean value'!B5</f>
        <v>3</v>
      </c>
      <c r="D9">
        <f>'mean value'!C5</f>
        <v>6</v>
      </c>
      <c r="E9">
        <f>'mean value'!D5</f>
        <v>3</v>
      </c>
      <c r="F9">
        <f>'mean value'!E5</f>
        <v>7</v>
      </c>
      <c r="G9">
        <f>'mean value'!F5</f>
        <v>3</v>
      </c>
      <c r="H9">
        <f>'mean value'!G5</f>
        <v>4</v>
      </c>
      <c r="I9">
        <f>'mean value'!H5</f>
        <v>3</v>
      </c>
      <c r="J9">
        <f>'mean value'!I5</f>
        <v>7</v>
      </c>
      <c r="K9">
        <f>'mean value'!J5</f>
        <v>3</v>
      </c>
      <c r="L9">
        <f>'mean value'!K5</f>
        <v>7</v>
      </c>
      <c r="M9">
        <f>'mean value'!L5</f>
        <v>4</v>
      </c>
      <c r="N9">
        <f>'mean value'!M5</f>
        <v>7</v>
      </c>
      <c r="O9">
        <f>'mean value'!N5</f>
        <v>1</v>
      </c>
      <c r="P9">
        <f>'mean value'!O5</f>
        <v>2</v>
      </c>
      <c r="Q9">
        <f>'mean value'!P5</f>
        <v>1</v>
      </c>
      <c r="R9">
        <f>'mean value'!Q5</f>
        <v>2</v>
      </c>
      <c r="S9">
        <f>'mean value'!R5</f>
        <v>1</v>
      </c>
      <c r="T9">
        <f>'mean value'!S5</f>
        <v>2</v>
      </c>
      <c r="U9">
        <f>'mean value'!T5</f>
        <v>1</v>
      </c>
      <c r="V9">
        <f>'mean value'!U5</f>
        <v>2</v>
      </c>
      <c r="W9">
        <f>'mean value'!V5</f>
        <v>1</v>
      </c>
      <c r="X9">
        <f>'mean value'!W5</f>
        <v>3</v>
      </c>
      <c r="Y9">
        <f>'mean value'!X5</f>
        <v>1</v>
      </c>
      <c r="Z9">
        <f>'mean value'!Y5</f>
        <v>3</v>
      </c>
      <c r="AA9">
        <f>'mean value'!Z5</f>
        <v>2</v>
      </c>
      <c r="AB9">
        <f>'mean value'!AA5</f>
        <v>2</v>
      </c>
    </row>
    <row r="10" spans="1:28" x14ac:dyDescent="0.25">
      <c r="A10" t="s">
        <v>224</v>
      </c>
      <c r="B10" t="str">
        <f>'mean value'!A19</f>
        <v>TP20</v>
      </c>
      <c r="C10">
        <f>'mean value'!B19</f>
        <v>2</v>
      </c>
      <c r="D10">
        <f>'mean value'!C19</f>
        <v>6</v>
      </c>
      <c r="E10">
        <f>'mean value'!D19</f>
        <v>3</v>
      </c>
      <c r="F10">
        <f>'mean value'!E19</f>
        <v>4</v>
      </c>
      <c r="G10">
        <f>'mean value'!F19</f>
        <v>2</v>
      </c>
      <c r="H10">
        <f>'mean value'!G19</f>
        <v>4</v>
      </c>
      <c r="I10">
        <f>'mean value'!H19</f>
        <v>2</v>
      </c>
      <c r="J10">
        <f>'mean value'!I19</f>
        <v>4</v>
      </c>
      <c r="K10">
        <f>'mean value'!J19</f>
        <v>2</v>
      </c>
      <c r="L10">
        <f>'mean value'!K19</f>
        <v>4</v>
      </c>
      <c r="M10">
        <f>'mean value'!L19</f>
        <v>5</v>
      </c>
      <c r="N10">
        <f>'mean value'!M19</f>
        <v>5</v>
      </c>
      <c r="O10">
        <f>'mean value'!N19</f>
        <v>5</v>
      </c>
      <c r="P10">
        <f>'mean value'!O19</f>
        <v>2</v>
      </c>
      <c r="Q10">
        <f>'mean value'!P19</f>
        <v>3</v>
      </c>
      <c r="R10">
        <f>'mean value'!Q19</f>
        <v>3</v>
      </c>
      <c r="S10">
        <f>'mean value'!R19</f>
        <v>3</v>
      </c>
      <c r="T10">
        <f>'mean value'!S19</f>
        <v>3</v>
      </c>
      <c r="U10">
        <f>'mean value'!T19</f>
        <v>2</v>
      </c>
      <c r="V10">
        <f>'mean value'!U19</f>
        <v>3</v>
      </c>
      <c r="W10">
        <f>'mean value'!V19</f>
        <v>4</v>
      </c>
      <c r="X10">
        <f>'mean value'!W19</f>
        <v>3</v>
      </c>
      <c r="Y10">
        <f>'mean value'!X19</f>
        <v>2</v>
      </c>
      <c r="Z10">
        <f>'mean value'!Y19</f>
        <v>3</v>
      </c>
      <c r="AA10">
        <f>'mean value'!Z19</f>
        <v>2</v>
      </c>
      <c r="AB10">
        <f>'mean value'!AA19</f>
        <v>2</v>
      </c>
    </row>
    <row r="11" spans="1:28" x14ac:dyDescent="0.25">
      <c r="A11" t="s">
        <v>224</v>
      </c>
      <c r="B11" t="str">
        <f>'mean value'!A16</f>
        <v>TP17</v>
      </c>
      <c r="C11">
        <f>'mean value'!B16</f>
        <v>7</v>
      </c>
      <c r="D11">
        <f>'mean value'!C16</f>
        <v>7</v>
      </c>
      <c r="E11">
        <f>'mean value'!D16</f>
        <v>7</v>
      </c>
      <c r="F11">
        <f>'mean value'!E16</f>
        <v>7</v>
      </c>
      <c r="G11">
        <f>'mean value'!F16</f>
        <v>7</v>
      </c>
      <c r="H11">
        <f>'mean value'!G16</f>
        <v>7</v>
      </c>
      <c r="I11">
        <f>'mean value'!H16</f>
        <v>7</v>
      </c>
      <c r="J11">
        <f>'mean value'!I16</f>
        <v>7</v>
      </c>
      <c r="K11">
        <f>'mean value'!J16</f>
        <v>7</v>
      </c>
      <c r="L11">
        <f>'mean value'!K16</f>
        <v>7</v>
      </c>
      <c r="M11">
        <f>'mean value'!L16</f>
        <v>7</v>
      </c>
      <c r="N11">
        <f>'mean value'!M16</f>
        <v>7</v>
      </c>
      <c r="O11">
        <f>'mean value'!N16</f>
        <v>1</v>
      </c>
      <c r="P11">
        <f>'mean value'!O16</f>
        <v>1</v>
      </c>
      <c r="Q11">
        <f>'mean value'!P16</f>
        <v>1</v>
      </c>
      <c r="R11">
        <f>'mean value'!Q16</f>
        <v>1</v>
      </c>
      <c r="S11">
        <f>'mean value'!R16</f>
        <v>1</v>
      </c>
      <c r="T11">
        <f>'mean value'!S16</f>
        <v>1</v>
      </c>
      <c r="U11">
        <f>'mean value'!T16</f>
        <v>1</v>
      </c>
      <c r="V11">
        <f>'mean value'!U16</f>
        <v>1</v>
      </c>
      <c r="W11">
        <f>'mean value'!V16</f>
        <v>1</v>
      </c>
      <c r="X11">
        <f>'mean value'!W16</f>
        <v>1</v>
      </c>
      <c r="Y11">
        <f>'mean value'!X16</f>
        <v>1</v>
      </c>
      <c r="Z11">
        <f>'mean value'!Y16</f>
        <v>1</v>
      </c>
      <c r="AA11">
        <f>'mean value'!Z16</f>
        <v>1</v>
      </c>
      <c r="AB11">
        <f>'mean value'!AA16</f>
        <v>1</v>
      </c>
    </row>
    <row r="12" spans="1:28" x14ac:dyDescent="0.25">
      <c r="A12" t="s">
        <v>224</v>
      </c>
      <c r="B12" t="str">
        <f>'mean value'!A17</f>
        <v>TP18</v>
      </c>
      <c r="C12">
        <f>'mean value'!B17</f>
        <v>5</v>
      </c>
      <c r="D12">
        <f>'mean value'!C17</f>
        <v>6</v>
      </c>
      <c r="E12">
        <f>'mean value'!D17</f>
        <v>4</v>
      </c>
      <c r="F12">
        <f>'mean value'!E17</f>
        <v>6</v>
      </c>
      <c r="G12">
        <f>'mean value'!F17</f>
        <v>2</v>
      </c>
      <c r="H12">
        <f>'mean value'!G17</f>
        <v>2</v>
      </c>
      <c r="I12">
        <f>'mean value'!H17</f>
        <v>2</v>
      </c>
      <c r="J12">
        <f>'mean value'!I17</f>
        <v>1</v>
      </c>
      <c r="K12">
        <f>'mean value'!J17</f>
        <v>4</v>
      </c>
      <c r="L12">
        <f>'mean value'!K17</f>
        <v>5</v>
      </c>
      <c r="M12">
        <f>'mean value'!L17</f>
        <v>4</v>
      </c>
      <c r="N12">
        <f>'mean value'!M17</f>
        <v>5</v>
      </c>
      <c r="O12">
        <f>'mean value'!N17</f>
        <v>4</v>
      </c>
      <c r="P12">
        <f>'mean value'!O17</f>
        <v>6</v>
      </c>
      <c r="Q12">
        <f>'mean value'!P17</f>
        <v>4</v>
      </c>
      <c r="R12">
        <f>'mean value'!Q17</f>
        <v>6</v>
      </c>
      <c r="S12">
        <f>'mean value'!R17</f>
        <v>3</v>
      </c>
      <c r="T12">
        <f>'mean value'!S17</f>
        <v>2</v>
      </c>
      <c r="U12">
        <f>'mean value'!T17</f>
        <v>1</v>
      </c>
      <c r="V12">
        <f>'mean value'!U17</f>
        <v>1</v>
      </c>
      <c r="W12">
        <f>'mean value'!V17</f>
        <v>2</v>
      </c>
      <c r="X12">
        <f>'mean value'!W17</f>
        <v>1</v>
      </c>
      <c r="Y12">
        <f>'mean value'!X17</f>
        <v>1</v>
      </c>
      <c r="Z12">
        <f>'mean value'!Y17</f>
        <v>1</v>
      </c>
      <c r="AA12">
        <f>'mean value'!Z17</f>
        <v>1</v>
      </c>
      <c r="AB12">
        <f>'mean value'!AA17</f>
        <v>1</v>
      </c>
    </row>
    <row r="13" spans="1:28" s="1" customFormat="1" x14ac:dyDescent="0.25">
      <c r="A13" s="1" t="s">
        <v>215</v>
      </c>
      <c r="C13" s="1">
        <f>AVERAGE(C2:C12)</f>
        <v>3.8181818181818183</v>
      </c>
      <c r="D13" s="1">
        <f t="shared" ref="D13:AB13" si="0">AVERAGE(D2:D12)</f>
        <v>4.9090909090909092</v>
      </c>
      <c r="E13" s="1">
        <f t="shared" si="0"/>
        <v>3.0909090909090908</v>
      </c>
      <c r="F13" s="1">
        <f t="shared" si="0"/>
        <v>5.0909090909090908</v>
      </c>
      <c r="G13" s="1">
        <f t="shared" si="0"/>
        <v>2.6363636363636362</v>
      </c>
      <c r="H13" s="1">
        <f t="shared" si="0"/>
        <v>3.6363636363636362</v>
      </c>
      <c r="I13" s="1">
        <f t="shared" si="0"/>
        <v>2.3636363636363638</v>
      </c>
      <c r="J13" s="1">
        <f t="shared" si="0"/>
        <v>4.1818181818181817</v>
      </c>
      <c r="K13" s="1">
        <f t="shared" si="0"/>
        <v>4</v>
      </c>
      <c r="L13" s="1">
        <f t="shared" si="0"/>
        <v>5.2727272727272725</v>
      </c>
      <c r="M13" s="1">
        <f t="shared" si="0"/>
        <v>3.9090909090909092</v>
      </c>
      <c r="N13" s="1">
        <f t="shared" si="0"/>
        <v>5.2727272727272725</v>
      </c>
      <c r="O13" s="1">
        <f t="shared" si="0"/>
        <v>2.9090909090909092</v>
      </c>
      <c r="P13" s="1">
        <f t="shared" si="0"/>
        <v>2.5454545454545454</v>
      </c>
      <c r="Q13" s="1">
        <f t="shared" si="0"/>
        <v>2.0909090909090908</v>
      </c>
      <c r="R13" s="1">
        <f t="shared" si="0"/>
        <v>2.9090909090909092</v>
      </c>
      <c r="S13" s="1">
        <f t="shared" si="0"/>
        <v>2.8181818181818183</v>
      </c>
      <c r="T13" s="1">
        <f t="shared" si="0"/>
        <v>2.2727272727272729</v>
      </c>
      <c r="U13" s="1">
        <f t="shared" si="0"/>
        <v>2.1818181818181817</v>
      </c>
      <c r="V13" s="1">
        <f t="shared" si="0"/>
        <v>2.6363636363636362</v>
      </c>
      <c r="W13" s="1">
        <f t="shared" si="0"/>
        <v>2.5454545454545454</v>
      </c>
      <c r="X13" s="1">
        <f t="shared" si="0"/>
        <v>2</v>
      </c>
      <c r="Y13" s="1">
        <f t="shared" si="0"/>
        <v>2</v>
      </c>
      <c r="Z13" s="1">
        <f t="shared" si="0"/>
        <v>2.3636363636363638</v>
      </c>
      <c r="AA13" s="1">
        <f t="shared" si="0"/>
        <v>1.8181818181818181</v>
      </c>
      <c r="AB13" s="1">
        <f t="shared" si="0"/>
        <v>2.3636363636363638</v>
      </c>
    </row>
    <row r="16" spans="1:28" x14ac:dyDescent="0.25">
      <c r="A16" t="s">
        <v>231</v>
      </c>
      <c r="B16" t="str">
        <f>'mean value'!A6</f>
        <v>TP 5</v>
      </c>
      <c r="C16">
        <f>'mean value'!B6</f>
        <v>5</v>
      </c>
      <c r="D16">
        <f>'mean value'!C6</f>
        <v>4</v>
      </c>
      <c r="E16">
        <f>'mean value'!D6</f>
        <v>4</v>
      </c>
      <c r="F16">
        <f>'mean value'!E6</f>
        <v>6</v>
      </c>
      <c r="G16">
        <f>'mean value'!F6</f>
        <v>6</v>
      </c>
      <c r="H16">
        <f>'mean value'!G6</f>
        <v>3</v>
      </c>
      <c r="I16">
        <f>'mean value'!H6</f>
        <v>4</v>
      </c>
      <c r="J16">
        <f>'mean value'!I6</f>
        <v>6</v>
      </c>
      <c r="K16">
        <f>'mean value'!J6</f>
        <v>6</v>
      </c>
      <c r="L16">
        <f>'mean value'!K6</f>
        <v>6</v>
      </c>
      <c r="M16">
        <f>'mean value'!L6</f>
        <v>4</v>
      </c>
      <c r="N16">
        <f>'mean value'!M6</f>
        <v>5</v>
      </c>
      <c r="O16">
        <f>'mean value'!N6</f>
        <v>2</v>
      </c>
      <c r="P16">
        <f>'mean value'!O6</f>
        <v>2</v>
      </c>
      <c r="Q16">
        <f>'mean value'!P6</f>
        <v>2</v>
      </c>
      <c r="R16">
        <f>'mean value'!Q6</f>
        <v>5</v>
      </c>
      <c r="S16">
        <f>'mean value'!R6</f>
        <v>3</v>
      </c>
      <c r="T16">
        <f>'mean value'!S6</f>
        <v>4</v>
      </c>
      <c r="U16">
        <f>'mean value'!T6</f>
        <v>3</v>
      </c>
      <c r="V16">
        <f>'mean value'!U6</f>
        <v>5</v>
      </c>
      <c r="W16">
        <f>'mean value'!V6</f>
        <v>3</v>
      </c>
      <c r="X16">
        <f>'mean value'!W6</f>
        <v>3</v>
      </c>
      <c r="Y16">
        <f>'mean value'!X6</f>
        <v>2</v>
      </c>
      <c r="Z16">
        <f>'mean value'!Y6</f>
        <v>5</v>
      </c>
      <c r="AA16">
        <f>'mean value'!Z6</f>
        <v>2</v>
      </c>
      <c r="AB16">
        <f>'mean value'!AA6</f>
        <v>3</v>
      </c>
    </row>
    <row r="17" spans="1:28" x14ac:dyDescent="0.25">
      <c r="A17" t="s">
        <v>231</v>
      </c>
      <c r="B17" t="str">
        <f>'mean value'!A25</f>
        <v>TP27</v>
      </c>
      <c r="C17">
        <f>'mean value'!B25</f>
        <v>1</v>
      </c>
      <c r="D17">
        <f>'mean value'!C25</f>
        <v>1</v>
      </c>
      <c r="E17">
        <f>'mean value'!D25</f>
        <v>1</v>
      </c>
      <c r="F17" t="str">
        <f>'mean value'!E25</f>
        <v>n.a</v>
      </c>
      <c r="G17">
        <f>'mean value'!F25</f>
        <v>1</v>
      </c>
      <c r="H17">
        <f>'mean value'!G25</f>
        <v>1</v>
      </c>
      <c r="I17">
        <f>'mean value'!H25</f>
        <v>1</v>
      </c>
      <c r="J17" t="str">
        <f>'mean value'!I25</f>
        <v>n.a</v>
      </c>
      <c r="K17">
        <f>'mean value'!J25</f>
        <v>1</v>
      </c>
      <c r="L17">
        <f>'mean value'!K25</f>
        <v>3</v>
      </c>
      <c r="M17">
        <f>'mean value'!L25</f>
        <v>4</v>
      </c>
      <c r="N17" t="str">
        <f>'mean value'!M25</f>
        <v>n.a</v>
      </c>
      <c r="O17">
        <f>'mean value'!N25</f>
        <v>3</v>
      </c>
      <c r="P17">
        <f>'mean value'!O25</f>
        <v>1</v>
      </c>
      <c r="Q17">
        <f>'mean value'!P25</f>
        <v>1</v>
      </c>
      <c r="R17">
        <f>'mean value'!Q25</f>
        <v>1</v>
      </c>
      <c r="S17">
        <f>'mean value'!R25</f>
        <v>3</v>
      </c>
      <c r="T17">
        <f>'mean value'!S25</f>
        <v>1</v>
      </c>
      <c r="U17">
        <f>'mean value'!T25</f>
        <v>1</v>
      </c>
      <c r="V17">
        <f>'mean value'!U25</f>
        <v>1</v>
      </c>
      <c r="W17">
        <f>'mean value'!V25</f>
        <v>3</v>
      </c>
      <c r="X17">
        <f>'mean value'!W25</f>
        <v>1</v>
      </c>
      <c r="Y17">
        <f>'mean value'!X25</f>
        <v>1</v>
      </c>
      <c r="Z17">
        <f>'mean value'!Y25</f>
        <v>1</v>
      </c>
      <c r="AA17">
        <f>'mean value'!Z25</f>
        <v>3</v>
      </c>
      <c r="AB17">
        <f>'mean value'!AA25</f>
        <v>3</v>
      </c>
    </row>
    <row r="18" spans="1:28" x14ac:dyDescent="0.25">
      <c r="A18" t="s">
        <v>231</v>
      </c>
      <c r="B18" t="str">
        <f>'mean value'!A13</f>
        <v>TP 14</v>
      </c>
      <c r="C18">
        <f>'mean value'!B13</f>
        <v>2</v>
      </c>
      <c r="D18">
        <f>'mean value'!C13</f>
        <v>6</v>
      </c>
      <c r="E18">
        <f>'mean value'!D13</f>
        <v>1</v>
      </c>
      <c r="F18">
        <f>'mean value'!E13</f>
        <v>5</v>
      </c>
      <c r="G18">
        <f>'mean value'!F13</f>
        <v>3</v>
      </c>
      <c r="H18">
        <f>'mean value'!G13</f>
        <v>7</v>
      </c>
      <c r="I18">
        <f>'mean value'!H13</f>
        <v>1</v>
      </c>
      <c r="J18">
        <f>'mean value'!I13</f>
        <v>5</v>
      </c>
      <c r="K18">
        <f>'mean value'!J13</f>
        <v>4</v>
      </c>
      <c r="L18">
        <f>'mean value'!K13</f>
        <v>7</v>
      </c>
      <c r="M18">
        <f>'mean value'!L13</f>
        <v>1</v>
      </c>
      <c r="N18">
        <f>'mean value'!M13</f>
        <v>6</v>
      </c>
      <c r="O18">
        <f>'mean value'!N13</f>
        <v>2</v>
      </c>
      <c r="P18">
        <f>'mean value'!O13</f>
        <v>1</v>
      </c>
      <c r="Q18">
        <f>'mean value'!P13</f>
        <v>2</v>
      </c>
      <c r="R18">
        <f>'mean value'!Q13</f>
        <v>4</v>
      </c>
      <c r="S18">
        <f>'mean value'!R13</f>
        <v>1</v>
      </c>
      <c r="T18">
        <f>'mean value'!S13</f>
        <v>2</v>
      </c>
      <c r="U18">
        <f>'mean value'!T13</f>
        <v>1</v>
      </c>
      <c r="V18">
        <f>'mean value'!U13</f>
        <v>4</v>
      </c>
      <c r="W18">
        <f>'mean value'!V13</f>
        <v>1</v>
      </c>
      <c r="X18">
        <f>'mean value'!W13</f>
        <v>2</v>
      </c>
      <c r="Y18">
        <f>'mean value'!X13</f>
        <v>1</v>
      </c>
      <c r="Z18">
        <f>'mean value'!Y13</f>
        <v>4</v>
      </c>
      <c r="AA18">
        <f>'mean value'!Z13</f>
        <v>2</v>
      </c>
      <c r="AB18">
        <f>'mean value'!AA13</f>
        <v>2</v>
      </c>
    </row>
    <row r="19" spans="1:28" x14ac:dyDescent="0.25">
      <c r="A19" t="s">
        <v>231</v>
      </c>
      <c r="B19" t="str">
        <f>'mean value'!A10</f>
        <v>TP 9</v>
      </c>
      <c r="C19">
        <f>'mean value'!B10</f>
        <v>4</v>
      </c>
      <c r="D19">
        <f>'mean value'!C10</f>
        <v>3</v>
      </c>
      <c r="E19">
        <f>'mean value'!D10</f>
        <v>2</v>
      </c>
      <c r="F19">
        <f>'mean value'!E10</f>
        <v>6</v>
      </c>
      <c r="G19">
        <f>'mean value'!F10</f>
        <v>4</v>
      </c>
      <c r="H19">
        <f>'mean value'!G10</f>
        <v>6</v>
      </c>
      <c r="I19">
        <f>'mean value'!H10</f>
        <v>4</v>
      </c>
      <c r="J19">
        <f>'mean value'!I10</f>
        <v>6</v>
      </c>
      <c r="K19">
        <f>'mean value'!J10</f>
        <v>4</v>
      </c>
      <c r="L19">
        <f>'mean value'!K10</f>
        <v>4</v>
      </c>
      <c r="M19">
        <f>'mean value'!L10</f>
        <v>3</v>
      </c>
      <c r="N19">
        <f>'mean value'!M10</f>
        <v>6</v>
      </c>
      <c r="O19">
        <f>'mean value'!N10</f>
        <v>2</v>
      </c>
      <c r="P19">
        <f>'mean value'!O10</f>
        <v>4</v>
      </c>
      <c r="Q19">
        <f>'mean value'!P10</f>
        <v>2</v>
      </c>
      <c r="R19">
        <f>'mean value'!Q10</f>
        <v>2</v>
      </c>
      <c r="S19">
        <f>'mean value'!R10</f>
        <v>2</v>
      </c>
      <c r="T19">
        <f>'mean value'!S10</f>
        <v>5</v>
      </c>
      <c r="U19">
        <f>'mean value'!T10</f>
        <v>2</v>
      </c>
      <c r="V19">
        <f>'mean value'!U10</f>
        <v>1</v>
      </c>
      <c r="W19">
        <f>'mean value'!V10</f>
        <v>2</v>
      </c>
      <c r="X19">
        <f>'mean value'!W10</f>
        <v>4</v>
      </c>
      <c r="Y19">
        <f>'mean value'!X10</f>
        <v>4</v>
      </c>
      <c r="Z19">
        <f>'mean value'!Y10</f>
        <v>2</v>
      </c>
      <c r="AA19">
        <f>'mean value'!Z10</f>
        <v>3</v>
      </c>
      <c r="AB19">
        <f>'mean value'!AA10</f>
        <v>3</v>
      </c>
    </row>
    <row r="20" spans="1:28" x14ac:dyDescent="0.25">
      <c r="A20" t="s">
        <v>231</v>
      </c>
      <c r="B20" t="str">
        <f>'mean value'!A20</f>
        <v>TP21</v>
      </c>
      <c r="C20">
        <f>'mean value'!B20</f>
        <v>2</v>
      </c>
      <c r="D20">
        <f>'mean value'!C20</f>
        <v>2</v>
      </c>
      <c r="E20">
        <f>'mean value'!D20</f>
        <v>1</v>
      </c>
      <c r="F20">
        <f>'mean value'!E20</f>
        <v>5</v>
      </c>
      <c r="G20">
        <f>'mean value'!F20</f>
        <v>2</v>
      </c>
      <c r="H20">
        <f>'mean value'!G20</f>
        <v>2</v>
      </c>
      <c r="I20">
        <f>'mean value'!H20</f>
        <v>1</v>
      </c>
      <c r="J20">
        <f>'mean value'!I20</f>
        <v>5</v>
      </c>
      <c r="K20">
        <f>'mean value'!J20</f>
        <v>2</v>
      </c>
      <c r="L20">
        <f>'mean value'!K20</f>
        <v>2</v>
      </c>
      <c r="M20">
        <f>'mean value'!L20</f>
        <v>1</v>
      </c>
      <c r="N20">
        <f>'mean value'!M20</f>
        <v>5</v>
      </c>
      <c r="O20">
        <f>'mean value'!N20</f>
        <v>5</v>
      </c>
      <c r="P20">
        <f>'mean value'!O20</f>
        <v>2</v>
      </c>
      <c r="Q20">
        <f>'mean value'!P20</f>
        <v>4</v>
      </c>
      <c r="R20">
        <f>'mean value'!Q20</f>
        <v>6</v>
      </c>
      <c r="S20">
        <f>'mean value'!R20</f>
        <v>3</v>
      </c>
      <c r="T20">
        <f>'mean value'!S20</f>
        <v>2</v>
      </c>
      <c r="U20">
        <f>'mean value'!T20</f>
        <v>4</v>
      </c>
      <c r="V20">
        <f>'mean value'!U20</f>
        <v>5</v>
      </c>
      <c r="W20">
        <f>'mean value'!V20</f>
        <v>4</v>
      </c>
      <c r="X20">
        <f>'mean value'!W20</f>
        <v>2</v>
      </c>
      <c r="Y20">
        <f>'mean value'!X20</f>
        <v>4</v>
      </c>
      <c r="Z20">
        <f>'mean value'!Y20</f>
        <v>5</v>
      </c>
      <c r="AA20">
        <f>'mean value'!Z20</f>
        <v>5</v>
      </c>
      <c r="AB20">
        <f>'mean value'!AA20</f>
        <v>6</v>
      </c>
    </row>
    <row r="21" spans="1:28" x14ac:dyDescent="0.25">
      <c r="A21" t="s">
        <v>231</v>
      </c>
      <c r="B21" t="str">
        <f>'mean value'!A4</f>
        <v>TP 3</v>
      </c>
      <c r="C21">
        <f>'mean value'!B4</f>
        <v>6</v>
      </c>
      <c r="D21">
        <f>'mean value'!C4</f>
        <v>5</v>
      </c>
      <c r="E21">
        <f>'mean value'!D4</f>
        <v>2</v>
      </c>
      <c r="F21">
        <f>'mean value'!E4</f>
        <v>6</v>
      </c>
      <c r="G21">
        <f>'mean value'!F4</f>
        <v>5</v>
      </c>
      <c r="H21">
        <f>'mean value'!G4</f>
        <v>7</v>
      </c>
      <c r="I21">
        <f>'mean value'!H4</f>
        <v>2</v>
      </c>
      <c r="J21">
        <f>'mean value'!I4</f>
        <v>6</v>
      </c>
      <c r="K21">
        <f>'mean value'!J4</f>
        <v>5</v>
      </c>
      <c r="L21">
        <f>'mean value'!K4</f>
        <v>5</v>
      </c>
      <c r="M21">
        <f>'mean value'!L4</f>
        <v>2</v>
      </c>
      <c r="N21">
        <f>'mean value'!M4</f>
        <v>6</v>
      </c>
      <c r="O21">
        <f>'mean value'!N4</f>
        <v>3</v>
      </c>
      <c r="P21">
        <f>'mean value'!O4</f>
        <v>3</v>
      </c>
      <c r="Q21">
        <f>'mean value'!P4</f>
        <v>2</v>
      </c>
      <c r="R21">
        <f>'mean value'!Q4</f>
        <v>3</v>
      </c>
      <c r="S21">
        <f>'mean value'!R4</f>
        <v>3</v>
      </c>
      <c r="T21">
        <f>'mean value'!S4</f>
        <v>3</v>
      </c>
      <c r="U21">
        <f>'mean value'!T4</f>
        <v>2</v>
      </c>
      <c r="V21">
        <f>'mean value'!U4</f>
        <v>3</v>
      </c>
      <c r="W21">
        <f>'mean value'!V4</f>
        <v>2</v>
      </c>
      <c r="X21">
        <f>'mean value'!W4</f>
        <v>2</v>
      </c>
      <c r="Y21">
        <f>'mean value'!X4</f>
        <v>2</v>
      </c>
      <c r="Z21">
        <f>'mean value'!Y4</f>
        <v>2</v>
      </c>
      <c r="AA21">
        <f>'mean value'!Z4</f>
        <v>3</v>
      </c>
      <c r="AB21">
        <f>'mean value'!AA4</f>
        <v>3</v>
      </c>
    </row>
    <row r="22" spans="1:28" x14ac:dyDescent="0.25">
      <c r="A22" t="s">
        <v>231</v>
      </c>
      <c r="B22" t="str">
        <f>'mean value'!A18</f>
        <v>TP19</v>
      </c>
      <c r="C22">
        <f>'mean value'!B18</f>
        <v>1</v>
      </c>
      <c r="D22">
        <f>'mean value'!C18</f>
        <v>5</v>
      </c>
      <c r="E22">
        <f>'mean value'!D18</f>
        <v>1</v>
      </c>
      <c r="F22">
        <f>'mean value'!E18</f>
        <v>3</v>
      </c>
      <c r="G22">
        <f>'mean value'!F18</f>
        <v>1</v>
      </c>
      <c r="H22">
        <f>'mean value'!G18</f>
        <v>5</v>
      </c>
      <c r="I22">
        <f>'mean value'!H18</f>
        <v>1</v>
      </c>
      <c r="J22">
        <f>'mean value'!I18</f>
        <v>3</v>
      </c>
      <c r="K22">
        <f>'mean value'!J18</f>
        <v>1</v>
      </c>
      <c r="L22">
        <f>'mean value'!K18</f>
        <v>6</v>
      </c>
      <c r="M22">
        <f>'mean value'!L18</f>
        <v>1</v>
      </c>
      <c r="N22">
        <f>'mean value'!M18</f>
        <v>3</v>
      </c>
      <c r="O22">
        <f>'mean value'!N18</f>
        <v>3</v>
      </c>
      <c r="P22">
        <f>'mean value'!O18</f>
        <v>1</v>
      </c>
      <c r="Q22">
        <f>'mean value'!P18</f>
        <v>2</v>
      </c>
      <c r="R22">
        <f>'mean value'!Q18</f>
        <v>3</v>
      </c>
      <c r="S22">
        <f>'mean value'!R18</f>
        <v>3</v>
      </c>
      <c r="T22">
        <f>'mean value'!S18</f>
        <v>1</v>
      </c>
      <c r="U22">
        <f>'mean value'!T18</f>
        <v>4</v>
      </c>
      <c r="V22">
        <f>'mean value'!U18</f>
        <v>3</v>
      </c>
      <c r="W22">
        <f>'mean value'!V18</f>
        <v>3</v>
      </c>
      <c r="X22">
        <f>'mean value'!W18</f>
        <v>1</v>
      </c>
      <c r="Y22">
        <f>'mean value'!X18</f>
        <v>4</v>
      </c>
      <c r="Z22">
        <f>'mean value'!Y18</f>
        <v>3</v>
      </c>
      <c r="AA22">
        <f>'mean value'!Z18</f>
        <v>1</v>
      </c>
      <c r="AB22">
        <f>'mean value'!AA18</f>
        <v>3</v>
      </c>
    </row>
    <row r="23" spans="1:28" x14ac:dyDescent="0.25">
      <c r="A23" t="s">
        <v>231</v>
      </c>
      <c r="B23" t="str">
        <f>'mean value'!A9</f>
        <v>TP 8</v>
      </c>
      <c r="C23">
        <f>'mean value'!B9</f>
        <v>4</v>
      </c>
      <c r="D23">
        <f>'mean value'!C9</f>
        <v>3</v>
      </c>
      <c r="E23">
        <f>'mean value'!D9</f>
        <v>6</v>
      </c>
      <c r="F23">
        <f>'mean value'!E9</f>
        <v>4</v>
      </c>
      <c r="G23">
        <f>'mean value'!F9</f>
        <v>4</v>
      </c>
      <c r="H23">
        <f>'mean value'!G9</f>
        <v>6</v>
      </c>
      <c r="I23">
        <f>'mean value'!H9</f>
        <v>5</v>
      </c>
      <c r="J23">
        <f>'mean value'!I9</f>
        <v>6</v>
      </c>
      <c r="K23">
        <f>'mean value'!J9</f>
        <v>6</v>
      </c>
      <c r="L23">
        <f>'mean value'!K9</f>
        <v>5</v>
      </c>
      <c r="M23">
        <f>'mean value'!L9</f>
        <v>5</v>
      </c>
      <c r="N23">
        <f>'mean value'!M9</f>
        <v>6</v>
      </c>
      <c r="O23">
        <f>'mean value'!N9</f>
        <v>1</v>
      </c>
      <c r="P23">
        <f>'mean value'!O9</f>
        <v>2</v>
      </c>
      <c r="Q23">
        <f>'mean value'!P9</f>
        <v>1</v>
      </c>
      <c r="R23">
        <f>'mean value'!Q9</f>
        <v>1</v>
      </c>
      <c r="S23">
        <f>'mean value'!R9</f>
        <v>1</v>
      </c>
      <c r="T23">
        <f>'mean value'!S9</f>
        <v>1</v>
      </c>
      <c r="U23">
        <f>'mean value'!T9</f>
        <v>1</v>
      </c>
      <c r="V23">
        <f>'mean value'!U9</f>
        <v>1</v>
      </c>
      <c r="W23">
        <f>'mean value'!V9</f>
        <v>1</v>
      </c>
      <c r="X23">
        <f>'mean value'!W9</f>
        <v>1</v>
      </c>
      <c r="Y23">
        <f>'mean value'!X9</f>
        <v>1</v>
      </c>
      <c r="Z23">
        <f>'mean value'!Y9</f>
        <v>1</v>
      </c>
      <c r="AA23">
        <f>'mean value'!Z9</f>
        <v>2</v>
      </c>
      <c r="AB23">
        <f>'mean value'!AA9</f>
        <v>2</v>
      </c>
    </row>
    <row r="24" spans="1:28" x14ac:dyDescent="0.25">
      <c r="A24" t="s">
        <v>231</v>
      </c>
      <c r="B24" t="str">
        <f>'mean value'!A23</f>
        <v>TP25</v>
      </c>
      <c r="C24">
        <f>'mean value'!B23</f>
        <v>2</v>
      </c>
      <c r="D24">
        <f>'mean value'!C23</f>
        <v>2</v>
      </c>
      <c r="E24">
        <f>'mean value'!D23</f>
        <v>2</v>
      </c>
      <c r="F24">
        <f>'mean value'!E23</f>
        <v>3</v>
      </c>
      <c r="G24">
        <f>'mean value'!F23</f>
        <v>2</v>
      </c>
      <c r="H24">
        <f>'mean value'!G23</f>
        <v>2</v>
      </c>
      <c r="I24">
        <f>'mean value'!H23</f>
        <v>2</v>
      </c>
      <c r="J24">
        <f>'mean value'!I23</f>
        <v>3</v>
      </c>
      <c r="K24">
        <f>'mean value'!J23</f>
        <v>2</v>
      </c>
      <c r="L24">
        <f>'mean value'!K23</f>
        <v>3</v>
      </c>
      <c r="M24">
        <f>'mean value'!L23</f>
        <v>2</v>
      </c>
      <c r="N24">
        <f>'mean value'!M23</f>
        <v>3</v>
      </c>
      <c r="O24">
        <f>'mean value'!N23</f>
        <v>3</v>
      </c>
      <c r="P24">
        <f>'mean value'!O23</f>
        <v>2</v>
      </c>
      <c r="Q24">
        <f>'mean value'!P23</f>
        <v>2</v>
      </c>
      <c r="R24">
        <f>'mean value'!Q23</f>
        <v>2</v>
      </c>
      <c r="S24">
        <f>'mean value'!R23</f>
        <v>3</v>
      </c>
      <c r="T24">
        <f>'mean value'!S23</f>
        <v>2</v>
      </c>
      <c r="U24">
        <f>'mean value'!T23</f>
        <v>3</v>
      </c>
      <c r="V24">
        <f>'mean value'!U23</f>
        <v>1</v>
      </c>
      <c r="W24">
        <f>'mean value'!V23</f>
        <v>3</v>
      </c>
      <c r="X24">
        <f>'mean value'!W23</f>
        <v>2</v>
      </c>
      <c r="Y24">
        <f>'mean value'!X23</f>
        <v>3</v>
      </c>
      <c r="Z24">
        <f>'mean value'!Y23</f>
        <v>2</v>
      </c>
      <c r="AA24">
        <f>'mean value'!Z23</f>
        <v>1</v>
      </c>
      <c r="AB24">
        <f>'mean value'!AA23</f>
        <v>3</v>
      </c>
    </row>
    <row r="25" spans="1:28" x14ac:dyDescent="0.25">
      <c r="A25" t="s">
        <v>231</v>
      </c>
      <c r="B25" t="str">
        <f>'mean value'!A24</f>
        <v>TP26</v>
      </c>
      <c r="C25">
        <f>'mean value'!B24</f>
        <v>6</v>
      </c>
      <c r="D25">
        <f>'mean value'!C24</f>
        <v>6</v>
      </c>
      <c r="E25">
        <f>'mean value'!D24</f>
        <v>5</v>
      </c>
      <c r="F25">
        <f>'mean value'!E24</f>
        <v>7</v>
      </c>
      <c r="G25">
        <f>'mean value'!F24</f>
        <v>6</v>
      </c>
      <c r="H25">
        <f>'mean value'!G24</f>
        <v>6</v>
      </c>
      <c r="I25">
        <f>'mean value'!H24</f>
        <v>5</v>
      </c>
      <c r="J25">
        <f>'mean value'!I24</f>
        <v>7</v>
      </c>
      <c r="K25">
        <f>'mean value'!J24</f>
        <v>6</v>
      </c>
      <c r="L25">
        <f>'mean value'!K24</f>
        <v>6</v>
      </c>
      <c r="M25">
        <f>'mean value'!L24</f>
        <v>5</v>
      </c>
      <c r="N25">
        <f>'mean value'!M24</f>
        <v>7</v>
      </c>
      <c r="O25">
        <f>'mean value'!N24</f>
        <v>3</v>
      </c>
      <c r="P25">
        <f>'mean value'!O24</f>
        <v>1</v>
      </c>
      <c r="Q25">
        <f>'mean value'!P24</f>
        <v>2</v>
      </c>
      <c r="R25">
        <f>'mean value'!Q24</f>
        <v>2</v>
      </c>
      <c r="S25">
        <f>'mean value'!R24</f>
        <v>2</v>
      </c>
      <c r="T25">
        <f>'mean value'!S24</f>
        <v>1</v>
      </c>
      <c r="U25">
        <f>'mean value'!T24</f>
        <v>2</v>
      </c>
      <c r="V25">
        <f>'mean value'!U24</f>
        <v>2</v>
      </c>
      <c r="W25">
        <f>'mean value'!V24</f>
        <v>2</v>
      </c>
      <c r="X25">
        <f>'mean value'!W24</f>
        <v>1</v>
      </c>
      <c r="Y25">
        <f>'mean value'!X24</f>
        <v>2</v>
      </c>
      <c r="Z25">
        <f>'mean value'!Y24</f>
        <v>2</v>
      </c>
      <c r="AA25">
        <f>'mean value'!Z24</f>
        <v>2</v>
      </c>
      <c r="AB25">
        <f>'mean value'!AA24</f>
        <v>2</v>
      </c>
    </row>
    <row r="26" spans="1:28" x14ac:dyDescent="0.25">
      <c r="A26" t="s">
        <v>231</v>
      </c>
      <c r="B26" t="str">
        <f>'mean value'!A14</f>
        <v>TP15</v>
      </c>
      <c r="C26">
        <f>'mean value'!B14</f>
        <v>1</v>
      </c>
      <c r="D26">
        <f>'mean value'!C14</f>
        <v>6</v>
      </c>
      <c r="E26">
        <f>'mean value'!D14</f>
        <v>1</v>
      </c>
      <c r="F26">
        <f>'mean value'!E14</f>
        <v>3</v>
      </c>
      <c r="G26">
        <f>'mean value'!F14</f>
        <v>1</v>
      </c>
      <c r="H26">
        <f>'mean value'!G14</f>
        <v>7</v>
      </c>
      <c r="I26">
        <f>'mean value'!H14</f>
        <v>3</v>
      </c>
      <c r="J26">
        <f>'mean value'!I14</f>
        <v>5</v>
      </c>
      <c r="K26">
        <f>'mean value'!J14</f>
        <v>1</v>
      </c>
      <c r="L26">
        <f>'mean value'!K14</f>
        <v>7</v>
      </c>
      <c r="M26">
        <f>'mean value'!L14</f>
        <v>3</v>
      </c>
      <c r="N26">
        <f>'mean value'!M14</f>
        <v>5</v>
      </c>
      <c r="O26">
        <f>'mean value'!N14</f>
        <v>4</v>
      </c>
      <c r="P26">
        <f>'mean value'!O14</f>
        <v>3</v>
      </c>
      <c r="Q26">
        <f>'mean value'!P14</f>
        <v>1</v>
      </c>
      <c r="R26">
        <f>'mean value'!Q14</f>
        <v>6</v>
      </c>
      <c r="S26">
        <f>'mean value'!R14</f>
        <v>3</v>
      </c>
      <c r="T26">
        <f>'mean value'!S14</f>
        <v>2</v>
      </c>
      <c r="U26">
        <f>'mean value'!T14</f>
        <v>1</v>
      </c>
      <c r="V26">
        <f>'mean value'!U14</f>
        <v>6</v>
      </c>
      <c r="W26">
        <f>'mean value'!V14</f>
        <v>3</v>
      </c>
      <c r="X26">
        <f>'mean value'!W14</f>
        <v>2</v>
      </c>
      <c r="Y26">
        <f>'mean value'!X14</f>
        <v>1</v>
      </c>
      <c r="Z26">
        <f>'mean value'!Y14</f>
        <v>6</v>
      </c>
      <c r="AA26">
        <f>'mean value'!Z14</f>
        <v>3</v>
      </c>
      <c r="AB26">
        <f>'mean value'!AA14</f>
        <v>6</v>
      </c>
    </row>
    <row r="27" spans="1:28" x14ac:dyDescent="0.25">
      <c r="A27" t="s">
        <v>231</v>
      </c>
      <c r="B27" t="str">
        <f>'mean value'!A15</f>
        <v>TP16</v>
      </c>
      <c r="C27">
        <f>'mean value'!B15</f>
        <v>4</v>
      </c>
      <c r="D27">
        <f>'mean value'!C15</f>
        <v>2</v>
      </c>
      <c r="E27">
        <f>'mean value'!D15</f>
        <v>4</v>
      </c>
      <c r="F27">
        <f>'mean value'!E15</f>
        <v>5</v>
      </c>
      <c r="G27">
        <f>'mean value'!F15</f>
        <v>2</v>
      </c>
      <c r="H27">
        <f>'mean value'!G15</f>
        <v>4</v>
      </c>
      <c r="I27">
        <f>'mean value'!H15</f>
        <v>6</v>
      </c>
      <c r="J27">
        <f>'mean value'!I15</f>
        <v>4</v>
      </c>
      <c r="K27">
        <f>'mean value'!J15</f>
        <v>3</v>
      </c>
      <c r="L27">
        <f>'mean value'!K15</f>
        <v>2</v>
      </c>
      <c r="M27">
        <f>'mean value'!L15</f>
        <v>1</v>
      </c>
      <c r="N27">
        <f>'mean value'!M15</f>
        <v>4</v>
      </c>
      <c r="O27">
        <f>'mean value'!N15</f>
        <v>2</v>
      </c>
      <c r="P27">
        <f>'mean value'!O15</f>
        <v>4</v>
      </c>
      <c r="Q27">
        <f>'mean value'!P15</f>
        <v>5</v>
      </c>
      <c r="R27">
        <f>'mean value'!Q15</f>
        <v>3</v>
      </c>
      <c r="S27">
        <f>'mean value'!R15</f>
        <v>1</v>
      </c>
      <c r="T27">
        <f>'mean value'!S15</f>
        <v>1</v>
      </c>
      <c r="U27">
        <f>'mean value'!T15</f>
        <v>1</v>
      </c>
      <c r="V27">
        <f>'mean value'!U15</f>
        <v>1</v>
      </c>
      <c r="W27">
        <f>'mean value'!V15</f>
        <v>3</v>
      </c>
      <c r="X27">
        <f>'mean value'!W15</f>
        <v>3</v>
      </c>
      <c r="Y27">
        <f>'mean value'!X15</f>
        <v>4</v>
      </c>
      <c r="Z27">
        <f>'mean value'!Y15</f>
        <v>3</v>
      </c>
      <c r="AA27">
        <f>'mean value'!Z15</f>
        <v>4</v>
      </c>
      <c r="AB27" t="str">
        <f>'mean value'!AA15</f>
        <v>n.a</v>
      </c>
    </row>
    <row r="28" spans="1:28" s="1" customFormat="1" x14ac:dyDescent="0.25">
      <c r="A28" s="1" t="s">
        <v>215</v>
      </c>
      <c r="C28" s="1">
        <f>AVERAGE(C16:C27)</f>
        <v>3.1666666666666665</v>
      </c>
      <c r="D28" s="1">
        <f t="shared" ref="D28:AB28" si="1">AVERAGE(D16:D27)</f>
        <v>3.75</v>
      </c>
      <c r="E28" s="1">
        <f t="shared" si="1"/>
        <v>2.5</v>
      </c>
      <c r="F28" s="1">
        <f t="shared" si="1"/>
        <v>4.8181818181818183</v>
      </c>
      <c r="G28" s="1">
        <f t="shared" si="1"/>
        <v>3.0833333333333335</v>
      </c>
      <c r="H28" s="1">
        <f t="shared" si="1"/>
        <v>4.666666666666667</v>
      </c>
      <c r="I28" s="1">
        <f t="shared" si="1"/>
        <v>2.9166666666666665</v>
      </c>
      <c r="J28" s="1">
        <f t="shared" si="1"/>
        <v>5.0909090909090908</v>
      </c>
      <c r="K28" s="1">
        <f t="shared" si="1"/>
        <v>3.4166666666666665</v>
      </c>
      <c r="L28" s="1">
        <f t="shared" si="1"/>
        <v>4.666666666666667</v>
      </c>
      <c r="M28" s="1">
        <f t="shared" si="1"/>
        <v>2.6666666666666665</v>
      </c>
      <c r="N28" s="1">
        <f t="shared" si="1"/>
        <v>5.0909090909090908</v>
      </c>
      <c r="O28" s="1">
        <f t="shared" si="1"/>
        <v>2.75</v>
      </c>
      <c r="P28" s="1">
        <f t="shared" si="1"/>
        <v>2.1666666666666665</v>
      </c>
      <c r="Q28" s="1">
        <f t="shared" si="1"/>
        <v>2.1666666666666665</v>
      </c>
      <c r="R28" s="1">
        <f t="shared" si="1"/>
        <v>3.1666666666666665</v>
      </c>
      <c r="S28" s="1">
        <f t="shared" si="1"/>
        <v>2.3333333333333335</v>
      </c>
      <c r="T28" s="1">
        <f t="shared" si="1"/>
        <v>2.0833333333333335</v>
      </c>
      <c r="U28" s="1">
        <f t="shared" si="1"/>
        <v>2.0833333333333335</v>
      </c>
      <c r="V28" s="1">
        <f t="shared" si="1"/>
        <v>2.75</v>
      </c>
      <c r="W28" s="1">
        <f t="shared" si="1"/>
        <v>2.5</v>
      </c>
      <c r="X28" s="1">
        <f t="shared" si="1"/>
        <v>2</v>
      </c>
      <c r="Y28" s="1">
        <f t="shared" si="1"/>
        <v>2.4166666666666665</v>
      </c>
      <c r="Z28" s="1">
        <f t="shared" si="1"/>
        <v>3</v>
      </c>
      <c r="AA28" s="1">
        <f t="shared" si="1"/>
        <v>2.5833333333333335</v>
      </c>
      <c r="AB28" s="1">
        <f t="shared" si="1"/>
        <v>3.2727272727272729</v>
      </c>
    </row>
    <row r="32" spans="1:28" x14ac:dyDescent="0.25">
      <c r="D32" t="s">
        <v>234</v>
      </c>
      <c r="E32" t="s">
        <v>234</v>
      </c>
      <c r="F32" t="s">
        <v>234</v>
      </c>
      <c r="G32" t="s">
        <v>235</v>
      </c>
      <c r="H32" t="s">
        <v>235</v>
      </c>
      <c r="I32" t="s">
        <v>235</v>
      </c>
      <c r="O32" t="s">
        <v>232</v>
      </c>
      <c r="P32" t="s">
        <v>232</v>
      </c>
      <c r="Q32" t="s">
        <v>232</v>
      </c>
      <c r="R32" t="s">
        <v>233</v>
      </c>
      <c r="S32" t="s">
        <v>233</v>
      </c>
      <c r="T32" t="s">
        <v>233</v>
      </c>
    </row>
    <row r="33" spans="1:20" x14ac:dyDescent="0.25">
      <c r="A33" t="s">
        <v>133</v>
      </c>
      <c r="B33" t="s">
        <v>134</v>
      </c>
      <c r="C33" t="s">
        <v>132</v>
      </c>
      <c r="D33" t="s">
        <v>16</v>
      </c>
      <c r="E33" t="s">
        <v>20</v>
      </c>
      <c r="F33" t="s">
        <v>22</v>
      </c>
      <c r="G33" t="s">
        <v>24</v>
      </c>
      <c r="H33" t="s">
        <v>30</v>
      </c>
      <c r="I33" t="s">
        <v>36</v>
      </c>
      <c r="L33" t="s">
        <v>133</v>
      </c>
      <c r="M33" t="s">
        <v>134</v>
      </c>
      <c r="N33" t="s">
        <v>132</v>
      </c>
      <c r="O33" t="s">
        <v>16</v>
      </c>
      <c r="P33" t="s">
        <v>20</v>
      </c>
      <c r="Q33" t="s">
        <v>22</v>
      </c>
      <c r="R33" t="s">
        <v>24</v>
      </c>
      <c r="S33" t="s">
        <v>30</v>
      </c>
      <c r="T33" t="s">
        <v>36</v>
      </c>
    </row>
    <row r="34" spans="1:20" x14ac:dyDescent="0.25">
      <c r="A34" t="s">
        <v>153</v>
      </c>
      <c r="B34" t="s">
        <v>154</v>
      </c>
      <c r="C34">
        <v>1</v>
      </c>
      <c r="D34" s="1">
        <f>C13</f>
        <v>3.8181818181818183</v>
      </c>
      <c r="E34" s="1">
        <f>G13</f>
        <v>2.6363636363636362</v>
      </c>
      <c r="F34" s="1">
        <f>K13</f>
        <v>4</v>
      </c>
      <c r="G34" s="1">
        <f>O13</f>
        <v>2.9090909090909092</v>
      </c>
      <c r="H34" s="1">
        <f>S13</f>
        <v>2.8181818181818183</v>
      </c>
      <c r="I34" s="1">
        <f>W13</f>
        <v>2.5454545454545454</v>
      </c>
      <c r="L34" t="s">
        <v>153</v>
      </c>
      <c r="M34" t="s">
        <v>154</v>
      </c>
      <c r="N34">
        <v>1</v>
      </c>
      <c r="O34" s="1">
        <f>C28</f>
        <v>3.1666666666666665</v>
      </c>
      <c r="P34" s="1">
        <f>G28</f>
        <v>3.0833333333333335</v>
      </c>
      <c r="Q34" s="1">
        <f>K28</f>
        <v>3.4166666666666665</v>
      </c>
      <c r="R34" s="1">
        <f>O28</f>
        <v>2.75</v>
      </c>
      <c r="S34" s="1">
        <f>S28</f>
        <v>2.3333333333333335</v>
      </c>
      <c r="T34" s="1">
        <f>W28</f>
        <v>2.5</v>
      </c>
    </row>
    <row r="35" spans="1:20" x14ac:dyDescent="0.25">
      <c r="A35" t="s">
        <v>179</v>
      </c>
      <c r="B35" t="s">
        <v>177</v>
      </c>
      <c r="C35">
        <v>2</v>
      </c>
      <c r="D35" s="1">
        <f>D13</f>
        <v>4.9090909090909092</v>
      </c>
      <c r="E35" s="1">
        <f>H13</f>
        <v>3.6363636363636362</v>
      </c>
      <c r="F35" s="1">
        <f>L13</f>
        <v>5.2727272727272725</v>
      </c>
      <c r="G35" s="1">
        <f>P13</f>
        <v>2.5454545454545454</v>
      </c>
      <c r="H35" s="1">
        <f>T13</f>
        <v>2.2727272727272729</v>
      </c>
      <c r="I35" s="1">
        <f>X13</f>
        <v>2</v>
      </c>
      <c r="L35" t="s">
        <v>179</v>
      </c>
      <c r="M35" t="s">
        <v>177</v>
      </c>
      <c r="N35">
        <v>2</v>
      </c>
      <c r="O35" s="1">
        <f>D28</f>
        <v>3.75</v>
      </c>
      <c r="P35" s="1">
        <f>H28</f>
        <v>4.666666666666667</v>
      </c>
      <c r="Q35" s="1">
        <f>L28</f>
        <v>4.666666666666667</v>
      </c>
      <c r="R35" s="1">
        <f>P28</f>
        <v>2.1666666666666665</v>
      </c>
      <c r="S35" s="1">
        <f>T28</f>
        <v>2.0833333333333335</v>
      </c>
      <c r="T35" s="1">
        <f>X28</f>
        <v>2</v>
      </c>
    </row>
    <row r="36" spans="1:20" x14ac:dyDescent="0.25">
      <c r="A36" t="s">
        <v>155</v>
      </c>
      <c r="B36" t="s">
        <v>156</v>
      </c>
      <c r="C36">
        <v>3</v>
      </c>
      <c r="D36" s="1">
        <f>E13</f>
        <v>3.0909090909090908</v>
      </c>
      <c r="E36" s="1">
        <f>I13</f>
        <v>2.3636363636363638</v>
      </c>
      <c r="F36" s="1">
        <f>M13</f>
        <v>3.9090909090909092</v>
      </c>
      <c r="G36" s="1">
        <f>Q13</f>
        <v>2.0909090909090908</v>
      </c>
      <c r="H36" s="1">
        <f>U13</f>
        <v>2.1818181818181817</v>
      </c>
      <c r="I36" s="1">
        <f>Y13</f>
        <v>2</v>
      </c>
      <c r="L36" t="s">
        <v>155</v>
      </c>
      <c r="M36" t="s">
        <v>156</v>
      </c>
      <c r="N36">
        <v>3</v>
      </c>
      <c r="O36" s="1">
        <f>E28</f>
        <v>2.5</v>
      </c>
      <c r="P36" s="1">
        <f>I28</f>
        <v>2.9166666666666665</v>
      </c>
      <c r="Q36" s="1">
        <f>M28</f>
        <v>2.6666666666666665</v>
      </c>
      <c r="R36" s="1">
        <f>Q28</f>
        <v>2.1666666666666665</v>
      </c>
      <c r="S36" s="1">
        <f>U28</f>
        <v>2.0833333333333335</v>
      </c>
      <c r="T36" s="1">
        <f>Y28</f>
        <v>2.4166666666666665</v>
      </c>
    </row>
    <row r="37" spans="1:20" x14ac:dyDescent="0.25">
      <c r="A37" t="s">
        <v>157</v>
      </c>
      <c r="B37" t="s">
        <v>178</v>
      </c>
      <c r="C37">
        <v>4</v>
      </c>
      <c r="D37" s="1">
        <f>F13</f>
        <v>5.0909090909090908</v>
      </c>
      <c r="E37" s="1">
        <f>J13</f>
        <v>4.1818181818181817</v>
      </c>
      <c r="F37" s="1">
        <f>N13</f>
        <v>5.2727272727272725</v>
      </c>
      <c r="G37" s="1">
        <f>R13</f>
        <v>2.9090909090909092</v>
      </c>
      <c r="H37" s="1">
        <f>V13</f>
        <v>2.6363636363636362</v>
      </c>
      <c r="I37" s="1">
        <f>Z13</f>
        <v>2.3636363636363638</v>
      </c>
      <c r="L37" t="s">
        <v>157</v>
      </c>
      <c r="M37" t="s">
        <v>178</v>
      </c>
      <c r="N37">
        <v>4</v>
      </c>
      <c r="O37" s="1">
        <f>F28</f>
        <v>4.8181818181818183</v>
      </c>
      <c r="P37" s="1">
        <f>J28</f>
        <v>5.0909090909090908</v>
      </c>
      <c r="Q37" s="1">
        <f>N28</f>
        <v>5.0909090909090908</v>
      </c>
      <c r="R37" s="1">
        <f>R28</f>
        <v>3.1666666666666665</v>
      </c>
      <c r="S37" s="1">
        <f>V28</f>
        <v>2.75</v>
      </c>
      <c r="T37" s="1">
        <f>Z28</f>
        <v>3</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workbookViewId="0">
      <pane ySplit="1" topLeftCell="A63" activePane="bottomLeft" state="frozen"/>
      <selection pane="bottomLeft" activeCell="O62" sqref="O62"/>
    </sheetView>
  </sheetViews>
  <sheetFormatPr baseColWidth="10" defaultRowHeight="15.75" x14ac:dyDescent="0.25"/>
  <sheetData>
    <row r="1" spans="1:27" x14ac:dyDescent="0.25">
      <c r="A1" t="s">
        <v>236</v>
      </c>
      <c r="B1" s="5" t="s">
        <v>4</v>
      </c>
      <c r="C1" s="5" t="s">
        <v>5</v>
      </c>
      <c r="D1" s="5" t="s">
        <v>6</v>
      </c>
      <c r="E1" s="5" t="s">
        <v>7</v>
      </c>
      <c r="F1" t="s">
        <v>8</v>
      </c>
      <c r="G1" t="s">
        <v>9</v>
      </c>
      <c r="H1" t="s">
        <v>10</v>
      </c>
      <c r="I1" t="s">
        <v>11</v>
      </c>
      <c r="J1" s="5" t="s">
        <v>12</v>
      </c>
      <c r="K1" s="5" t="s">
        <v>13</v>
      </c>
      <c r="L1" s="5" t="s">
        <v>14</v>
      </c>
      <c r="M1" s="5" t="s">
        <v>15</v>
      </c>
      <c r="N1" t="s">
        <v>26</v>
      </c>
      <c r="O1" t="s">
        <v>27</v>
      </c>
      <c r="P1" t="s">
        <v>28</v>
      </c>
      <c r="Q1" t="s">
        <v>44</v>
      </c>
      <c r="R1" s="5" t="s">
        <v>32</v>
      </c>
      <c r="S1" s="5" t="s">
        <v>33</v>
      </c>
      <c r="T1" s="5" t="s">
        <v>34</v>
      </c>
      <c r="U1" s="5" t="s">
        <v>35</v>
      </c>
      <c r="V1" s="3" t="s">
        <v>46</v>
      </c>
      <c r="W1" t="s">
        <v>47</v>
      </c>
      <c r="X1" t="s">
        <v>48</v>
      </c>
      <c r="Y1" t="s">
        <v>49</v>
      </c>
      <c r="Z1" s="5" t="s">
        <v>41</v>
      </c>
      <c r="AA1" s="5" t="s">
        <v>45</v>
      </c>
    </row>
    <row r="2" spans="1:27" x14ac:dyDescent="0.25">
      <c r="A2" t="str">
        <f>'mean value'!A2</f>
        <v>TP 1</v>
      </c>
      <c r="B2">
        <f>'mean value'!B2</f>
        <v>6</v>
      </c>
      <c r="C2">
        <f>'mean value'!C2</f>
        <v>5</v>
      </c>
      <c r="D2">
        <f>'mean value'!D2</f>
        <v>4</v>
      </c>
      <c r="E2">
        <f>'mean value'!E2</f>
        <v>6</v>
      </c>
      <c r="F2">
        <f>'mean value'!F2</f>
        <v>1</v>
      </c>
      <c r="G2">
        <f>'mean value'!G2</f>
        <v>1</v>
      </c>
      <c r="H2">
        <f>'mean value'!H2</f>
        <v>1</v>
      </c>
      <c r="I2">
        <f>'mean value'!I2</f>
        <v>5</v>
      </c>
      <c r="J2">
        <f>'mean value'!J2</f>
        <v>6</v>
      </c>
      <c r="K2">
        <f>'mean value'!K2</f>
        <v>6</v>
      </c>
      <c r="L2">
        <f>'mean value'!L2</f>
        <v>4</v>
      </c>
      <c r="M2">
        <f>'mean value'!M2</f>
        <v>5</v>
      </c>
      <c r="N2">
        <f>'mean value'!N2</f>
        <v>2</v>
      </c>
      <c r="O2">
        <f>'mean value'!O2</f>
        <v>3</v>
      </c>
      <c r="P2">
        <f>'mean value'!P2</f>
        <v>2</v>
      </c>
      <c r="Q2">
        <f>'mean value'!Q2</f>
        <v>2</v>
      </c>
      <c r="R2">
        <f>'mean value'!R2</f>
        <v>3</v>
      </c>
      <c r="S2">
        <f>'mean value'!S2</f>
        <v>2</v>
      </c>
      <c r="T2">
        <f>'mean value'!T2</f>
        <v>2</v>
      </c>
      <c r="U2">
        <f>'mean value'!U2</f>
        <v>3</v>
      </c>
      <c r="V2">
        <f>'mean value'!V2</f>
        <v>2</v>
      </c>
      <c r="W2">
        <f>'mean value'!W2</f>
        <v>2</v>
      </c>
      <c r="X2">
        <f>'mean value'!X2</f>
        <v>2</v>
      </c>
      <c r="Y2">
        <f>'mean value'!Y2</f>
        <v>2</v>
      </c>
      <c r="Z2">
        <f>'mean value'!Z2</f>
        <v>2</v>
      </c>
      <c r="AA2">
        <f>'mean value'!AA2</f>
        <v>1</v>
      </c>
    </row>
    <row r="3" spans="1:27" x14ac:dyDescent="0.25">
      <c r="A3" t="str">
        <f>'mean value'!A3</f>
        <v>TP 2</v>
      </c>
      <c r="B3">
        <f>'mean value'!B3</f>
        <v>1</v>
      </c>
      <c r="C3">
        <f>'mean value'!C3</f>
        <v>2</v>
      </c>
      <c r="D3">
        <f>'mean value'!D3</f>
        <v>1</v>
      </c>
      <c r="E3">
        <f>'mean value'!E3</f>
        <v>2</v>
      </c>
      <c r="F3">
        <f>'mean value'!F3</f>
        <v>1</v>
      </c>
      <c r="G3">
        <f>'mean value'!G3</f>
        <v>3</v>
      </c>
      <c r="H3">
        <f>'mean value'!H3</f>
        <v>1</v>
      </c>
      <c r="I3">
        <f>'mean value'!I3</f>
        <v>4</v>
      </c>
      <c r="J3">
        <f>'mean value'!J3</f>
        <v>3</v>
      </c>
      <c r="K3">
        <f>'mean value'!K3</f>
        <v>4</v>
      </c>
      <c r="L3">
        <f>'mean value'!L3</f>
        <v>2</v>
      </c>
      <c r="M3">
        <f>'mean value'!M3</f>
        <v>4</v>
      </c>
      <c r="N3">
        <f>'mean value'!N3</f>
        <v>3</v>
      </c>
      <c r="O3">
        <f>'mean value'!O3</f>
        <v>3</v>
      </c>
      <c r="P3">
        <f>'mean value'!P3</f>
        <v>2</v>
      </c>
      <c r="Q3">
        <f>'mean value'!Q3</f>
        <v>4</v>
      </c>
      <c r="R3">
        <f>'mean value'!R3</f>
        <v>5</v>
      </c>
      <c r="S3">
        <f>'mean value'!S3</f>
        <v>6</v>
      </c>
      <c r="T3">
        <f>'mean value'!T3</f>
        <v>7</v>
      </c>
      <c r="U3">
        <f>'mean value'!U3</f>
        <v>6</v>
      </c>
      <c r="V3">
        <f>'mean value'!V3</f>
        <v>3</v>
      </c>
      <c r="W3">
        <f>'mean value'!W3</f>
        <v>3</v>
      </c>
      <c r="X3">
        <f>'mean value'!X3</f>
        <v>4</v>
      </c>
      <c r="Y3">
        <f>'mean value'!Y3</f>
        <v>4</v>
      </c>
      <c r="Z3">
        <f>'mean value'!Z3</f>
        <v>3</v>
      </c>
      <c r="AA3">
        <f>'mean value'!AA3</f>
        <v>4</v>
      </c>
    </row>
    <row r="4" spans="1:27" x14ac:dyDescent="0.25">
      <c r="A4" t="str">
        <f>'mean value'!A7</f>
        <v>TP 6</v>
      </c>
      <c r="B4">
        <f>'mean value'!B7</f>
        <v>2</v>
      </c>
      <c r="C4">
        <f>'mean value'!C7</f>
        <v>6</v>
      </c>
      <c r="D4">
        <f>'mean value'!D7</f>
        <v>2</v>
      </c>
      <c r="E4">
        <f>'mean value'!E7</f>
        <v>3</v>
      </c>
      <c r="F4">
        <f>'mean value'!F7</f>
        <v>2</v>
      </c>
      <c r="G4">
        <f>'mean value'!G7</f>
        <v>5</v>
      </c>
      <c r="H4">
        <f>'mean value'!H7</f>
        <v>2</v>
      </c>
      <c r="I4">
        <f>'mean value'!I7</f>
        <v>3</v>
      </c>
      <c r="J4">
        <f>'mean value'!J7</f>
        <v>2</v>
      </c>
      <c r="K4">
        <f>'mean value'!K7</f>
        <v>6</v>
      </c>
      <c r="L4">
        <f>'mean value'!L7</f>
        <v>3</v>
      </c>
      <c r="M4">
        <f>'mean value'!M7</f>
        <v>4</v>
      </c>
      <c r="N4">
        <f>'mean value'!N7</f>
        <v>3</v>
      </c>
      <c r="O4">
        <f>'mean value'!O7</f>
        <v>3</v>
      </c>
      <c r="P4">
        <f>'mean value'!P7</f>
        <v>2</v>
      </c>
      <c r="Q4">
        <f>'mean value'!Q7</f>
        <v>3</v>
      </c>
      <c r="R4">
        <f>'mean value'!R7</f>
        <v>3</v>
      </c>
      <c r="S4">
        <f>'mean value'!S7</f>
        <v>2</v>
      </c>
      <c r="T4">
        <f>'mean value'!T7</f>
        <v>2</v>
      </c>
      <c r="U4">
        <f>'mean value'!U7</f>
        <v>3</v>
      </c>
      <c r="V4">
        <f>'mean value'!V7</f>
        <v>3</v>
      </c>
      <c r="W4">
        <f>'mean value'!W7</f>
        <v>2</v>
      </c>
      <c r="X4">
        <f>'mean value'!X7</f>
        <v>2</v>
      </c>
      <c r="Y4">
        <f>'mean value'!Y7</f>
        <v>3</v>
      </c>
      <c r="Z4">
        <f>'mean value'!Z7</f>
        <v>3</v>
      </c>
      <c r="AA4">
        <f>'mean value'!AA7</f>
        <v>3</v>
      </c>
    </row>
    <row r="5" spans="1:27" x14ac:dyDescent="0.25">
      <c r="A5" t="str">
        <f>'mean value'!A8</f>
        <v>TP 7</v>
      </c>
      <c r="B5">
        <f>'mean value'!B8</f>
        <v>7</v>
      </c>
      <c r="C5">
        <f>'mean value'!C8</f>
        <v>5</v>
      </c>
      <c r="D5">
        <f>'mean value'!D8</f>
        <v>4</v>
      </c>
      <c r="E5">
        <f>'mean value'!E8</f>
        <v>7</v>
      </c>
      <c r="F5">
        <f>'mean value'!F8</f>
        <v>1</v>
      </c>
      <c r="G5">
        <f>'mean value'!G8</f>
        <v>1</v>
      </c>
      <c r="H5">
        <f>'mean value'!H8</f>
        <v>1</v>
      </c>
      <c r="I5">
        <f>'mean value'!I8</f>
        <v>1</v>
      </c>
      <c r="J5">
        <f>'mean value'!J8</f>
        <v>7</v>
      </c>
      <c r="K5">
        <f>'mean value'!K8</f>
        <v>7</v>
      </c>
      <c r="L5">
        <f>'mean value'!L8</f>
        <v>7</v>
      </c>
      <c r="M5">
        <f>'mean value'!M8</f>
        <v>7</v>
      </c>
      <c r="N5">
        <f>'mean value'!N8</f>
        <v>1</v>
      </c>
      <c r="O5">
        <f>'mean value'!O8</f>
        <v>1</v>
      </c>
      <c r="P5">
        <f>'mean value'!P8</f>
        <v>1</v>
      </c>
      <c r="Q5">
        <f>'mean value'!Q8</f>
        <v>1</v>
      </c>
      <c r="R5">
        <f>'mean value'!R8</f>
        <v>1</v>
      </c>
      <c r="S5">
        <f>'mean value'!S8</f>
        <v>1</v>
      </c>
      <c r="T5">
        <f>'mean value'!T8</f>
        <v>1</v>
      </c>
      <c r="U5">
        <f>'mean value'!U8</f>
        <v>1</v>
      </c>
      <c r="V5">
        <f>'mean value'!V8</f>
        <v>1</v>
      </c>
      <c r="W5">
        <f>'mean value'!W8</f>
        <v>1</v>
      </c>
      <c r="X5">
        <f>'mean value'!X8</f>
        <v>1</v>
      </c>
      <c r="Y5">
        <f>'mean value'!Y8</f>
        <v>1</v>
      </c>
      <c r="Z5">
        <f>'mean value'!Z8</f>
        <v>1</v>
      </c>
      <c r="AA5">
        <f>'mean value'!AA8</f>
        <v>1</v>
      </c>
    </row>
    <row r="6" spans="1:27" x14ac:dyDescent="0.25">
      <c r="A6" t="str">
        <f>'mean value'!A9</f>
        <v>TP 8</v>
      </c>
      <c r="B6">
        <f>'mean value'!B9</f>
        <v>4</v>
      </c>
      <c r="C6">
        <f>'mean value'!C9</f>
        <v>3</v>
      </c>
      <c r="D6">
        <f>'mean value'!D9</f>
        <v>6</v>
      </c>
      <c r="E6">
        <f>'mean value'!E9</f>
        <v>4</v>
      </c>
      <c r="F6">
        <f>'mean value'!F9</f>
        <v>4</v>
      </c>
      <c r="G6">
        <f>'mean value'!G9</f>
        <v>6</v>
      </c>
      <c r="H6">
        <f>'mean value'!H9</f>
        <v>5</v>
      </c>
      <c r="I6">
        <f>'mean value'!I9</f>
        <v>6</v>
      </c>
      <c r="J6">
        <f>'mean value'!J9</f>
        <v>6</v>
      </c>
      <c r="K6">
        <f>'mean value'!K9</f>
        <v>5</v>
      </c>
      <c r="L6">
        <f>'mean value'!L9</f>
        <v>5</v>
      </c>
      <c r="M6">
        <f>'mean value'!M9</f>
        <v>6</v>
      </c>
      <c r="N6">
        <f>'mean value'!N9</f>
        <v>1</v>
      </c>
      <c r="O6">
        <f>'mean value'!O9</f>
        <v>2</v>
      </c>
      <c r="P6">
        <f>'mean value'!P9</f>
        <v>1</v>
      </c>
      <c r="Q6">
        <f>'mean value'!Q9</f>
        <v>1</v>
      </c>
      <c r="R6">
        <f>'mean value'!R9</f>
        <v>1</v>
      </c>
      <c r="S6">
        <f>'mean value'!S9</f>
        <v>1</v>
      </c>
      <c r="T6">
        <f>'mean value'!T9</f>
        <v>1</v>
      </c>
      <c r="U6">
        <f>'mean value'!U9</f>
        <v>1</v>
      </c>
      <c r="V6">
        <f>'mean value'!V9</f>
        <v>1</v>
      </c>
      <c r="W6">
        <f>'mean value'!W9</f>
        <v>1</v>
      </c>
      <c r="X6">
        <f>'mean value'!X9</f>
        <v>1</v>
      </c>
      <c r="Y6">
        <f>'mean value'!Y9</f>
        <v>1</v>
      </c>
      <c r="Z6">
        <f>'mean value'!Z9</f>
        <v>2</v>
      </c>
      <c r="AA6">
        <f>'mean value'!AA9</f>
        <v>2</v>
      </c>
    </row>
    <row r="7" spans="1:27" x14ac:dyDescent="0.25">
      <c r="A7" t="str">
        <f>'mean value'!A12</f>
        <v>TP 12</v>
      </c>
      <c r="B7">
        <f>'mean value'!B12</f>
        <v>3</v>
      </c>
      <c r="C7">
        <f>'mean value'!C12</f>
        <v>4</v>
      </c>
      <c r="D7">
        <f>'mean value'!D12</f>
        <v>2</v>
      </c>
      <c r="E7">
        <f>'mean value'!E12</f>
        <v>4</v>
      </c>
      <c r="F7">
        <f>'mean value'!F12</f>
        <v>3</v>
      </c>
      <c r="G7">
        <f>'mean value'!G12</f>
        <v>5</v>
      </c>
      <c r="H7">
        <f>'mean value'!H12</f>
        <v>2</v>
      </c>
      <c r="I7">
        <f>'mean value'!I12</f>
        <v>4</v>
      </c>
      <c r="J7">
        <f>'mean value'!J12</f>
        <v>3</v>
      </c>
      <c r="K7">
        <f>'mean value'!K12</f>
        <v>6</v>
      </c>
      <c r="L7">
        <f>'mean value'!L12</f>
        <v>3</v>
      </c>
      <c r="M7">
        <f>'mean value'!M12</f>
        <v>4</v>
      </c>
      <c r="N7">
        <f>'mean value'!N12</f>
        <v>5</v>
      </c>
      <c r="O7">
        <f>'mean value'!O12</f>
        <v>2</v>
      </c>
      <c r="P7">
        <f>'mean value'!P12</f>
        <v>2</v>
      </c>
      <c r="Q7">
        <f>'mean value'!Q12</f>
        <v>3</v>
      </c>
      <c r="R7">
        <f>'mean value'!R12</f>
        <v>5</v>
      </c>
      <c r="S7">
        <f>'mean value'!S12</f>
        <v>2</v>
      </c>
      <c r="T7">
        <f>'mean value'!T12</f>
        <v>2</v>
      </c>
      <c r="U7">
        <f>'mean value'!U12</f>
        <v>3</v>
      </c>
      <c r="V7">
        <f>'mean value'!V12</f>
        <v>5</v>
      </c>
      <c r="W7">
        <f>'mean value'!W12</f>
        <v>2</v>
      </c>
      <c r="X7">
        <f>'mean value'!X12</f>
        <v>3</v>
      </c>
      <c r="Y7">
        <f>'mean value'!Y12</f>
        <v>2</v>
      </c>
      <c r="Z7">
        <f>'mean value'!Z12</f>
        <v>1</v>
      </c>
      <c r="AA7">
        <f>'mean value'!AA12</f>
        <v>3</v>
      </c>
    </row>
    <row r="8" spans="1:27" x14ac:dyDescent="0.25">
      <c r="A8" t="str">
        <f>'mean value'!A13</f>
        <v>TP 14</v>
      </c>
      <c r="B8">
        <f>'mean value'!B13</f>
        <v>2</v>
      </c>
      <c r="C8">
        <f>'mean value'!C13</f>
        <v>6</v>
      </c>
      <c r="D8">
        <f>'mean value'!D13</f>
        <v>1</v>
      </c>
      <c r="E8">
        <f>'mean value'!E13</f>
        <v>5</v>
      </c>
      <c r="F8">
        <f>'mean value'!F13</f>
        <v>3</v>
      </c>
      <c r="G8">
        <f>'mean value'!G13</f>
        <v>7</v>
      </c>
      <c r="H8">
        <f>'mean value'!H13</f>
        <v>1</v>
      </c>
      <c r="I8">
        <f>'mean value'!I13</f>
        <v>5</v>
      </c>
      <c r="J8">
        <f>'mean value'!J13</f>
        <v>4</v>
      </c>
      <c r="K8">
        <f>'mean value'!K13</f>
        <v>7</v>
      </c>
      <c r="L8">
        <f>'mean value'!L13</f>
        <v>1</v>
      </c>
      <c r="M8">
        <f>'mean value'!M13</f>
        <v>6</v>
      </c>
      <c r="N8">
        <f>'mean value'!N13</f>
        <v>2</v>
      </c>
      <c r="O8">
        <f>'mean value'!O13</f>
        <v>1</v>
      </c>
      <c r="P8">
        <f>'mean value'!P13</f>
        <v>2</v>
      </c>
      <c r="Q8">
        <f>'mean value'!Q13</f>
        <v>4</v>
      </c>
      <c r="R8">
        <f>'mean value'!R13</f>
        <v>1</v>
      </c>
      <c r="S8">
        <f>'mean value'!S13</f>
        <v>2</v>
      </c>
      <c r="T8">
        <f>'mean value'!T13</f>
        <v>1</v>
      </c>
      <c r="U8">
        <f>'mean value'!U13</f>
        <v>4</v>
      </c>
      <c r="V8">
        <f>'mean value'!V13</f>
        <v>1</v>
      </c>
      <c r="W8">
        <f>'mean value'!W13</f>
        <v>2</v>
      </c>
      <c r="X8">
        <f>'mean value'!X13</f>
        <v>1</v>
      </c>
      <c r="Y8">
        <f>'mean value'!Y13</f>
        <v>4</v>
      </c>
      <c r="Z8">
        <f>'mean value'!Z13</f>
        <v>2</v>
      </c>
      <c r="AA8">
        <f>'mean value'!AA13</f>
        <v>2</v>
      </c>
    </row>
    <row r="9" spans="1:27" x14ac:dyDescent="0.25">
      <c r="A9" t="str">
        <f>'mean value'!A16</f>
        <v>TP17</v>
      </c>
      <c r="B9">
        <f>'mean value'!B16</f>
        <v>7</v>
      </c>
      <c r="C9">
        <f>'mean value'!C16</f>
        <v>7</v>
      </c>
      <c r="D9">
        <f>'mean value'!D16</f>
        <v>7</v>
      </c>
      <c r="E9">
        <f>'mean value'!E16</f>
        <v>7</v>
      </c>
      <c r="F9">
        <f>'mean value'!F16</f>
        <v>7</v>
      </c>
      <c r="G9">
        <f>'mean value'!G16</f>
        <v>7</v>
      </c>
      <c r="H9">
        <f>'mean value'!H16</f>
        <v>7</v>
      </c>
      <c r="I9">
        <f>'mean value'!I16</f>
        <v>7</v>
      </c>
      <c r="J9">
        <f>'mean value'!J16</f>
        <v>7</v>
      </c>
      <c r="K9">
        <f>'mean value'!K16</f>
        <v>7</v>
      </c>
      <c r="L9">
        <f>'mean value'!L16</f>
        <v>7</v>
      </c>
      <c r="M9">
        <f>'mean value'!M16</f>
        <v>7</v>
      </c>
      <c r="N9">
        <f>'mean value'!N16</f>
        <v>1</v>
      </c>
      <c r="O9">
        <f>'mean value'!O16</f>
        <v>1</v>
      </c>
      <c r="P9">
        <f>'mean value'!P16</f>
        <v>1</v>
      </c>
      <c r="Q9">
        <f>'mean value'!Q16</f>
        <v>1</v>
      </c>
      <c r="R9">
        <f>'mean value'!R16</f>
        <v>1</v>
      </c>
      <c r="S9">
        <f>'mean value'!S16</f>
        <v>1</v>
      </c>
      <c r="T9">
        <f>'mean value'!T16</f>
        <v>1</v>
      </c>
      <c r="U9">
        <f>'mean value'!U16</f>
        <v>1</v>
      </c>
      <c r="V9">
        <f>'mean value'!V16</f>
        <v>1</v>
      </c>
      <c r="W9">
        <f>'mean value'!W16</f>
        <v>1</v>
      </c>
      <c r="X9">
        <f>'mean value'!X16</f>
        <v>1</v>
      </c>
      <c r="Y9">
        <f>'mean value'!Y16</f>
        <v>1</v>
      </c>
      <c r="Z9">
        <f>'mean value'!Z16</f>
        <v>1</v>
      </c>
      <c r="AA9">
        <f>'mean value'!AA16</f>
        <v>1</v>
      </c>
    </row>
    <row r="10" spans="1:27" x14ac:dyDescent="0.25">
      <c r="A10" t="str">
        <f>'mean value'!A17</f>
        <v>TP18</v>
      </c>
      <c r="B10">
        <f>'mean value'!B17</f>
        <v>5</v>
      </c>
      <c r="C10">
        <f>'mean value'!C17</f>
        <v>6</v>
      </c>
      <c r="D10">
        <f>'mean value'!D17</f>
        <v>4</v>
      </c>
      <c r="E10">
        <f>'mean value'!E17</f>
        <v>6</v>
      </c>
      <c r="F10">
        <f>'mean value'!F17</f>
        <v>2</v>
      </c>
      <c r="G10">
        <f>'mean value'!G17</f>
        <v>2</v>
      </c>
      <c r="H10">
        <f>'mean value'!H17</f>
        <v>2</v>
      </c>
      <c r="I10">
        <f>'mean value'!I17</f>
        <v>1</v>
      </c>
      <c r="J10">
        <f>'mean value'!J17</f>
        <v>4</v>
      </c>
      <c r="K10">
        <f>'mean value'!K17</f>
        <v>5</v>
      </c>
      <c r="L10">
        <f>'mean value'!L17</f>
        <v>4</v>
      </c>
      <c r="M10">
        <f>'mean value'!M17</f>
        <v>5</v>
      </c>
      <c r="N10">
        <f>'mean value'!N17</f>
        <v>4</v>
      </c>
      <c r="O10">
        <f>'mean value'!O17</f>
        <v>6</v>
      </c>
      <c r="P10">
        <f>'mean value'!P17</f>
        <v>4</v>
      </c>
      <c r="Q10">
        <f>'mean value'!Q17</f>
        <v>6</v>
      </c>
      <c r="R10">
        <f>'mean value'!R17</f>
        <v>3</v>
      </c>
      <c r="S10">
        <f>'mean value'!S17</f>
        <v>2</v>
      </c>
      <c r="T10">
        <f>'mean value'!T17</f>
        <v>1</v>
      </c>
      <c r="U10">
        <f>'mean value'!U17</f>
        <v>1</v>
      </c>
      <c r="V10">
        <f>'mean value'!V17</f>
        <v>2</v>
      </c>
      <c r="W10">
        <f>'mean value'!W17</f>
        <v>1</v>
      </c>
      <c r="X10">
        <f>'mean value'!X17</f>
        <v>1</v>
      </c>
      <c r="Y10">
        <f>'mean value'!Y17</f>
        <v>1</v>
      </c>
      <c r="Z10">
        <f>'mean value'!Z17</f>
        <v>1</v>
      </c>
      <c r="AA10">
        <f>'mean value'!AA17</f>
        <v>1</v>
      </c>
    </row>
    <row r="11" spans="1:27" x14ac:dyDescent="0.25">
      <c r="A11" t="str">
        <f>'mean value'!A19</f>
        <v>TP20</v>
      </c>
      <c r="B11">
        <f>'mean value'!B19</f>
        <v>2</v>
      </c>
      <c r="C11">
        <f>'mean value'!C19</f>
        <v>6</v>
      </c>
      <c r="D11">
        <f>'mean value'!D19</f>
        <v>3</v>
      </c>
      <c r="E11">
        <f>'mean value'!E19</f>
        <v>4</v>
      </c>
      <c r="F11">
        <f>'mean value'!F19</f>
        <v>2</v>
      </c>
      <c r="G11">
        <f>'mean value'!G19</f>
        <v>4</v>
      </c>
      <c r="H11">
        <f>'mean value'!H19</f>
        <v>2</v>
      </c>
      <c r="I11">
        <f>'mean value'!I19</f>
        <v>4</v>
      </c>
      <c r="J11">
        <f>'mean value'!J19</f>
        <v>2</v>
      </c>
      <c r="K11">
        <f>'mean value'!K19</f>
        <v>4</v>
      </c>
      <c r="L11">
        <f>'mean value'!L19</f>
        <v>5</v>
      </c>
      <c r="M11">
        <f>'mean value'!M19</f>
        <v>5</v>
      </c>
      <c r="N11">
        <f>'mean value'!N19</f>
        <v>5</v>
      </c>
      <c r="O11">
        <f>'mean value'!O19</f>
        <v>2</v>
      </c>
      <c r="P11">
        <f>'mean value'!P19</f>
        <v>3</v>
      </c>
      <c r="Q11">
        <f>'mean value'!Q19</f>
        <v>3</v>
      </c>
      <c r="R11">
        <f>'mean value'!R19</f>
        <v>3</v>
      </c>
      <c r="S11">
        <f>'mean value'!S19</f>
        <v>3</v>
      </c>
      <c r="T11">
        <f>'mean value'!T19</f>
        <v>2</v>
      </c>
      <c r="U11">
        <f>'mean value'!U19</f>
        <v>3</v>
      </c>
      <c r="V11">
        <f>'mean value'!V19</f>
        <v>4</v>
      </c>
      <c r="W11">
        <f>'mean value'!W19</f>
        <v>3</v>
      </c>
      <c r="X11">
        <f>'mean value'!X19</f>
        <v>2</v>
      </c>
      <c r="Y11">
        <f>'mean value'!Y19</f>
        <v>3</v>
      </c>
      <c r="Z11">
        <f>'mean value'!Z19</f>
        <v>2</v>
      </c>
      <c r="AA11">
        <f>'mean value'!AA19</f>
        <v>2</v>
      </c>
    </row>
    <row r="12" spans="1:27" x14ac:dyDescent="0.25">
      <c r="A12" t="str">
        <f>'mean value'!A20</f>
        <v>TP21</v>
      </c>
      <c r="B12">
        <f>'mean value'!B20</f>
        <v>2</v>
      </c>
      <c r="C12">
        <f>'mean value'!C20</f>
        <v>2</v>
      </c>
      <c r="D12">
        <f>'mean value'!D20</f>
        <v>1</v>
      </c>
      <c r="E12">
        <f>'mean value'!E20</f>
        <v>5</v>
      </c>
      <c r="F12">
        <f>'mean value'!F20</f>
        <v>2</v>
      </c>
      <c r="G12">
        <f>'mean value'!G20</f>
        <v>2</v>
      </c>
      <c r="H12">
        <f>'mean value'!H20</f>
        <v>1</v>
      </c>
      <c r="I12">
        <f>'mean value'!I20</f>
        <v>5</v>
      </c>
      <c r="J12">
        <f>'mean value'!J20</f>
        <v>2</v>
      </c>
      <c r="K12">
        <f>'mean value'!K20</f>
        <v>2</v>
      </c>
      <c r="L12">
        <f>'mean value'!L20</f>
        <v>1</v>
      </c>
      <c r="M12">
        <f>'mean value'!M20</f>
        <v>5</v>
      </c>
      <c r="N12">
        <f>'mean value'!N20</f>
        <v>5</v>
      </c>
      <c r="O12">
        <f>'mean value'!O20</f>
        <v>2</v>
      </c>
      <c r="P12">
        <f>'mean value'!P20</f>
        <v>4</v>
      </c>
      <c r="Q12">
        <f>'mean value'!Q20</f>
        <v>6</v>
      </c>
      <c r="R12">
        <f>'mean value'!R20</f>
        <v>3</v>
      </c>
      <c r="S12">
        <f>'mean value'!S20</f>
        <v>2</v>
      </c>
      <c r="T12">
        <f>'mean value'!T20</f>
        <v>4</v>
      </c>
      <c r="U12">
        <f>'mean value'!U20</f>
        <v>5</v>
      </c>
      <c r="V12">
        <f>'mean value'!V20</f>
        <v>4</v>
      </c>
      <c r="W12">
        <f>'mean value'!W20</f>
        <v>2</v>
      </c>
      <c r="X12">
        <f>'mean value'!X20</f>
        <v>4</v>
      </c>
      <c r="Y12">
        <f>'mean value'!Y20</f>
        <v>5</v>
      </c>
      <c r="Z12">
        <f>'mean value'!Z20</f>
        <v>5</v>
      </c>
      <c r="AA12">
        <f>'mean value'!AA20</f>
        <v>6</v>
      </c>
    </row>
    <row r="13" spans="1:27" x14ac:dyDescent="0.25">
      <c r="A13" t="str">
        <f>'mean value'!A21</f>
        <v>TP23</v>
      </c>
      <c r="B13">
        <f>'mean value'!B21</f>
        <v>5</v>
      </c>
      <c r="C13">
        <f>'mean value'!C21</f>
        <v>2</v>
      </c>
      <c r="D13">
        <f>'mean value'!D21</f>
        <v>1</v>
      </c>
      <c r="E13">
        <f>'mean value'!E21</f>
        <v>6</v>
      </c>
      <c r="F13">
        <f>'mean value'!F21</f>
        <v>5</v>
      </c>
      <c r="G13">
        <f>'mean value'!G21</f>
        <v>2</v>
      </c>
      <c r="H13">
        <f>'mean value'!H21</f>
        <v>1</v>
      </c>
      <c r="I13">
        <f>'mean value'!I21</f>
        <v>6</v>
      </c>
      <c r="J13">
        <f>'mean value'!J21</f>
        <v>5</v>
      </c>
      <c r="K13">
        <f>'mean value'!K21</f>
        <v>2</v>
      </c>
      <c r="L13">
        <f>'mean value'!L21</f>
        <v>1</v>
      </c>
      <c r="M13">
        <f>'mean value'!M21</f>
        <v>6</v>
      </c>
      <c r="N13">
        <f>'mean value'!N21</f>
        <v>1</v>
      </c>
      <c r="O13">
        <f>'mean value'!O21</f>
        <v>4</v>
      </c>
      <c r="P13">
        <f>'mean value'!P21</f>
        <v>1</v>
      </c>
      <c r="Q13">
        <f>'mean value'!Q21</f>
        <v>2</v>
      </c>
      <c r="R13">
        <f>'mean value'!R21</f>
        <v>1</v>
      </c>
      <c r="S13">
        <f>'mean value'!S21</f>
        <v>4</v>
      </c>
      <c r="T13">
        <f>'mean value'!T21</f>
        <v>1</v>
      </c>
      <c r="U13">
        <f>'mean value'!U21</f>
        <v>2</v>
      </c>
      <c r="V13">
        <f>'mean value'!V21</f>
        <v>1</v>
      </c>
      <c r="W13">
        <f>'mean value'!W21</f>
        <v>4</v>
      </c>
      <c r="X13">
        <f>'mean value'!X21</f>
        <v>1</v>
      </c>
      <c r="Y13">
        <f>'mean value'!Y21</f>
        <v>2</v>
      </c>
      <c r="Z13">
        <f>'mean value'!Z21</f>
        <v>4</v>
      </c>
      <c r="AA13">
        <f>'mean value'!AA21</f>
        <v>4</v>
      </c>
    </row>
    <row r="14" spans="1:27" x14ac:dyDescent="0.25">
      <c r="A14" t="str">
        <f>'mean value'!A23</f>
        <v>TP25</v>
      </c>
      <c r="B14">
        <f>'mean value'!B23</f>
        <v>2</v>
      </c>
      <c r="C14">
        <f>'mean value'!C23</f>
        <v>2</v>
      </c>
      <c r="D14">
        <f>'mean value'!D23</f>
        <v>2</v>
      </c>
      <c r="E14">
        <f>'mean value'!E23</f>
        <v>3</v>
      </c>
      <c r="F14">
        <f>'mean value'!F23</f>
        <v>2</v>
      </c>
      <c r="G14">
        <f>'mean value'!G23</f>
        <v>2</v>
      </c>
      <c r="H14">
        <f>'mean value'!H23</f>
        <v>2</v>
      </c>
      <c r="I14">
        <f>'mean value'!I23</f>
        <v>3</v>
      </c>
      <c r="J14">
        <f>'mean value'!J23</f>
        <v>2</v>
      </c>
      <c r="K14">
        <f>'mean value'!K23</f>
        <v>3</v>
      </c>
      <c r="L14">
        <f>'mean value'!L23</f>
        <v>2</v>
      </c>
      <c r="M14">
        <f>'mean value'!M23</f>
        <v>3</v>
      </c>
      <c r="N14">
        <f>'mean value'!N23</f>
        <v>3</v>
      </c>
      <c r="O14">
        <f>'mean value'!O23</f>
        <v>2</v>
      </c>
      <c r="P14">
        <f>'mean value'!P23</f>
        <v>2</v>
      </c>
      <c r="Q14">
        <f>'mean value'!Q23</f>
        <v>2</v>
      </c>
      <c r="R14">
        <f>'mean value'!R23</f>
        <v>3</v>
      </c>
      <c r="S14">
        <f>'mean value'!S23</f>
        <v>2</v>
      </c>
      <c r="T14">
        <f>'mean value'!T23</f>
        <v>3</v>
      </c>
      <c r="U14">
        <f>'mean value'!U23</f>
        <v>1</v>
      </c>
      <c r="V14">
        <f>'mean value'!V23</f>
        <v>3</v>
      </c>
      <c r="W14">
        <f>'mean value'!W23</f>
        <v>2</v>
      </c>
      <c r="X14">
        <f>'mean value'!X23</f>
        <v>3</v>
      </c>
      <c r="Y14">
        <f>'mean value'!Y23</f>
        <v>2</v>
      </c>
      <c r="Z14">
        <f>'mean value'!Z23</f>
        <v>1</v>
      </c>
      <c r="AA14">
        <f>'mean value'!AA23</f>
        <v>3</v>
      </c>
    </row>
    <row r="15" spans="1:27" s="32" customFormat="1" x14ac:dyDescent="0.25">
      <c r="A15" s="32" t="s">
        <v>215</v>
      </c>
      <c r="B15" s="32">
        <f>AVERAGE(B2:B14)</f>
        <v>3.6923076923076925</v>
      </c>
      <c r="C15" s="32">
        <f t="shared" ref="C15:AA15" si="0">AVERAGE(C2:C14)</f>
        <v>4.3076923076923075</v>
      </c>
      <c r="D15" s="32">
        <f t="shared" si="0"/>
        <v>2.9230769230769229</v>
      </c>
      <c r="E15" s="32">
        <f t="shared" si="0"/>
        <v>4.7692307692307692</v>
      </c>
      <c r="F15" s="32">
        <f t="shared" si="0"/>
        <v>2.6923076923076925</v>
      </c>
      <c r="G15" s="32">
        <f t="shared" si="0"/>
        <v>3.6153846153846154</v>
      </c>
      <c r="H15" s="32">
        <f t="shared" si="0"/>
        <v>2.1538461538461537</v>
      </c>
      <c r="I15" s="32">
        <f t="shared" si="0"/>
        <v>4.1538461538461542</v>
      </c>
      <c r="J15" s="32">
        <f t="shared" si="0"/>
        <v>4.0769230769230766</v>
      </c>
      <c r="K15" s="32">
        <f t="shared" si="0"/>
        <v>4.9230769230769234</v>
      </c>
      <c r="L15" s="32">
        <f t="shared" si="0"/>
        <v>3.4615384615384617</v>
      </c>
      <c r="M15" s="32">
        <f t="shared" si="0"/>
        <v>5.1538461538461542</v>
      </c>
      <c r="N15" s="32">
        <f t="shared" si="0"/>
        <v>2.7692307692307692</v>
      </c>
      <c r="O15" s="32">
        <f t="shared" si="0"/>
        <v>2.4615384615384617</v>
      </c>
      <c r="P15" s="32">
        <f t="shared" si="0"/>
        <v>2.0769230769230771</v>
      </c>
      <c r="Q15" s="32">
        <f t="shared" si="0"/>
        <v>2.9230769230769229</v>
      </c>
      <c r="R15" s="32">
        <f t="shared" si="0"/>
        <v>2.5384615384615383</v>
      </c>
      <c r="S15" s="32">
        <f t="shared" si="0"/>
        <v>2.3076923076923075</v>
      </c>
      <c r="T15" s="32">
        <f t="shared" si="0"/>
        <v>2.1538461538461537</v>
      </c>
      <c r="U15" s="32">
        <f t="shared" si="0"/>
        <v>2.6153846153846154</v>
      </c>
      <c r="V15" s="32">
        <f t="shared" si="0"/>
        <v>2.3846153846153846</v>
      </c>
      <c r="W15" s="32">
        <f t="shared" si="0"/>
        <v>2</v>
      </c>
      <c r="X15" s="32">
        <f t="shared" si="0"/>
        <v>2</v>
      </c>
      <c r="Y15" s="32">
        <f t="shared" si="0"/>
        <v>2.3846153846153846</v>
      </c>
      <c r="Z15" s="32">
        <f t="shared" si="0"/>
        <v>2.1538461538461537</v>
      </c>
      <c r="AA15" s="32">
        <f t="shared" si="0"/>
        <v>2.5384615384615383</v>
      </c>
    </row>
    <row r="17" spans="1:27" x14ac:dyDescent="0.25">
      <c r="A17" t="s">
        <v>237</v>
      </c>
    </row>
    <row r="18" spans="1:27" x14ac:dyDescent="0.25">
      <c r="A18" t="str">
        <f>'mean value'!A4</f>
        <v>TP 3</v>
      </c>
      <c r="B18">
        <f>'mean value'!B4</f>
        <v>6</v>
      </c>
      <c r="C18">
        <f>'mean value'!C4</f>
        <v>5</v>
      </c>
      <c r="D18">
        <f>'mean value'!D4</f>
        <v>2</v>
      </c>
      <c r="E18">
        <f>'mean value'!E4</f>
        <v>6</v>
      </c>
      <c r="F18">
        <f>'mean value'!F4</f>
        <v>5</v>
      </c>
      <c r="G18">
        <f>'mean value'!G4</f>
        <v>7</v>
      </c>
      <c r="H18">
        <f>'mean value'!H4</f>
        <v>2</v>
      </c>
      <c r="I18">
        <f>'mean value'!I4</f>
        <v>6</v>
      </c>
      <c r="J18">
        <f>'mean value'!J4</f>
        <v>5</v>
      </c>
      <c r="K18">
        <f>'mean value'!K4</f>
        <v>5</v>
      </c>
      <c r="L18">
        <f>'mean value'!L4</f>
        <v>2</v>
      </c>
      <c r="M18">
        <f>'mean value'!M4</f>
        <v>6</v>
      </c>
      <c r="N18">
        <f>'mean value'!N4</f>
        <v>3</v>
      </c>
      <c r="O18">
        <f>'mean value'!O4</f>
        <v>3</v>
      </c>
      <c r="P18">
        <f>'mean value'!P4</f>
        <v>2</v>
      </c>
      <c r="Q18">
        <f>'mean value'!Q4</f>
        <v>3</v>
      </c>
      <c r="R18">
        <f>'mean value'!R4</f>
        <v>3</v>
      </c>
      <c r="S18">
        <f>'mean value'!S4</f>
        <v>3</v>
      </c>
      <c r="T18">
        <f>'mean value'!T4</f>
        <v>2</v>
      </c>
      <c r="U18">
        <f>'mean value'!U4</f>
        <v>3</v>
      </c>
      <c r="V18">
        <f>'mean value'!V4</f>
        <v>2</v>
      </c>
      <c r="W18">
        <f>'mean value'!W4</f>
        <v>2</v>
      </c>
      <c r="X18">
        <f>'mean value'!X4</f>
        <v>2</v>
      </c>
      <c r="Y18">
        <f>'mean value'!Y4</f>
        <v>2</v>
      </c>
      <c r="Z18">
        <f>'mean value'!Z4</f>
        <v>3</v>
      </c>
      <c r="AA18">
        <f>'mean value'!AA4</f>
        <v>3</v>
      </c>
    </row>
    <row r="19" spans="1:27" x14ac:dyDescent="0.25">
      <c r="A19" t="str">
        <f>'mean value'!A5</f>
        <v>TP 4</v>
      </c>
      <c r="B19">
        <f>'mean value'!B5</f>
        <v>3</v>
      </c>
      <c r="C19">
        <f>'mean value'!C5</f>
        <v>6</v>
      </c>
      <c r="D19">
        <f>'mean value'!D5</f>
        <v>3</v>
      </c>
      <c r="E19">
        <f>'mean value'!E5</f>
        <v>7</v>
      </c>
      <c r="F19">
        <f>'mean value'!F5</f>
        <v>3</v>
      </c>
      <c r="G19">
        <f>'mean value'!G5</f>
        <v>4</v>
      </c>
      <c r="H19">
        <f>'mean value'!H5</f>
        <v>3</v>
      </c>
      <c r="I19">
        <f>'mean value'!I5</f>
        <v>7</v>
      </c>
      <c r="J19">
        <f>'mean value'!J5</f>
        <v>3</v>
      </c>
      <c r="K19">
        <f>'mean value'!K5</f>
        <v>7</v>
      </c>
      <c r="L19">
        <f>'mean value'!L5</f>
        <v>4</v>
      </c>
      <c r="M19">
        <f>'mean value'!M5</f>
        <v>7</v>
      </c>
      <c r="N19">
        <f>'mean value'!N5</f>
        <v>1</v>
      </c>
      <c r="O19">
        <f>'mean value'!O5</f>
        <v>2</v>
      </c>
      <c r="P19">
        <f>'mean value'!P5</f>
        <v>1</v>
      </c>
      <c r="Q19">
        <f>'mean value'!Q5</f>
        <v>2</v>
      </c>
      <c r="R19">
        <f>'mean value'!R5</f>
        <v>1</v>
      </c>
      <c r="S19">
        <f>'mean value'!S5</f>
        <v>2</v>
      </c>
      <c r="T19">
        <f>'mean value'!T5</f>
        <v>1</v>
      </c>
      <c r="U19">
        <f>'mean value'!U5</f>
        <v>2</v>
      </c>
      <c r="V19">
        <f>'mean value'!V5</f>
        <v>1</v>
      </c>
      <c r="W19">
        <f>'mean value'!W5</f>
        <v>3</v>
      </c>
      <c r="X19">
        <f>'mean value'!X5</f>
        <v>1</v>
      </c>
      <c r="Y19">
        <f>'mean value'!Y5</f>
        <v>3</v>
      </c>
      <c r="Z19">
        <f>'mean value'!Z5</f>
        <v>2</v>
      </c>
      <c r="AA19">
        <f>'mean value'!AA5</f>
        <v>2</v>
      </c>
    </row>
    <row r="20" spans="1:27" x14ac:dyDescent="0.25">
      <c r="A20" t="str">
        <f>'mean value'!A6</f>
        <v>TP 5</v>
      </c>
      <c r="B20">
        <f>'mean value'!B6</f>
        <v>5</v>
      </c>
      <c r="C20">
        <f>'mean value'!C6</f>
        <v>4</v>
      </c>
      <c r="D20">
        <f>'mean value'!D6</f>
        <v>4</v>
      </c>
      <c r="E20">
        <f>'mean value'!E6</f>
        <v>6</v>
      </c>
      <c r="F20">
        <f>'mean value'!F6</f>
        <v>6</v>
      </c>
      <c r="G20">
        <f>'mean value'!G6</f>
        <v>3</v>
      </c>
      <c r="H20">
        <f>'mean value'!H6</f>
        <v>4</v>
      </c>
      <c r="I20">
        <f>'mean value'!I6</f>
        <v>6</v>
      </c>
      <c r="J20">
        <f>'mean value'!J6</f>
        <v>6</v>
      </c>
      <c r="K20">
        <f>'mean value'!K6</f>
        <v>6</v>
      </c>
      <c r="L20">
        <f>'mean value'!L6</f>
        <v>4</v>
      </c>
      <c r="M20">
        <f>'mean value'!M6</f>
        <v>5</v>
      </c>
      <c r="N20">
        <f>'mean value'!N6</f>
        <v>2</v>
      </c>
      <c r="O20">
        <f>'mean value'!O6</f>
        <v>2</v>
      </c>
      <c r="P20">
        <f>'mean value'!P6</f>
        <v>2</v>
      </c>
      <c r="Q20">
        <f>'mean value'!Q6</f>
        <v>5</v>
      </c>
      <c r="R20">
        <f>'mean value'!R6</f>
        <v>3</v>
      </c>
      <c r="S20">
        <f>'mean value'!S6</f>
        <v>4</v>
      </c>
      <c r="T20">
        <f>'mean value'!T6</f>
        <v>3</v>
      </c>
      <c r="U20">
        <f>'mean value'!U6</f>
        <v>5</v>
      </c>
      <c r="V20">
        <f>'mean value'!V6</f>
        <v>3</v>
      </c>
      <c r="W20">
        <f>'mean value'!W6</f>
        <v>3</v>
      </c>
      <c r="X20">
        <f>'mean value'!X6</f>
        <v>2</v>
      </c>
      <c r="Y20">
        <f>'mean value'!Y6</f>
        <v>5</v>
      </c>
      <c r="Z20">
        <f>'mean value'!Z6</f>
        <v>2</v>
      </c>
      <c r="AA20">
        <f>'mean value'!AA6</f>
        <v>3</v>
      </c>
    </row>
    <row r="21" spans="1:27" x14ac:dyDescent="0.25">
      <c r="A21" t="str">
        <f>'mean value'!A10</f>
        <v>TP 9</v>
      </c>
      <c r="B21">
        <f>'mean value'!B10</f>
        <v>4</v>
      </c>
      <c r="C21">
        <f>'mean value'!C10</f>
        <v>3</v>
      </c>
      <c r="D21">
        <f>'mean value'!D10</f>
        <v>2</v>
      </c>
      <c r="E21">
        <f>'mean value'!E10</f>
        <v>6</v>
      </c>
      <c r="F21">
        <f>'mean value'!F10</f>
        <v>4</v>
      </c>
      <c r="G21">
        <f>'mean value'!G10</f>
        <v>6</v>
      </c>
      <c r="H21">
        <f>'mean value'!H10</f>
        <v>4</v>
      </c>
      <c r="I21">
        <f>'mean value'!I10</f>
        <v>6</v>
      </c>
      <c r="J21">
        <f>'mean value'!J10</f>
        <v>4</v>
      </c>
      <c r="K21">
        <f>'mean value'!K10</f>
        <v>4</v>
      </c>
      <c r="L21">
        <f>'mean value'!L10</f>
        <v>3</v>
      </c>
      <c r="M21">
        <f>'mean value'!M10</f>
        <v>6</v>
      </c>
      <c r="N21">
        <f>'mean value'!N10</f>
        <v>2</v>
      </c>
      <c r="O21">
        <f>'mean value'!O10</f>
        <v>4</v>
      </c>
      <c r="P21">
        <f>'mean value'!P10</f>
        <v>2</v>
      </c>
      <c r="Q21">
        <f>'mean value'!Q10</f>
        <v>2</v>
      </c>
      <c r="R21">
        <f>'mean value'!R10</f>
        <v>2</v>
      </c>
      <c r="S21">
        <f>'mean value'!S10</f>
        <v>5</v>
      </c>
      <c r="T21">
        <f>'mean value'!T10</f>
        <v>2</v>
      </c>
      <c r="U21">
        <f>'mean value'!U10</f>
        <v>1</v>
      </c>
      <c r="V21">
        <f>'mean value'!V10</f>
        <v>2</v>
      </c>
      <c r="W21">
        <f>'mean value'!W10</f>
        <v>4</v>
      </c>
      <c r="X21">
        <f>'mean value'!X10</f>
        <v>4</v>
      </c>
      <c r="Y21">
        <f>'mean value'!Y10</f>
        <v>2</v>
      </c>
      <c r="Z21">
        <f>'mean value'!Z10</f>
        <v>3</v>
      </c>
      <c r="AA21">
        <f>'mean value'!AA10</f>
        <v>3</v>
      </c>
    </row>
    <row r="22" spans="1:27" x14ac:dyDescent="0.25">
      <c r="A22" t="str">
        <f>'mean value'!A11</f>
        <v>TP 10</v>
      </c>
      <c r="B22">
        <f>'mean value'!B11</f>
        <v>3</v>
      </c>
      <c r="C22">
        <f>'mean value'!C11</f>
        <v>3</v>
      </c>
      <c r="D22">
        <f>'mean value'!D11</f>
        <v>3</v>
      </c>
      <c r="E22">
        <f>'mean value'!E11</f>
        <v>6</v>
      </c>
      <c r="F22">
        <f>'mean value'!F11</f>
        <v>4</v>
      </c>
      <c r="G22">
        <f>'mean value'!G11</f>
        <v>3</v>
      </c>
      <c r="H22">
        <f>'mean value'!H11</f>
        <v>3</v>
      </c>
      <c r="I22">
        <f>'mean value'!I11</f>
        <v>6</v>
      </c>
      <c r="J22">
        <f>'mean value'!J11</f>
        <v>4</v>
      </c>
      <c r="K22">
        <f>'mean value'!K11</f>
        <v>3</v>
      </c>
      <c r="L22">
        <f>'mean value'!L11</f>
        <v>3</v>
      </c>
      <c r="M22">
        <f>'mean value'!M11</f>
        <v>6</v>
      </c>
      <c r="N22">
        <f>'mean value'!N11</f>
        <v>2</v>
      </c>
      <c r="O22">
        <f>'mean value'!O11</f>
        <v>2</v>
      </c>
      <c r="P22">
        <f>'mean value'!P11</f>
        <v>2</v>
      </c>
      <c r="Q22">
        <f>'mean value'!Q11</f>
        <v>2</v>
      </c>
      <c r="R22">
        <f>'mean value'!R11</f>
        <v>2</v>
      </c>
      <c r="S22">
        <f>'mean value'!S11</f>
        <v>2</v>
      </c>
      <c r="T22">
        <f>'mean value'!T11</f>
        <v>2</v>
      </c>
      <c r="U22">
        <f>'mean value'!U11</f>
        <v>2</v>
      </c>
      <c r="V22">
        <f>'mean value'!V11</f>
        <v>2</v>
      </c>
      <c r="W22">
        <f>'mean value'!W11</f>
        <v>2</v>
      </c>
      <c r="X22">
        <f>'mean value'!X11</f>
        <v>2</v>
      </c>
      <c r="Y22">
        <f>'mean value'!Y11</f>
        <v>2</v>
      </c>
      <c r="Z22">
        <f>'mean value'!Z11</f>
        <v>2</v>
      </c>
      <c r="AA22">
        <f>'mean value'!AA11</f>
        <v>2</v>
      </c>
    </row>
    <row r="23" spans="1:27" x14ac:dyDescent="0.25">
      <c r="A23" t="str">
        <f>'mean value'!A14</f>
        <v>TP15</v>
      </c>
      <c r="B23">
        <f>'mean value'!B14</f>
        <v>1</v>
      </c>
      <c r="C23">
        <f>'mean value'!C14</f>
        <v>6</v>
      </c>
      <c r="D23">
        <f>'mean value'!D14</f>
        <v>1</v>
      </c>
      <c r="E23">
        <f>'mean value'!E14</f>
        <v>3</v>
      </c>
      <c r="F23">
        <f>'mean value'!F14</f>
        <v>1</v>
      </c>
      <c r="G23">
        <f>'mean value'!G14</f>
        <v>7</v>
      </c>
      <c r="H23">
        <f>'mean value'!H14</f>
        <v>3</v>
      </c>
      <c r="I23">
        <f>'mean value'!I14</f>
        <v>5</v>
      </c>
      <c r="J23">
        <f>'mean value'!J14</f>
        <v>1</v>
      </c>
      <c r="K23">
        <f>'mean value'!K14</f>
        <v>7</v>
      </c>
      <c r="L23">
        <f>'mean value'!L14</f>
        <v>3</v>
      </c>
      <c r="M23">
        <f>'mean value'!M14</f>
        <v>5</v>
      </c>
      <c r="N23">
        <f>'mean value'!N14</f>
        <v>4</v>
      </c>
      <c r="O23">
        <f>'mean value'!O14</f>
        <v>3</v>
      </c>
      <c r="P23">
        <f>'mean value'!P14</f>
        <v>1</v>
      </c>
      <c r="Q23">
        <f>'mean value'!Q14</f>
        <v>6</v>
      </c>
      <c r="R23">
        <f>'mean value'!R14</f>
        <v>3</v>
      </c>
      <c r="S23">
        <f>'mean value'!S14</f>
        <v>2</v>
      </c>
      <c r="T23">
        <f>'mean value'!T14</f>
        <v>1</v>
      </c>
      <c r="U23">
        <f>'mean value'!U14</f>
        <v>6</v>
      </c>
      <c r="V23">
        <f>'mean value'!V14</f>
        <v>3</v>
      </c>
      <c r="W23">
        <f>'mean value'!W14</f>
        <v>2</v>
      </c>
      <c r="X23">
        <f>'mean value'!X14</f>
        <v>1</v>
      </c>
      <c r="Y23">
        <f>'mean value'!Y14</f>
        <v>6</v>
      </c>
      <c r="Z23">
        <f>'mean value'!Z14</f>
        <v>3</v>
      </c>
      <c r="AA23">
        <f>'mean value'!AA14</f>
        <v>6</v>
      </c>
    </row>
    <row r="24" spans="1:27" x14ac:dyDescent="0.25">
      <c r="A24" t="str">
        <f>'mean value'!A15</f>
        <v>TP16</v>
      </c>
      <c r="B24">
        <f>'mean value'!B15</f>
        <v>4</v>
      </c>
      <c r="C24">
        <f>'mean value'!C15</f>
        <v>2</v>
      </c>
      <c r="D24">
        <f>'mean value'!D15</f>
        <v>4</v>
      </c>
      <c r="E24">
        <f>'mean value'!E15</f>
        <v>5</v>
      </c>
      <c r="F24">
        <f>'mean value'!F15</f>
        <v>2</v>
      </c>
      <c r="G24">
        <f>'mean value'!G15</f>
        <v>4</v>
      </c>
      <c r="H24">
        <f>'mean value'!H15</f>
        <v>6</v>
      </c>
      <c r="I24">
        <f>'mean value'!I15</f>
        <v>4</v>
      </c>
      <c r="J24">
        <f>'mean value'!J15</f>
        <v>3</v>
      </c>
      <c r="K24">
        <f>'mean value'!K15</f>
        <v>2</v>
      </c>
      <c r="L24">
        <f>'mean value'!L15</f>
        <v>1</v>
      </c>
      <c r="M24">
        <f>'mean value'!M15</f>
        <v>4</v>
      </c>
      <c r="N24">
        <f>'mean value'!N15</f>
        <v>2</v>
      </c>
      <c r="O24">
        <f>'mean value'!O15</f>
        <v>4</v>
      </c>
      <c r="P24">
        <f>'mean value'!P15</f>
        <v>5</v>
      </c>
      <c r="Q24">
        <f>'mean value'!Q15</f>
        <v>3</v>
      </c>
      <c r="R24">
        <f>'mean value'!R15</f>
        <v>1</v>
      </c>
      <c r="S24">
        <f>'mean value'!S15</f>
        <v>1</v>
      </c>
      <c r="T24">
        <f>'mean value'!T15</f>
        <v>1</v>
      </c>
      <c r="U24">
        <f>'mean value'!U15</f>
        <v>1</v>
      </c>
      <c r="V24">
        <f>'mean value'!V15</f>
        <v>3</v>
      </c>
      <c r="W24">
        <f>'mean value'!W15</f>
        <v>3</v>
      </c>
      <c r="X24">
        <f>'mean value'!X15</f>
        <v>4</v>
      </c>
      <c r="Y24">
        <f>'mean value'!Y15</f>
        <v>3</v>
      </c>
      <c r="Z24">
        <f>'mean value'!Z15</f>
        <v>4</v>
      </c>
      <c r="AA24" t="str">
        <f>'mean value'!AA15</f>
        <v>n.a</v>
      </c>
    </row>
    <row r="25" spans="1:27" x14ac:dyDescent="0.25">
      <c r="A25" t="str">
        <f>'mean value'!A18</f>
        <v>TP19</v>
      </c>
      <c r="B25">
        <f>'mean value'!B18</f>
        <v>1</v>
      </c>
      <c r="C25">
        <f>'mean value'!C18</f>
        <v>5</v>
      </c>
      <c r="D25">
        <f>'mean value'!D18</f>
        <v>1</v>
      </c>
      <c r="E25">
        <f>'mean value'!E18</f>
        <v>3</v>
      </c>
      <c r="F25">
        <f>'mean value'!F18</f>
        <v>1</v>
      </c>
      <c r="G25">
        <f>'mean value'!G18</f>
        <v>5</v>
      </c>
      <c r="H25">
        <f>'mean value'!H18</f>
        <v>1</v>
      </c>
      <c r="I25">
        <f>'mean value'!I18</f>
        <v>3</v>
      </c>
      <c r="J25">
        <f>'mean value'!J18</f>
        <v>1</v>
      </c>
      <c r="K25">
        <f>'mean value'!K18</f>
        <v>6</v>
      </c>
      <c r="L25">
        <f>'mean value'!L18</f>
        <v>1</v>
      </c>
      <c r="M25">
        <f>'mean value'!M18</f>
        <v>3</v>
      </c>
      <c r="N25">
        <f>'mean value'!N18</f>
        <v>3</v>
      </c>
      <c r="O25">
        <f>'mean value'!O18</f>
        <v>1</v>
      </c>
      <c r="P25">
        <f>'mean value'!P18</f>
        <v>2</v>
      </c>
      <c r="Q25">
        <f>'mean value'!Q18</f>
        <v>3</v>
      </c>
      <c r="R25">
        <f>'mean value'!R18</f>
        <v>3</v>
      </c>
      <c r="S25">
        <f>'mean value'!S18</f>
        <v>1</v>
      </c>
      <c r="T25">
        <f>'mean value'!T18</f>
        <v>4</v>
      </c>
      <c r="U25">
        <f>'mean value'!U18</f>
        <v>3</v>
      </c>
      <c r="V25">
        <f>'mean value'!V18</f>
        <v>3</v>
      </c>
      <c r="W25">
        <f>'mean value'!W18</f>
        <v>1</v>
      </c>
      <c r="X25">
        <f>'mean value'!X18</f>
        <v>4</v>
      </c>
      <c r="Y25">
        <f>'mean value'!Y18</f>
        <v>3</v>
      </c>
      <c r="Z25">
        <f>'mean value'!Z18</f>
        <v>1</v>
      </c>
      <c r="AA25">
        <f>'mean value'!AA18</f>
        <v>3</v>
      </c>
    </row>
    <row r="26" spans="1:27" x14ac:dyDescent="0.25">
      <c r="A26" t="str">
        <f>'mean value'!A22</f>
        <v>TP24</v>
      </c>
      <c r="B26">
        <f>'mean value'!B22</f>
        <v>3</v>
      </c>
      <c r="C26">
        <f>'mean value'!C22</f>
        <v>4</v>
      </c>
      <c r="D26">
        <f>'mean value'!D22</f>
        <v>1</v>
      </c>
      <c r="E26">
        <f>'mean value'!E22</f>
        <v>4</v>
      </c>
      <c r="F26">
        <f>'mean value'!F22</f>
        <v>3</v>
      </c>
      <c r="G26">
        <f>'mean value'!G22</f>
        <v>5</v>
      </c>
      <c r="H26">
        <f>'mean value'!H22</f>
        <v>2</v>
      </c>
      <c r="I26">
        <f>'mean value'!I22</f>
        <v>4</v>
      </c>
      <c r="J26">
        <f>'mean value'!J22</f>
        <v>3</v>
      </c>
      <c r="K26">
        <f>'mean value'!K22</f>
        <v>3</v>
      </c>
      <c r="L26">
        <f>'mean value'!L22</f>
        <v>1</v>
      </c>
      <c r="M26">
        <f>'mean value'!M22</f>
        <v>4</v>
      </c>
      <c r="N26">
        <f>'mean value'!N22</f>
        <v>5</v>
      </c>
      <c r="O26">
        <f>'mean value'!O22</f>
        <v>3</v>
      </c>
      <c r="P26">
        <f>'mean value'!P22</f>
        <v>3</v>
      </c>
      <c r="Q26">
        <f>'mean value'!Q22</f>
        <v>5</v>
      </c>
      <c r="R26">
        <f>'mean value'!R22</f>
        <v>4</v>
      </c>
      <c r="S26">
        <f>'mean value'!S22</f>
        <v>2</v>
      </c>
      <c r="T26">
        <f>'mean value'!T22</f>
        <v>3</v>
      </c>
      <c r="U26">
        <f>'mean value'!U22</f>
        <v>4</v>
      </c>
      <c r="V26">
        <f>'mean value'!V22</f>
        <v>4</v>
      </c>
      <c r="W26">
        <f>'mean value'!W22</f>
        <v>2</v>
      </c>
      <c r="X26">
        <f>'mean value'!X22</f>
        <v>3</v>
      </c>
      <c r="Y26">
        <f>'mean value'!Y22</f>
        <v>4</v>
      </c>
      <c r="Z26">
        <f>'mean value'!Z22</f>
        <v>2</v>
      </c>
      <c r="AA26">
        <f>'mean value'!AA22</f>
        <v>6</v>
      </c>
    </row>
    <row r="27" spans="1:27" x14ac:dyDescent="0.25">
      <c r="A27" t="str">
        <f>'mean value'!A24</f>
        <v>TP26</v>
      </c>
      <c r="B27">
        <f>'mean value'!B24</f>
        <v>6</v>
      </c>
      <c r="C27">
        <f>'mean value'!C24</f>
        <v>6</v>
      </c>
      <c r="D27">
        <f>'mean value'!D24</f>
        <v>5</v>
      </c>
      <c r="E27">
        <f>'mean value'!E24</f>
        <v>7</v>
      </c>
      <c r="F27">
        <f>'mean value'!F24</f>
        <v>6</v>
      </c>
      <c r="G27">
        <f>'mean value'!G24</f>
        <v>6</v>
      </c>
      <c r="H27">
        <f>'mean value'!H24</f>
        <v>5</v>
      </c>
      <c r="I27">
        <f>'mean value'!I24</f>
        <v>7</v>
      </c>
      <c r="J27">
        <f>'mean value'!J24</f>
        <v>6</v>
      </c>
      <c r="K27">
        <f>'mean value'!K24</f>
        <v>6</v>
      </c>
      <c r="L27">
        <f>'mean value'!L24</f>
        <v>5</v>
      </c>
      <c r="M27">
        <f>'mean value'!M24</f>
        <v>7</v>
      </c>
      <c r="N27">
        <f>'mean value'!N24</f>
        <v>3</v>
      </c>
      <c r="O27">
        <f>'mean value'!O24</f>
        <v>1</v>
      </c>
      <c r="P27">
        <f>'mean value'!P24</f>
        <v>2</v>
      </c>
      <c r="Q27">
        <f>'mean value'!Q24</f>
        <v>2</v>
      </c>
      <c r="R27">
        <f>'mean value'!R24</f>
        <v>2</v>
      </c>
      <c r="S27">
        <f>'mean value'!S24</f>
        <v>1</v>
      </c>
      <c r="T27">
        <f>'mean value'!T24</f>
        <v>2</v>
      </c>
      <c r="U27">
        <f>'mean value'!U24</f>
        <v>2</v>
      </c>
      <c r="V27">
        <f>'mean value'!V24</f>
        <v>2</v>
      </c>
      <c r="W27">
        <f>'mean value'!W24</f>
        <v>1</v>
      </c>
      <c r="X27">
        <f>'mean value'!X24</f>
        <v>2</v>
      </c>
      <c r="Y27">
        <f>'mean value'!Y24</f>
        <v>2</v>
      </c>
      <c r="Z27">
        <f>'mean value'!Z24</f>
        <v>2</v>
      </c>
      <c r="AA27">
        <f>'mean value'!AA24</f>
        <v>2</v>
      </c>
    </row>
    <row r="28" spans="1:27" x14ac:dyDescent="0.25">
      <c r="A28" t="str">
        <f>'mean value'!A25</f>
        <v>TP27</v>
      </c>
      <c r="B28">
        <f>'mean value'!B25</f>
        <v>1</v>
      </c>
      <c r="C28">
        <f>'mean value'!C25</f>
        <v>1</v>
      </c>
      <c r="D28">
        <f>'mean value'!D25</f>
        <v>1</v>
      </c>
      <c r="E28" t="str">
        <f>'mean value'!E25</f>
        <v>n.a</v>
      </c>
      <c r="F28">
        <f>'mean value'!F25</f>
        <v>1</v>
      </c>
      <c r="G28">
        <f>'mean value'!G25</f>
        <v>1</v>
      </c>
      <c r="H28">
        <f>'mean value'!H25</f>
        <v>1</v>
      </c>
      <c r="I28" t="str">
        <f>'mean value'!I25</f>
        <v>n.a</v>
      </c>
      <c r="J28">
        <f>'mean value'!J25</f>
        <v>1</v>
      </c>
      <c r="K28">
        <f>'mean value'!K25</f>
        <v>3</v>
      </c>
      <c r="L28">
        <f>'mean value'!L25</f>
        <v>4</v>
      </c>
      <c r="M28" t="str">
        <f>'mean value'!M25</f>
        <v>n.a</v>
      </c>
      <c r="N28">
        <f>'mean value'!N25</f>
        <v>3</v>
      </c>
      <c r="O28">
        <f>'mean value'!O25</f>
        <v>1</v>
      </c>
      <c r="P28">
        <f>'mean value'!P25</f>
        <v>1</v>
      </c>
      <c r="Q28">
        <f>'mean value'!Q25</f>
        <v>1</v>
      </c>
      <c r="R28">
        <f>'mean value'!R25</f>
        <v>3</v>
      </c>
      <c r="S28">
        <f>'mean value'!S25</f>
        <v>1</v>
      </c>
      <c r="T28">
        <f>'mean value'!T25</f>
        <v>1</v>
      </c>
      <c r="U28">
        <f>'mean value'!U25</f>
        <v>1</v>
      </c>
      <c r="V28">
        <f>'mean value'!V25</f>
        <v>3</v>
      </c>
      <c r="W28">
        <f>'mean value'!W25</f>
        <v>1</v>
      </c>
      <c r="X28">
        <f>'mean value'!X25</f>
        <v>1</v>
      </c>
      <c r="Y28">
        <f>'mean value'!Y25</f>
        <v>1</v>
      </c>
      <c r="Z28">
        <f>'mean value'!Z25</f>
        <v>3</v>
      </c>
      <c r="AA28">
        <f>'mean value'!AA25</f>
        <v>3</v>
      </c>
    </row>
    <row r="29" spans="1:27" s="32" customFormat="1" x14ac:dyDescent="0.25">
      <c r="A29" s="32" t="s">
        <v>215</v>
      </c>
      <c r="B29" s="32">
        <f>AVERAGE(B18:B28)</f>
        <v>3.3636363636363638</v>
      </c>
      <c r="C29" s="32">
        <f t="shared" ref="C29:AA29" si="1">AVERAGE(C18:C28)</f>
        <v>4.0909090909090908</v>
      </c>
      <c r="D29" s="32">
        <f t="shared" si="1"/>
        <v>2.4545454545454546</v>
      </c>
      <c r="E29" s="32">
        <f t="shared" si="1"/>
        <v>5.3</v>
      </c>
      <c r="F29" s="32">
        <f t="shared" si="1"/>
        <v>3.2727272727272729</v>
      </c>
      <c r="G29" s="32">
        <f t="shared" si="1"/>
        <v>4.6363636363636367</v>
      </c>
      <c r="H29" s="32">
        <f t="shared" si="1"/>
        <v>3.0909090909090908</v>
      </c>
      <c r="I29" s="32">
        <f t="shared" si="1"/>
        <v>5.4</v>
      </c>
      <c r="J29" s="32">
        <f t="shared" si="1"/>
        <v>3.3636363636363638</v>
      </c>
      <c r="K29" s="32">
        <f t="shared" si="1"/>
        <v>4.7272727272727275</v>
      </c>
      <c r="L29" s="32">
        <f t="shared" si="1"/>
        <v>2.8181818181818183</v>
      </c>
      <c r="M29" s="32">
        <f t="shared" si="1"/>
        <v>5.3</v>
      </c>
      <c r="N29" s="32">
        <f t="shared" si="1"/>
        <v>2.7272727272727271</v>
      </c>
      <c r="O29" s="32">
        <f t="shared" si="1"/>
        <v>2.3636363636363638</v>
      </c>
      <c r="P29" s="32">
        <f t="shared" si="1"/>
        <v>2.0909090909090908</v>
      </c>
      <c r="Q29" s="32">
        <f t="shared" si="1"/>
        <v>3.0909090909090908</v>
      </c>
      <c r="R29" s="32">
        <f t="shared" si="1"/>
        <v>2.4545454545454546</v>
      </c>
      <c r="S29" s="32">
        <f t="shared" si="1"/>
        <v>2.1818181818181817</v>
      </c>
      <c r="T29" s="32">
        <f t="shared" si="1"/>
        <v>2</v>
      </c>
      <c r="U29" s="32">
        <f t="shared" si="1"/>
        <v>2.7272727272727271</v>
      </c>
      <c r="V29" s="32">
        <f t="shared" si="1"/>
        <v>2.5454545454545454</v>
      </c>
      <c r="W29" s="32">
        <f t="shared" si="1"/>
        <v>2.1818181818181817</v>
      </c>
      <c r="X29" s="32">
        <f t="shared" si="1"/>
        <v>2.3636363636363638</v>
      </c>
      <c r="Y29" s="32">
        <f t="shared" si="1"/>
        <v>3</v>
      </c>
      <c r="Z29" s="32">
        <f t="shared" si="1"/>
        <v>2.4545454545454546</v>
      </c>
      <c r="AA29" s="32">
        <f t="shared" si="1"/>
        <v>3.3</v>
      </c>
    </row>
    <row r="32" spans="1:27" x14ac:dyDescent="0.25">
      <c r="D32" t="s">
        <v>238</v>
      </c>
      <c r="E32" t="s">
        <v>238</v>
      </c>
      <c r="F32" t="s">
        <v>238</v>
      </c>
      <c r="G32" t="s">
        <v>239</v>
      </c>
      <c r="H32" t="s">
        <v>239</v>
      </c>
      <c r="I32" t="s">
        <v>239</v>
      </c>
      <c r="N32" t="s">
        <v>240</v>
      </c>
      <c r="O32" t="s">
        <v>240</v>
      </c>
      <c r="P32" t="s">
        <v>240</v>
      </c>
      <c r="Q32" t="s">
        <v>241</v>
      </c>
      <c r="R32" t="s">
        <v>241</v>
      </c>
      <c r="S32" t="s">
        <v>241</v>
      </c>
    </row>
    <row r="33" spans="1:19" x14ac:dyDescent="0.25">
      <c r="A33" t="s">
        <v>133</v>
      </c>
      <c r="B33" t="s">
        <v>134</v>
      </c>
      <c r="C33" t="s">
        <v>132</v>
      </c>
      <c r="D33" t="s">
        <v>16</v>
      </c>
      <c r="E33" t="s">
        <v>20</v>
      </c>
      <c r="F33" t="s">
        <v>22</v>
      </c>
      <c r="G33" t="s">
        <v>24</v>
      </c>
      <c r="H33" t="s">
        <v>30</v>
      </c>
      <c r="I33" t="s">
        <v>36</v>
      </c>
      <c r="K33" t="s">
        <v>133</v>
      </c>
      <c r="L33" t="s">
        <v>134</v>
      </c>
      <c r="M33" t="s">
        <v>132</v>
      </c>
      <c r="N33" t="s">
        <v>16</v>
      </c>
      <c r="O33" t="s">
        <v>20</v>
      </c>
      <c r="P33" t="s">
        <v>22</v>
      </c>
      <c r="Q33" t="s">
        <v>24</v>
      </c>
      <c r="R33" t="s">
        <v>30</v>
      </c>
      <c r="S33" t="s">
        <v>36</v>
      </c>
    </row>
    <row r="34" spans="1:19" x14ac:dyDescent="0.25">
      <c r="A34" t="s">
        <v>153</v>
      </c>
      <c r="B34" t="s">
        <v>154</v>
      </c>
      <c r="C34">
        <v>1</v>
      </c>
      <c r="D34" s="1">
        <f>B15</f>
        <v>3.6923076923076925</v>
      </c>
      <c r="E34" s="1">
        <f>F15</f>
        <v>2.6923076923076925</v>
      </c>
      <c r="F34" s="1">
        <f>J15</f>
        <v>4.0769230769230766</v>
      </c>
      <c r="G34" s="1">
        <f>N15</f>
        <v>2.7692307692307692</v>
      </c>
      <c r="H34" s="1">
        <f>R15</f>
        <v>2.5384615384615383</v>
      </c>
      <c r="I34" s="1">
        <f>V15</f>
        <v>2.3846153846153846</v>
      </c>
      <c r="K34" t="s">
        <v>153</v>
      </c>
      <c r="L34" t="s">
        <v>154</v>
      </c>
      <c r="M34">
        <v>1</v>
      </c>
      <c r="N34" s="1">
        <f>B29</f>
        <v>3.3636363636363638</v>
      </c>
      <c r="O34" s="1">
        <f>F29</f>
        <v>3.2727272727272729</v>
      </c>
      <c r="P34" s="1">
        <f>J29</f>
        <v>3.3636363636363638</v>
      </c>
      <c r="Q34" s="1">
        <f>N29</f>
        <v>2.7272727272727271</v>
      </c>
      <c r="R34" s="1">
        <f>R29</f>
        <v>2.4545454545454546</v>
      </c>
      <c r="S34" s="1">
        <f>V29</f>
        <v>2.5454545454545454</v>
      </c>
    </row>
    <row r="35" spans="1:19" x14ac:dyDescent="0.25">
      <c r="A35" t="s">
        <v>179</v>
      </c>
      <c r="B35" t="s">
        <v>177</v>
      </c>
      <c r="C35">
        <v>2</v>
      </c>
      <c r="D35" s="1">
        <f>C15</f>
        <v>4.3076923076923075</v>
      </c>
      <c r="E35" s="1">
        <f>G15</f>
        <v>3.6153846153846154</v>
      </c>
      <c r="F35" s="1">
        <f>K15</f>
        <v>4.9230769230769234</v>
      </c>
      <c r="G35" s="1">
        <f>O15</f>
        <v>2.4615384615384617</v>
      </c>
      <c r="H35" s="1">
        <f>S15</f>
        <v>2.3076923076923075</v>
      </c>
      <c r="I35" s="1">
        <f>W15</f>
        <v>2</v>
      </c>
      <c r="K35" t="s">
        <v>179</v>
      </c>
      <c r="L35" t="s">
        <v>177</v>
      </c>
      <c r="M35">
        <v>2</v>
      </c>
      <c r="N35" s="1">
        <f>C29</f>
        <v>4.0909090909090908</v>
      </c>
      <c r="O35" s="1">
        <f>G29</f>
        <v>4.6363636363636367</v>
      </c>
      <c r="P35" s="1">
        <f>K29</f>
        <v>4.7272727272727275</v>
      </c>
      <c r="Q35" s="1">
        <f>O29</f>
        <v>2.3636363636363638</v>
      </c>
      <c r="R35" s="1">
        <f>S29</f>
        <v>2.1818181818181817</v>
      </c>
      <c r="S35" s="1">
        <f>W29</f>
        <v>2.1818181818181817</v>
      </c>
    </row>
    <row r="36" spans="1:19" x14ac:dyDescent="0.25">
      <c r="A36" t="s">
        <v>155</v>
      </c>
      <c r="B36" t="s">
        <v>156</v>
      </c>
      <c r="C36">
        <v>3</v>
      </c>
      <c r="D36" s="1">
        <f>D15</f>
        <v>2.9230769230769229</v>
      </c>
      <c r="E36" s="1">
        <f>H15</f>
        <v>2.1538461538461537</v>
      </c>
      <c r="F36" s="1">
        <f>L15</f>
        <v>3.4615384615384617</v>
      </c>
      <c r="G36" s="1">
        <f>P15</f>
        <v>2.0769230769230771</v>
      </c>
      <c r="H36" s="1">
        <f>T15</f>
        <v>2.1538461538461537</v>
      </c>
      <c r="I36" s="1">
        <f>X15</f>
        <v>2</v>
      </c>
      <c r="K36" t="s">
        <v>155</v>
      </c>
      <c r="L36" t="s">
        <v>156</v>
      </c>
      <c r="M36">
        <v>3</v>
      </c>
      <c r="N36" s="1">
        <f>D29</f>
        <v>2.4545454545454546</v>
      </c>
      <c r="O36" s="1">
        <f>H29</f>
        <v>3.0909090909090908</v>
      </c>
      <c r="P36" s="1">
        <f>L29</f>
        <v>2.8181818181818183</v>
      </c>
      <c r="Q36" s="1">
        <f>P29</f>
        <v>2.0909090909090908</v>
      </c>
      <c r="R36" s="1">
        <f>T29</f>
        <v>2</v>
      </c>
      <c r="S36" s="1">
        <f>X29</f>
        <v>2.3636363636363638</v>
      </c>
    </row>
    <row r="37" spans="1:19" x14ac:dyDescent="0.25">
      <c r="A37" t="s">
        <v>157</v>
      </c>
      <c r="B37" t="s">
        <v>178</v>
      </c>
      <c r="C37">
        <v>4</v>
      </c>
      <c r="D37" s="1">
        <f>E15</f>
        <v>4.7692307692307692</v>
      </c>
      <c r="E37" s="1">
        <f>I15</f>
        <v>4.1538461538461542</v>
      </c>
      <c r="F37" s="1">
        <f>M15</f>
        <v>5.1538461538461542</v>
      </c>
      <c r="G37" s="1">
        <f>Q15</f>
        <v>2.9230769230769229</v>
      </c>
      <c r="H37" s="1">
        <f>U15</f>
        <v>2.6153846153846154</v>
      </c>
      <c r="I37" s="1">
        <f>Y15</f>
        <v>2.3846153846153846</v>
      </c>
      <c r="K37" t="s">
        <v>157</v>
      </c>
      <c r="L37" t="s">
        <v>178</v>
      </c>
      <c r="M37">
        <v>4</v>
      </c>
      <c r="N37" s="1">
        <f>E29</f>
        <v>5.3</v>
      </c>
      <c r="O37" s="1">
        <f>I29</f>
        <v>5.4</v>
      </c>
      <c r="P37" s="1">
        <f>M29</f>
        <v>5.3</v>
      </c>
      <c r="Q37" s="1">
        <f>Q29</f>
        <v>3.0909090909090908</v>
      </c>
      <c r="R37" s="1">
        <f>U29</f>
        <v>2.7272727272727271</v>
      </c>
      <c r="S37" s="1">
        <f>Y29</f>
        <v>3</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C1" workbookViewId="0">
      <selection activeCell="S19" sqref="S19"/>
    </sheetView>
  </sheetViews>
  <sheetFormatPr baseColWidth="10" defaultRowHeight="15.75" x14ac:dyDescent="0.25"/>
  <cols>
    <col min="4" max="4" width="14.625" customWidth="1"/>
  </cols>
  <sheetData>
    <row r="1" spans="1:6" x14ac:dyDescent="0.25">
      <c r="A1" t="s">
        <v>1</v>
      </c>
      <c r="B1" s="5" t="s">
        <v>41</v>
      </c>
      <c r="C1" t="s">
        <v>37</v>
      </c>
    </row>
    <row r="2" spans="1:6" x14ac:dyDescent="0.25">
      <c r="A2">
        <v>1</v>
      </c>
      <c r="B2" s="5">
        <v>2</v>
      </c>
      <c r="F2" t="s">
        <v>164</v>
      </c>
    </row>
    <row r="3" spans="1:6" x14ac:dyDescent="0.25">
      <c r="A3">
        <v>2</v>
      </c>
      <c r="B3" s="5">
        <v>3</v>
      </c>
      <c r="D3" t="s">
        <v>172</v>
      </c>
      <c r="E3">
        <f>COUNTIF(B$2:B$25,1)</f>
        <v>6</v>
      </c>
      <c r="F3" s="21">
        <f t="shared" ref="F3:F9" si="0">E3/24</f>
        <v>0.25</v>
      </c>
    </row>
    <row r="4" spans="1:6" x14ac:dyDescent="0.25">
      <c r="A4">
        <v>3</v>
      </c>
      <c r="B4" s="5">
        <v>3</v>
      </c>
      <c r="D4" t="s">
        <v>173</v>
      </c>
      <c r="E4">
        <f>COUNTIF(B$2:B$25,2)</f>
        <v>9</v>
      </c>
      <c r="F4" s="21">
        <f t="shared" si="0"/>
        <v>0.375</v>
      </c>
    </row>
    <row r="5" spans="1:6" x14ac:dyDescent="0.25">
      <c r="A5">
        <v>4</v>
      </c>
      <c r="B5" s="5">
        <v>2</v>
      </c>
      <c r="D5" t="s">
        <v>242</v>
      </c>
      <c r="E5">
        <f>COUNTIF(B$2:B$25,3)</f>
        <v>6</v>
      </c>
      <c r="F5" s="21">
        <f t="shared" si="0"/>
        <v>0.25</v>
      </c>
    </row>
    <row r="6" spans="1:6" x14ac:dyDescent="0.25">
      <c r="A6">
        <v>5</v>
      </c>
      <c r="B6" s="5">
        <v>2</v>
      </c>
      <c r="D6" t="s">
        <v>174</v>
      </c>
      <c r="E6">
        <f>COUNTIF(B$2:B$25,4)</f>
        <v>2</v>
      </c>
      <c r="F6" s="21">
        <f t="shared" si="0"/>
        <v>8.3333333333333329E-2</v>
      </c>
    </row>
    <row r="7" spans="1:6" x14ac:dyDescent="0.25">
      <c r="A7">
        <v>6</v>
      </c>
      <c r="B7" s="5">
        <v>3</v>
      </c>
      <c r="D7" t="s">
        <v>243</v>
      </c>
      <c r="E7">
        <f>COUNTIF(B$2:B$25,5)</f>
        <v>1</v>
      </c>
      <c r="F7" s="21">
        <f t="shared" si="0"/>
        <v>4.1666666666666664E-2</v>
      </c>
    </row>
    <row r="8" spans="1:6" x14ac:dyDescent="0.25">
      <c r="A8">
        <v>7</v>
      </c>
      <c r="B8" s="5">
        <v>1</v>
      </c>
      <c r="D8" t="s">
        <v>175</v>
      </c>
      <c r="E8">
        <f>COUNTIF(B$2:B$25,6)</f>
        <v>0</v>
      </c>
      <c r="F8" s="21">
        <f t="shared" si="0"/>
        <v>0</v>
      </c>
    </row>
    <row r="9" spans="1:6" x14ac:dyDescent="0.25">
      <c r="A9">
        <v>8</v>
      </c>
      <c r="B9" s="5">
        <v>2</v>
      </c>
      <c r="D9" t="s">
        <v>176</v>
      </c>
      <c r="E9">
        <f>COUNTIF(B$2:B$25,7)</f>
        <v>0</v>
      </c>
      <c r="F9" s="21">
        <f t="shared" si="0"/>
        <v>0</v>
      </c>
    </row>
    <row r="10" spans="1:6" x14ac:dyDescent="0.25">
      <c r="A10">
        <v>9</v>
      </c>
      <c r="B10" s="5">
        <v>3</v>
      </c>
    </row>
    <row r="11" spans="1:6" x14ac:dyDescent="0.25">
      <c r="A11" s="3">
        <v>10</v>
      </c>
      <c r="B11" s="5">
        <v>2</v>
      </c>
    </row>
    <row r="12" spans="1:6" x14ac:dyDescent="0.25">
      <c r="A12">
        <v>12</v>
      </c>
      <c r="B12" s="5">
        <v>1</v>
      </c>
    </row>
    <row r="13" spans="1:6" x14ac:dyDescent="0.25">
      <c r="A13">
        <v>13</v>
      </c>
      <c r="B13" s="5">
        <v>2</v>
      </c>
    </row>
    <row r="14" spans="1:6" x14ac:dyDescent="0.25">
      <c r="A14">
        <v>15</v>
      </c>
      <c r="B14" s="5">
        <v>3</v>
      </c>
      <c r="D14" t="s">
        <v>246</v>
      </c>
      <c r="E14">
        <f>SUM(E3:E5)</f>
        <v>21</v>
      </c>
    </row>
    <row r="15" spans="1:6" x14ac:dyDescent="0.25">
      <c r="A15">
        <v>16</v>
      </c>
      <c r="B15" s="5">
        <v>4</v>
      </c>
      <c r="D15" t="s">
        <v>247</v>
      </c>
      <c r="E15">
        <f>E6</f>
        <v>2</v>
      </c>
    </row>
    <row r="16" spans="1:6" x14ac:dyDescent="0.25">
      <c r="A16">
        <v>17</v>
      </c>
      <c r="B16" s="5">
        <v>1</v>
      </c>
      <c r="D16" t="s">
        <v>248</v>
      </c>
      <c r="E16">
        <f>SUM(E7:E9)</f>
        <v>1</v>
      </c>
    </row>
    <row r="17" spans="1:4" x14ac:dyDescent="0.25">
      <c r="A17">
        <v>18</v>
      </c>
      <c r="B17" s="5">
        <v>1</v>
      </c>
    </row>
    <row r="18" spans="1:4" x14ac:dyDescent="0.25">
      <c r="A18">
        <v>19</v>
      </c>
      <c r="B18" s="5">
        <v>1</v>
      </c>
    </row>
    <row r="19" spans="1:4" x14ac:dyDescent="0.25">
      <c r="A19">
        <v>20</v>
      </c>
      <c r="B19" s="5">
        <v>2</v>
      </c>
    </row>
    <row r="20" spans="1:4" x14ac:dyDescent="0.25">
      <c r="A20">
        <v>21</v>
      </c>
      <c r="B20" s="5">
        <v>5</v>
      </c>
    </row>
    <row r="21" spans="1:4" x14ac:dyDescent="0.25">
      <c r="A21">
        <v>23</v>
      </c>
      <c r="B21" s="5">
        <v>4</v>
      </c>
    </row>
    <row r="22" spans="1:4" x14ac:dyDescent="0.25">
      <c r="A22">
        <v>24</v>
      </c>
      <c r="B22" s="5">
        <v>2</v>
      </c>
    </row>
    <row r="23" spans="1:4" x14ac:dyDescent="0.25">
      <c r="A23">
        <v>25</v>
      </c>
      <c r="B23" s="5">
        <v>1</v>
      </c>
    </row>
    <row r="24" spans="1:4" x14ac:dyDescent="0.25">
      <c r="A24">
        <v>26</v>
      </c>
      <c r="B24" s="5">
        <v>2</v>
      </c>
      <c r="D24" s="22" t="s">
        <v>185</v>
      </c>
    </row>
    <row r="25" spans="1:4" ht="16.5" thickBot="1" x14ac:dyDescent="0.3">
      <c r="A25">
        <v>27</v>
      </c>
      <c r="B25" s="5">
        <v>3</v>
      </c>
    </row>
    <row r="26" spans="1:4" ht="16.5" thickTop="1" x14ac:dyDescent="0.25">
      <c r="B26" s="6"/>
    </row>
    <row r="27" spans="1:4" x14ac:dyDescent="0.25">
      <c r="B27" s="7">
        <f t="shared" ref="B27" si="1">SUM(B2:B26)/COUNT(B2:B26)</f>
        <v>2.2916666666666665</v>
      </c>
    </row>
    <row r="28" spans="1:4" x14ac:dyDescent="0.25">
      <c r="B28" s="1">
        <f t="shared" ref="B28" si="2">AVERAGEA(B2:B25)</f>
        <v>2.2916666666666665</v>
      </c>
    </row>
    <row r="29" spans="1:4" x14ac:dyDescent="0.25">
      <c r="B29" s="1">
        <f t="shared" ref="B29" si="3">AVERAGE(B2:B25)</f>
        <v>2.2916666666666665</v>
      </c>
    </row>
  </sheetData>
  <pageMargins left="0.7" right="0.7" top="0.78740157499999996" bottom="0.78740157499999996" header="0.3" footer="0.3"/>
  <pageSetup paperSize="9" orientation="portrait" verticalDpi="0"/>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B1" workbookViewId="0">
      <selection activeCell="E5" sqref="E5"/>
    </sheetView>
  </sheetViews>
  <sheetFormatPr baseColWidth="10" defaultRowHeight="15.75" x14ac:dyDescent="0.25"/>
  <sheetData>
    <row r="1" spans="1:8" x14ac:dyDescent="0.25">
      <c r="A1" t="s">
        <v>244</v>
      </c>
    </row>
    <row r="2" spans="1:8" x14ac:dyDescent="0.25">
      <c r="A2" t="s">
        <v>245</v>
      </c>
      <c r="H2" t="s">
        <v>164</v>
      </c>
    </row>
    <row r="3" spans="1:8" x14ac:dyDescent="0.25">
      <c r="A3" t="str">
        <f>'mean value'!A2</f>
        <v>TP 1</v>
      </c>
      <c r="B3">
        <f>'mean value'!AA2</f>
        <v>1</v>
      </c>
      <c r="E3" t="s">
        <v>267</v>
      </c>
      <c r="G3">
        <f>COUNTIF($B$3:$B$26,1)</f>
        <v>4</v>
      </c>
      <c r="H3" s="33">
        <f>G3/24</f>
        <v>0.16666666666666666</v>
      </c>
    </row>
    <row r="4" spans="1:8" x14ac:dyDescent="0.25">
      <c r="A4" t="str">
        <f>'mean value'!A3</f>
        <v>TP 2</v>
      </c>
      <c r="B4">
        <f>'mean value'!AA3</f>
        <v>4</v>
      </c>
      <c r="E4" t="s">
        <v>285</v>
      </c>
      <c r="G4">
        <f>COUNTIF($B$3:$B$26,2)</f>
        <v>6</v>
      </c>
      <c r="H4" s="33">
        <f>G4/24</f>
        <v>0.25</v>
      </c>
    </row>
    <row r="5" spans="1:8" x14ac:dyDescent="0.25">
      <c r="A5" t="str">
        <f>'mean value'!A4</f>
        <v>TP 3</v>
      </c>
      <c r="B5">
        <f>'mean value'!AA4</f>
        <v>3</v>
      </c>
      <c r="E5" t="s">
        <v>268</v>
      </c>
      <c r="G5">
        <f>COUNTIF($B$3:$B$26,3)</f>
        <v>8</v>
      </c>
      <c r="H5" s="33">
        <f>G5/24</f>
        <v>0.33333333333333331</v>
      </c>
    </row>
    <row r="6" spans="1:8" x14ac:dyDescent="0.25">
      <c r="A6" t="str">
        <f>'mean value'!A5</f>
        <v>TP 4</v>
      </c>
      <c r="B6">
        <f>'mean value'!AA5</f>
        <v>2</v>
      </c>
      <c r="E6" t="s">
        <v>269</v>
      </c>
      <c r="G6">
        <f>COUNTIF($B$3:$B$26,4)</f>
        <v>2</v>
      </c>
      <c r="H6" s="33">
        <f t="shared" ref="H6:H9" si="0">G6/24</f>
        <v>8.3333333333333329E-2</v>
      </c>
    </row>
    <row r="7" spans="1:8" x14ac:dyDescent="0.25">
      <c r="A7" t="str">
        <f>'mean value'!A6</f>
        <v>TP 5</v>
      </c>
      <c r="B7">
        <f>'mean value'!AA6</f>
        <v>3</v>
      </c>
      <c r="E7" t="s">
        <v>270</v>
      </c>
      <c r="G7">
        <f>COUNTIF($B$3:$B$26,5)</f>
        <v>0</v>
      </c>
      <c r="H7" s="33">
        <f t="shared" si="0"/>
        <v>0</v>
      </c>
    </row>
    <row r="8" spans="1:8" x14ac:dyDescent="0.25">
      <c r="A8" t="str">
        <f>'mean value'!A7</f>
        <v>TP 6</v>
      </c>
      <c r="B8">
        <f>'mean value'!AA7</f>
        <v>3</v>
      </c>
      <c r="E8" t="s">
        <v>271</v>
      </c>
      <c r="G8">
        <f>COUNTIF($B$3:$B$26,6)</f>
        <v>3</v>
      </c>
      <c r="H8" s="33">
        <f t="shared" si="0"/>
        <v>0.125</v>
      </c>
    </row>
    <row r="9" spans="1:8" x14ac:dyDescent="0.25">
      <c r="A9" t="str">
        <f>'mean value'!A8</f>
        <v>TP 7</v>
      </c>
      <c r="B9">
        <f>'mean value'!AA8</f>
        <v>1</v>
      </c>
      <c r="E9" t="s">
        <v>272</v>
      </c>
      <c r="G9">
        <f>COUNTIF($B$3:$B$26,7)</f>
        <v>0</v>
      </c>
      <c r="H9" s="33">
        <f t="shared" si="0"/>
        <v>0</v>
      </c>
    </row>
    <row r="10" spans="1:8" x14ac:dyDescent="0.25">
      <c r="A10" t="str">
        <f>'mean value'!A9</f>
        <v>TP 8</v>
      </c>
      <c r="B10">
        <f>'mean value'!AA9</f>
        <v>2</v>
      </c>
    </row>
    <row r="11" spans="1:8" x14ac:dyDescent="0.25">
      <c r="A11" t="str">
        <f>'mean value'!A10</f>
        <v>TP 9</v>
      </c>
      <c r="B11">
        <f>'mean value'!AA10</f>
        <v>3</v>
      </c>
    </row>
    <row r="12" spans="1:8" x14ac:dyDescent="0.25">
      <c r="A12" t="str">
        <f>'mean value'!A11</f>
        <v>TP 10</v>
      </c>
      <c r="B12">
        <f>'mean value'!AA11</f>
        <v>2</v>
      </c>
    </row>
    <row r="13" spans="1:8" x14ac:dyDescent="0.25">
      <c r="A13" t="str">
        <f>'mean value'!A12</f>
        <v>TP 12</v>
      </c>
      <c r="B13">
        <f>'mean value'!AA12</f>
        <v>3</v>
      </c>
    </row>
    <row r="14" spans="1:8" x14ac:dyDescent="0.25">
      <c r="A14" t="str">
        <f>'mean value'!A13</f>
        <v>TP 14</v>
      </c>
      <c r="B14">
        <f>'mean value'!AA13</f>
        <v>2</v>
      </c>
    </row>
    <row r="15" spans="1:8" x14ac:dyDescent="0.25">
      <c r="A15" t="str">
        <f>'mean value'!A14</f>
        <v>TP15</v>
      </c>
      <c r="B15">
        <f>'mean value'!AA14</f>
        <v>6</v>
      </c>
      <c r="E15" t="s">
        <v>171</v>
      </c>
      <c r="F15">
        <f>SUM(G3:G5)</f>
        <v>18</v>
      </c>
    </row>
    <row r="16" spans="1:8" x14ac:dyDescent="0.25">
      <c r="A16" t="str">
        <f>'mean value'!A15</f>
        <v>TP16</v>
      </c>
      <c r="B16" t="str">
        <f>'mean value'!AA15</f>
        <v>n.a</v>
      </c>
      <c r="E16" t="s">
        <v>269</v>
      </c>
      <c r="F16">
        <f>G6</f>
        <v>2</v>
      </c>
    </row>
    <row r="17" spans="1:6" x14ac:dyDescent="0.25">
      <c r="A17" t="str">
        <f>'mean value'!A16</f>
        <v>TP17</v>
      </c>
      <c r="B17">
        <f>'mean value'!AA16</f>
        <v>1</v>
      </c>
      <c r="E17" t="s">
        <v>184</v>
      </c>
      <c r="F17">
        <f>SUM(G7:G9)</f>
        <v>3</v>
      </c>
    </row>
    <row r="18" spans="1:6" x14ac:dyDescent="0.25">
      <c r="A18" t="str">
        <f>'mean value'!A17</f>
        <v>TP18</v>
      </c>
      <c r="B18">
        <f>'mean value'!AA17</f>
        <v>1</v>
      </c>
    </row>
    <row r="19" spans="1:6" x14ac:dyDescent="0.25">
      <c r="A19" t="str">
        <f>'mean value'!A18</f>
        <v>TP19</v>
      </c>
      <c r="B19">
        <f>'mean value'!AA18</f>
        <v>3</v>
      </c>
    </row>
    <row r="20" spans="1:6" x14ac:dyDescent="0.25">
      <c r="A20" t="str">
        <f>'mean value'!A19</f>
        <v>TP20</v>
      </c>
      <c r="B20">
        <f>'mean value'!AA19</f>
        <v>2</v>
      </c>
    </row>
    <row r="21" spans="1:6" x14ac:dyDescent="0.25">
      <c r="A21" t="str">
        <f>'mean value'!A20</f>
        <v>TP21</v>
      </c>
      <c r="B21">
        <f>'mean value'!AA20</f>
        <v>6</v>
      </c>
    </row>
    <row r="22" spans="1:6" x14ac:dyDescent="0.25">
      <c r="A22" t="str">
        <f>'mean value'!A21</f>
        <v>TP23</v>
      </c>
      <c r="B22">
        <f>'mean value'!AA21</f>
        <v>4</v>
      </c>
    </row>
    <row r="23" spans="1:6" x14ac:dyDescent="0.25">
      <c r="A23" t="str">
        <f>'mean value'!A22</f>
        <v>TP24</v>
      </c>
      <c r="B23">
        <f>'mean value'!AA22</f>
        <v>6</v>
      </c>
    </row>
    <row r="24" spans="1:6" x14ac:dyDescent="0.25">
      <c r="A24" t="str">
        <f>'mean value'!A23</f>
        <v>TP25</v>
      </c>
      <c r="B24">
        <f>'mean value'!AA23</f>
        <v>3</v>
      </c>
    </row>
    <row r="25" spans="1:6" x14ac:dyDescent="0.25">
      <c r="A25" t="str">
        <f>'mean value'!A24</f>
        <v>TP26</v>
      </c>
      <c r="B25">
        <f>'mean value'!AA24</f>
        <v>2</v>
      </c>
    </row>
    <row r="26" spans="1:6" x14ac:dyDescent="0.25">
      <c r="A26" t="str">
        <f>'mean value'!A25</f>
        <v>TP27</v>
      </c>
      <c r="B26">
        <f>'mean value'!AA25</f>
        <v>3</v>
      </c>
    </row>
    <row r="27" spans="1:6" x14ac:dyDescent="0.25">
      <c r="B27">
        <f>AVERAGE(B3:B26)</f>
        <v>2.8695652173913042</v>
      </c>
    </row>
    <row r="29" spans="1:6" x14ac:dyDescent="0.25">
      <c r="A29" t="s">
        <v>171</v>
      </c>
    </row>
    <row r="30" spans="1:6" x14ac:dyDescent="0.25">
      <c r="A30" t="s">
        <v>184</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36" sqref="C36"/>
    </sheetView>
  </sheetViews>
  <sheetFormatPr baseColWidth="10" defaultRowHeight="15.75" x14ac:dyDescent="0.25"/>
  <cols>
    <col min="2" max="2" width="96" customWidth="1"/>
    <col min="3" max="3" width="48.625" customWidth="1"/>
  </cols>
  <sheetData>
    <row r="1" spans="1:3" x14ac:dyDescent="0.25">
      <c r="B1" t="s">
        <v>41</v>
      </c>
      <c r="C1" t="s">
        <v>45</v>
      </c>
    </row>
    <row r="2" spans="1:3" x14ac:dyDescent="0.25">
      <c r="A2" t="s">
        <v>0</v>
      </c>
      <c r="B2" t="s">
        <v>42</v>
      </c>
      <c r="C2" t="s">
        <v>43</v>
      </c>
    </row>
    <row r="3" spans="1:3" x14ac:dyDescent="0.25">
      <c r="A3" t="s">
        <v>52</v>
      </c>
      <c r="B3" t="s">
        <v>89</v>
      </c>
      <c r="C3" t="s">
        <v>90</v>
      </c>
    </row>
    <row r="4" spans="1:3" x14ac:dyDescent="0.25">
      <c r="A4" t="s">
        <v>53</v>
      </c>
      <c r="B4" t="s">
        <v>91</v>
      </c>
      <c r="C4" t="s">
        <v>92</v>
      </c>
    </row>
    <row r="5" spans="1:3" x14ac:dyDescent="0.25">
      <c r="A5" t="s">
        <v>54</v>
      </c>
      <c r="B5" t="s">
        <v>93</v>
      </c>
      <c r="C5" t="s">
        <v>94</v>
      </c>
    </row>
    <row r="6" spans="1:3" x14ac:dyDescent="0.25">
      <c r="A6" t="s">
        <v>55</v>
      </c>
      <c r="B6" t="s">
        <v>96</v>
      </c>
      <c r="C6" t="s">
        <v>95</v>
      </c>
    </row>
    <row r="7" spans="1:3" x14ac:dyDescent="0.25">
      <c r="A7" t="s">
        <v>56</v>
      </c>
      <c r="B7" t="s">
        <v>97</v>
      </c>
      <c r="C7" t="s">
        <v>98</v>
      </c>
    </row>
    <row r="8" spans="1:3" x14ac:dyDescent="0.25">
      <c r="A8" t="s">
        <v>57</v>
      </c>
      <c r="B8" t="s">
        <v>99</v>
      </c>
      <c r="C8" t="s">
        <v>100</v>
      </c>
    </row>
    <row r="9" spans="1:3" x14ac:dyDescent="0.25">
      <c r="A9" t="s">
        <v>58</v>
      </c>
      <c r="B9" t="s">
        <v>101</v>
      </c>
      <c r="C9" t="s">
        <v>92</v>
      </c>
    </row>
    <row r="10" spans="1:3" x14ac:dyDescent="0.25">
      <c r="A10" t="s">
        <v>59</v>
      </c>
      <c r="B10" t="s">
        <v>102</v>
      </c>
      <c r="C10" t="s">
        <v>92</v>
      </c>
    </row>
    <row r="11" spans="1:3" x14ac:dyDescent="0.25">
      <c r="A11" t="s">
        <v>60</v>
      </c>
      <c r="B11" t="s">
        <v>103</v>
      </c>
      <c r="C11" t="s">
        <v>104</v>
      </c>
    </row>
    <row r="12" spans="1:3" x14ac:dyDescent="0.25">
      <c r="A12" t="s">
        <v>61</v>
      </c>
      <c r="B12" t="s">
        <v>105</v>
      </c>
      <c r="C12" t="s">
        <v>106</v>
      </c>
    </row>
    <row r="13" spans="1:3" x14ac:dyDescent="0.25">
      <c r="A13" t="s">
        <v>62</v>
      </c>
      <c r="B13" t="s">
        <v>107</v>
      </c>
      <c r="C13" t="s">
        <v>108</v>
      </c>
    </row>
    <row r="14" spans="1:3" x14ac:dyDescent="0.25">
      <c r="A14" t="s">
        <v>63</v>
      </c>
      <c r="B14" t="s">
        <v>109</v>
      </c>
      <c r="C14" t="s">
        <v>110</v>
      </c>
    </row>
    <row r="15" spans="1:3" x14ac:dyDescent="0.25">
      <c r="A15" t="s">
        <v>64</v>
      </c>
      <c r="B15" t="s">
        <v>111</v>
      </c>
      <c r="C15" t="s">
        <v>112</v>
      </c>
    </row>
    <row r="16" spans="1:3" x14ac:dyDescent="0.25">
      <c r="A16" t="s">
        <v>65</v>
      </c>
      <c r="C16" t="s">
        <v>114</v>
      </c>
    </row>
    <row r="17" spans="1:3" x14ac:dyDescent="0.25">
      <c r="A17" t="s">
        <v>66</v>
      </c>
      <c r="B17" t="s">
        <v>115</v>
      </c>
      <c r="C17" t="s">
        <v>92</v>
      </c>
    </row>
    <row r="18" spans="1:3" x14ac:dyDescent="0.25">
      <c r="A18" t="s">
        <v>67</v>
      </c>
      <c r="C18" t="s">
        <v>116</v>
      </c>
    </row>
    <row r="19" spans="1:3" x14ac:dyDescent="0.25">
      <c r="A19" t="s">
        <v>68</v>
      </c>
      <c r="B19" t="s">
        <v>117</v>
      </c>
      <c r="C19" t="s">
        <v>118</v>
      </c>
    </row>
    <row r="20" spans="1:3" x14ac:dyDescent="0.25">
      <c r="A20" t="s">
        <v>69</v>
      </c>
      <c r="B20" t="s">
        <v>119</v>
      </c>
      <c r="C20" t="s">
        <v>120</v>
      </c>
    </row>
    <row r="21" spans="1:3" x14ac:dyDescent="0.25">
      <c r="A21" t="s">
        <v>70</v>
      </c>
      <c r="B21" t="s">
        <v>121</v>
      </c>
      <c r="C21" t="s">
        <v>92</v>
      </c>
    </row>
    <row r="22" spans="1:3" x14ac:dyDescent="0.25">
      <c r="A22" t="s">
        <v>71</v>
      </c>
      <c r="B22" t="s">
        <v>122</v>
      </c>
      <c r="C22" t="s">
        <v>123</v>
      </c>
    </row>
    <row r="23" spans="1:3" x14ac:dyDescent="0.25">
      <c r="A23" t="s">
        <v>72</v>
      </c>
      <c r="B23" t="s">
        <v>124</v>
      </c>
      <c r="C23" t="s">
        <v>124</v>
      </c>
    </row>
    <row r="24" spans="1:3" x14ac:dyDescent="0.25">
      <c r="A24" t="s">
        <v>73</v>
      </c>
      <c r="B24" t="s">
        <v>125</v>
      </c>
      <c r="C24" t="s">
        <v>126</v>
      </c>
    </row>
    <row r="25" spans="1:3" x14ac:dyDescent="0.25">
      <c r="A25" t="s">
        <v>74</v>
      </c>
      <c r="B25" t="s">
        <v>127</v>
      </c>
      <c r="C25" t="s">
        <v>128</v>
      </c>
    </row>
    <row r="26" spans="1:3" x14ac:dyDescent="0.25">
      <c r="A26" t="s">
        <v>75</v>
      </c>
      <c r="B26" t="s">
        <v>129</v>
      </c>
      <c r="C26" t="s">
        <v>129</v>
      </c>
    </row>
    <row r="27" spans="1:3" x14ac:dyDescent="0.25">
      <c r="A27" t="s">
        <v>76</v>
      </c>
      <c r="B27" t="s">
        <v>130</v>
      </c>
      <c r="C27" t="s">
        <v>131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Questions</vt:lpstr>
      <vt:lpstr>mean value</vt:lpstr>
      <vt:lpstr>ALL</vt:lpstr>
      <vt:lpstr>gender</vt:lpstr>
      <vt:lpstr>groups</vt:lpstr>
      <vt:lpstr>tagging vs. no tagging</vt:lpstr>
      <vt:lpstr>Windows vs. Other</vt:lpstr>
      <vt:lpstr>IT</vt:lpstr>
      <vt:lpstr>filer vs. piler</vt:lpstr>
      <vt:lpstr>usage</vt:lpstr>
      <vt:lpstr>prefered condition</vt:lpstr>
      <vt:lpstr>open answers</vt:lpstr>
    </vt:vector>
  </TitlesOfParts>
  <Company>IAIK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Vesna Krnjic</dc:creator>
  <cp:lastModifiedBy>A</cp:lastModifiedBy>
  <dcterms:created xsi:type="dcterms:W3CDTF">2011-10-14T11:33:44Z</dcterms:created>
  <dcterms:modified xsi:type="dcterms:W3CDTF">2012-08-19T07:26:00Z</dcterms:modified>
</cp:coreProperties>
</file>