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8001_{2E6749F5-B4EC-45B3-8A92-E38EE4760656}" xr6:coauthVersionLast="36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Bus 1" sheetId="4" r:id="rId1"/>
    <sheet name="Sheet1 " sheetId="14" r:id="rId2"/>
  </sheets>
  <definedNames>
    <definedName name="_xlnm.Print_Area" localSheetId="0">'Bus 1'!$P$6:$Y$7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7" i="4" l="1"/>
  <c r="S46" i="4"/>
  <c r="S45" i="4"/>
  <c r="S44" i="4"/>
  <c r="S43" i="4"/>
  <c r="S8" i="4" l="1"/>
  <c r="S40" i="4" l="1"/>
  <c r="S42" i="4"/>
  <c r="S41" i="4"/>
  <c r="S39" i="4" l="1"/>
  <c r="S38" i="4" l="1"/>
  <c r="S37" i="4"/>
  <c r="S36" i="4"/>
  <c r="S35" i="4"/>
  <c r="S34" i="4" l="1"/>
  <c r="S33" i="4" l="1"/>
  <c r="S32" i="4"/>
  <c r="S31" i="4" l="1"/>
  <c r="S30" i="4" l="1"/>
  <c r="S29" i="4"/>
  <c r="S12" i="4" l="1"/>
  <c r="S27" i="4" l="1"/>
  <c r="S26" i="4"/>
  <c r="S25" i="4" l="1"/>
  <c r="S24" i="4"/>
  <c r="S23" i="4"/>
  <c r="S22" i="4"/>
  <c r="S21" i="4"/>
  <c r="S28" i="4"/>
  <c r="S20" i="4"/>
  <c r="S19" i="4"/>
  <c r="S18" i="4"/>
  <c r="S17" i="4"/>
  <c r="S16" i="4"/>
  <c r="S15" i="4"/>
  <c r="S14" i="4"/>
  <c r="S13" i="4"/>
  <c r="S11" i="4"/>
  <c r="S10" i="4"/>
  <c r="S9" i="4"/>
</calcChain>
</file>

<file path=xl/sharedStrings.xml><?xml version="1.0" encoding="utf-8"?>
<sst xmlns="http://schemas.openxmlformats.org/spreadsheetml/2006/main" count="926" uniqueCount="397">
  <si>
    <t>NO</t>
  </si>
  <si>
    <t>NAMA JAMAAH (*) KTP</t>
  </si>
  <si>
    <t>JENIS KELAMIN (*)</t>
  </si>
  <si>
    <t>TEMPAT LAHIR (*)</t>
  </si>
  <si>
    <t>TGL LAHIR (*)</t>
  </si>
  <si>
    <t>STATUS MENIKAH</t>
  </si>
  <si>
    <t>PEKERJAAN</t>
  </si>
  <si>
    <t>PENDIDIKAN TERAKHIR</t>
  </si>
  <si>
    <t>NO TELP/HP</t>
  </si>
  <si>
    <t>FAMILY RELATIONSHIP</t>
  </si>
  <si>
    <t>NO PASPOR</t>
  </si>
  <si>
    <t>NAMA PASPOR</t>
  </si>
  <si>
    <t>GEN</t>
  </si>
  <si>
    <t>AGE</t>
  </si>
  <si>
    <t>RELATION (Mahrom)</t>
  </si>
  <si>
    <t>BIRTH</t>
  </si>
  <si>
    <t>TGL DIKELUARKAN</t>
  </si>
  <si>
    <t>TGL HABIS</t>
  </si>
  <si>
    <t>KOTA PASPOR</t>
  </si>
  <si>
    <t>PILIHAN KAMAR (*)</t>
  </si>
  <si>
    <t>SCAN PASSPORT</t>
  </si>
  <si>
    <t>Foto Copy KTP (Wajib)</t>
  </si>
  <si>
    <t>DOKUMEN ASLI di GHINASEPTI TRAVEL</t>
  </si>
  <si>
    <t>PLACE</t>
  </si>
  <si>
    <t>DATE</t>
  </si>
  <si>
    <t>PASPOR</t>
  </si>
  <si>
    <t>FOTO</t>
  </si>
  <si>
    <t>VAKSIN</t>
  </si>
  <si>
    <t>NAMA AYAH</t>
  </si>
  <si>
    <t>Dokumen / Biaya Mahrom</t>
  </si>
  <si>
    <t>ALAMAT</t>
  </si>
  <si>
    <t>NIK (*) KTP</t>
  </si>
  <si>
    <t>M</t>
  </si>
  <si>
    <t>NENENG NURHAYATI EMUS</t>
  </si>
  <si>
    <t>KAMAL MUSTOPA SOPANDI</t>
  </si>
  <si>
    <t>TURMUDZI KAMIL</t>
  </si>
  <si>
    <t xml:space="preserve">SRI RAHAYU </t>
  </si>
  <si>
    <t>TATAT MULIYANA HIDAYAT</t>
  </si>
  <si>
    <t>NOVI NOPITASARI</t>
  </si>
  <si>
    <t>LALA KOMALA SOBANA</t>
  </si>
  <si>
    <t>HENDI ROHENDI SOLIHIN</t>
  </si>
  <si>
    <t>RUSMAN WIRIADISASTRA ASTAMANGGALA</t>
  </si>
  <si>
    <t>SIRWAN SURAWITANA KARTASEMITA</t>
  </si>
  <si>
    <t>WIHANDA KIRWAN MURAJI</t>
  </si>
  <si>
    <t>VINI MEILINDA SUBADRI</t>
  </si>
  <si>
    <t>SUCI SHINTA DEWI</t>
  </si>
  <si>
    <t>MOCHAMAD GALUH ALFARIZI</t>
  </si>
  <si>
    <t>SUHERMAN EMED HASAN</t>
  </si>
  <si>
    <t>YUSEP SOPIAN SOLIHIN</t>
  </si>
  <si>
    <t>SUMILAH SUWARNO KASMIN</t>
  </si>
  <si>
    <t>SAINUN KIMID SASTRA</t>
  </si>
  <si>
    <t>NUNUNG WINARTI</t>
  </si>
  <si>
    <t>LILIS SULISDIAWATI</t>
  </si>
  <si>
    <t>SRI SULISTIJANINGSIH</t>
  </si>
  <si>
    <t>RUSDAYAT DINTA</t>
  </si>
  <si>
    <t>IDA ROSIDA DAYAT</t>
  </si>
  <si>
    <t>SARI AHDI UTAM</t>
  </si>
  <si>
    <t>SUDARWATI YUSUP MARDJUKI</t>
  </si>
  <si>
    <t>MARDJUKI MUHHARI SUWITO</t>
  </si>
  <si>
    <t>ETI DANATI IYA</t>
  </si>
  <si>
    <t>DADI ANDRIANSYAH SUGANDA</t>
  </si>
  <si>
    <t>ASEP SETYA PURNAMA</t>
  </si>
  <si>
    <t>YETTI SUPRIYATI PURNAMA</t>
  </si>
  <si>
    <t>ERAT ANEN ALKAYI</t>
  </si>
  <si>
    <t>SITI KOMALA UHO</t>
  </si>
  <si>
    <t>HENDRA ATENG RAHMAT</t>
  </si>
  <si>
    <t>SUKARWATI BASRONI ABERAL</t>
  </si>
  <si>
    <t>SAEFUL ANWAR ZARKOI</t>
  </si>
  <si>
    <t>NURJANAH UDIN SAEPUDIN</t>
  </si>
  <si>
    <t>NO BPJS</t>
  </si>
  <si>
    <t>L</t>
  </si>
  <si>
    <t>ada</t>
  </si>
  <si>
    <t>F</t>
  </si>
  <si>
    <t>P</t>
  </si>
  <si>
    <t>RIFQOH</t>
  </si>
  <si>
    <t>V</t>
  </si>
  <si>
    <t>GHINASEPTI TOURS &amp; TRAVEL</t>
  </si>
  <si>
    <t>MENIKAH</t>
  </si>
  <si>
    <t>SMA/MA</t>
  </si>
  <si>
    <t>SINGLE</t>
  </si>
  <si>
    <t>SUAMI &amp; ISTRI</t>
  </si>
  <si>
    <t>IRT</t>
  </si>
  <si>
    <t>Departure 21 Januari 2024 (MH)</t>
  </si>
  <si>
    <t xml:space="preserve">Hotel Mekkah : </t>
  </si>
  <si>
    <t>Hotel Madinah  :</t>
  </si>
  <si>
    <t>TASIKMALAYA</t>
  </si>
  <si>
    <t>3175085505900009</t>
  </si>
  <si>
    <t xml:space="preserve">MELLY MELINDA </t>
  </si>
  <si>
    <t>3212152901890002</t>
  </si>
  <si>
    <t xml:space="preserve">ANGGA FEBRIYANSYAH </t>
  </si>
  <si>
    <t>BUNAYAR</t>
  </si>
  <si>
    <t>PALEMBANG</t>
  </si>
  <si>
    <t>PERUM BANJARAN RESIDENCE BLOK A3 NO 4 RT/RW-006/014 KEL.CILANGKAP KEC.TAPOS KOTA.DEPOK - INDONESIA</t>
  </si>
  <si>
    <t>0859-2133-1821</t>
  </si>
  <si>
    <t>D4/S1</t>
  </si>
  <si>
    <t>KARYAWAN SWASTA</t>
  </si>
  <si>
    <t>ANGGA FEBRIYANSYAH</t>
  </si>
  <si>
    <t xml:space="preserve">PALEMBANG </t>
  </si>
  <si>
    <t>MELLY MELINDA</t>
  </si>
  <si>
    <t>SLAMET RIYADI</t>
  </si>
  <si>
    <t>CIAMIS</t>
  </si>
  <si>
    <t>3205347008970001</t>
  </si>
  <si>
    <t>ELGA GUSTIAWAN</t>
  </si>
  <si>
    <t>UJANG GANDI</t>
  </si>
  <si>
    <t>GARUT</t>
  </si>
  <si>
    <t>KP BOJONG CITEPUS RT/RW-002/009 KEL.CANGKUANG WETAN KEC.DAYEUHKOLOT KAB.BANDUNG - INDONESIA</t>
  </si>
  <si>
    <t>0813-9977-0437</t>
  </si>
  <si>
    <t>JANDA/DUDA</t>
  </si>
  <si>
    <t>BURUH</t>
  </si>
  <si>
    <t>3204091705780001</t>
  </si>
  <si>
    <t xml:space="preserve">KARYANTO </t>
  </si>
  <si>
    <t xml:space="preserve">DARMO SUWITO </t>
  </si>
  <si>
    <t>HERTONO</t>
  </si>
  <si>
    <t>KARYANTO</t>
  </si>
  <si>
    <t>MAGETAN</t>
  </si>
  <si>
    <t>JL CASSA NO 20 BLOK C LANUD SULAIMAN RT/RW-004/003 KEL.SULAIMAN KEC.MARGAHAYU KAB.BANDUNG - INDONESIA</t>
  </si>
  <si>
    <t>S2</t>
  </si>
  <si>
    <t>TNI</t>
  </si>
  <si>
    <t>FAMILY</t>
  </si>
  <si>
    <t>3204094206840001</t>
  </si>
  <si>
    <t>HERLIN ANGELA DEWI</t>
  </si>
  <si>
    <t>MALANG</t>
  </si>
  <si>
    <t>0813-3441-9501</t>
  </si>
  <si>
    <t>PNS</t>
  </si>
  <si>
    <t xml:space="preserve">HERLIN ANGELA DEWI </t>
  </si>
  <si>
    <t>3204092503060003</t>
  </si>
  <si>
    <t>ELRICKO ARYA WIRATAMA</t>
  </si>
  <si>
    <t>BELUM MENIKAH</t>
  </si>
  <si>
    <t>PELAJAR</t>
  </si>
  <si>
    <t>3204094902090001</t>
  </si>
  <si>
    <t>ELVIRA DAVINA REYHANAZHEMA</t>
  </si>
  <si>
    <t>BELUM SEKOLAH</t>
  </si>
  <si>
    <t>BELUM BEKERJA</t>
  </si>
  <si>
    <t xml:space="preserve">PUTRI </t>
  </si>
  <si>
    <t>AYAH</t>
  </si>
  <si>
    <t>3204092403180001</t>
  </si>
  <si>
    <t>ELVANO DANISH RAFAEYZA</t>
  </si>
  <si>
    <t>BANDUNG</t>
  </si>
  <si>
    <t>PUTRA</t>
  </si>
  <si>
    <t>3520120201480001</t>
  </si>
  <si>
    <t>DARMO SUWITO</t>
  </si>
  <si>
    <t>SETROMAN</t>
  </si>
  <si>
    <t>KASINYO</t>
  </si>
  <si>
    <t>KARANGSONO RT/RW-006/002 KEL.KARANGSONO KEC.BARAT KAB.MAGETAN - INDONESIA</t>
  </si>
  <si>
    <t>PETANI</t>
  </si>
  <si>
    <t>SUKARTI</t>
  </si>
  <si>
    <t>3520126012560001</t>
  </si>
  <si>
    <t>3507184904640002</t>
  </si>
  <si>
    <t xml:space="preserve">EMMY SULAMI </t>
  </si>
  <si>
    <t>TAMAN BANDARA REGENCY BLOK A NO 15 RT/RW-007/011 KEL.ASRIKATON KEC.PAKIS KAB.MALANG - INDONESIA</t>
  </si>
  <si>
    <t>3205105407740004</t>
  </si>
  <si>
    <t>YULI YULIANTINA</t>
  </si>
  <si>
    <t>BUDI</t>
  </si>
  <si>
    <t>KP CIKASO RT/RW-002/009 KEL.RANCASALAK KEC.KADUNGORA KAB.GARUT - INDONESIA</t>
  </si>
  <si>
    <t>3217065811740009</t>
  </si>
  <si>
    <t>NOVI ARIFIANTI</t>
  </si>
  <si>
    <t>AGUS</t>
  </si>
  <si>
    <t>GRAHA BUKIT RAYA 2 BLOK 1.12 NO 8 RT/RW-002/024 KEL.CILAME KEC.NGAMPRAH KAB.BANDUNG BARAT - INDONESIA</t>
  </si>
  <si>
    <t>3204050908670012</t>
  </si>
  <si>
    <t xml:space="preserve">MUHAMAD RAMLI </t>
  </si>
  <si>
    <t>IMANG J</t>
  </si>
  <si>
    <t>UDIN NASRUDIN</t>
  </si>
  <si>
    <t>MUHAMAD RAMLI</t>
  </si>
  <si>
    <t>SMP</t>
  </si>
  <si>
    <t>KARYAWAN BUMN</t>
  </si>
  <si>
    <t>MAJALENGKA</t>
  </si>
  <si>
    <t>KOMP PERMATA BIRU JL ARJUNA NO 7 RT/RW-007/024 KEL.CINUNUK KEC.CILEUNYI KAB.BANDUNG - INDONESIA</t>
  </si>
  <si>
    <t>0813-2124-3167</t>
  </si>
  <si>
    <t>3204055004730013</t>
  </si>
  <si>
    <t xml:space="preserve">TUTI </t>
  </si>
  <si>
    <t>3204054512990005</t>
  </si>
  <si>
    <t>RISKI MELIANTI</t>
  </si>
  <si>
    <t>3204054101110002</t>
  </si>
  <si>
    <t xml:space="preserve">TIARA RIZKI NUR FADHILAH </t>
  </si>
  <si>
    <t>3205104603600004</t>
  </si>
  <si>
    <t>ROS ROSITA</t>
  </si>
  <si>
    <t>AGUSAN</t>
  </si>
  <si>
    <t>3205105808730002</t>
  </si>
  <si>
    <t>IKAH</t>
  </si>
  <si>
    <t>IWAN</t>
  </si>
  <si>
    <t>3204120609790006</t>
  </si>
  <si>
    <t>IWAN WASKANA</t>
  </si>
  <si>
    <t>ADJID</t>
  </si>
  <si>
    <t xml:space="preserve">KP CIHALANG RT/RW-002/011 KEL.PAKENJENG KEC.PAMULIHAN KAB.GARUT - INDONESIA </t>
  </si>
  <si>
    <t>0812-2344-5510</t>
  </si>
  <si>
    <t>PENGACARA</t>
  </si>
  <si>
    <t>3273066301600003</t>
  </si>
  <si>
    <t>RULIYANI</t>
  </si>
  <si>
    <t>SUGINO</t>
  </si>
  <si>
    <t>JL PERMANA TIMUR BLOK D7 RT/RW-004/006 KEL.CITEUREUP KEC.CIMAHI UTARA KOTA.CIMAHI - INDONESIA</t>
  </si>
  <si>
    <t>WIRASWASTA</t>
  </si>
  <si>
    <t>3204096605610002</t>
  </si>
  <si>
    <t>UNTARI</t>
  </si>
  <si>
    <t>BUDIYANTO</t>
  </si>
  <si>
    <t>SUKAMENAK INDAH BLOK J NO 33 RT/RW-001/007 KEL.SUKAMENAK KEC.MARGAHAYU KAB.BANDUNG - INDONESIA</t>
  </si>
  <si>
    <t>3204096310660001</t>
  </si>
  <si>
    <t>WITARTI</t>
  </si>
  <si>
    <t>SUSILO</t>
  </si>
  <si>
    <t>KP BABAKAN SUMEDANG RT/RW-001/001 KEL.MARGAHAYU SELATAN KEC.MARGAHAYU KAB.BANDUNG - INDONESIA</t>
  </si>
  <si>
    <t>3204090407590001</t>
  </si>
  <si>
    <t>3204096204630001</t>
  </si>
  <si>
    <t>YETTI SUPRIYATI</t>
  </si>
  <si>
    <t>MA SETYA MULYA</t>
  </si>
  <si>
    <t>NATA UTAMA 46 B NATA ENDAH RT/RW-007-002 KEL.SAYATI KEC.MARGAHAYU KAB.BANDUNG - INDONESIA</t>
  </si>
  <si>
    <t>08122003078</t>
  </si>
  <si>
    <t>D3</t>
  </si>
  <si>
    <t>RUKMAN</t>
  </si>
  <si>
    <t>0895330076087</t>
  </si>
  <si>
    <t>3217014101570114</t>
  </si>
  <si>
    <t>ANIH</t>
  </si>
  <si>
    <t>LUKMAN</t>
  </si>
  <si>
    <t>KP CICALUNG RT/RW-002/007 KEL.WANGUNHARJA KEC.LEMBANG KAB.BANDUNG BARAT - INDONESIA</t>
  </si>
  <si>
    <t>0838-4727-2568</t>
  </si>
  <si>
    <t>0813-2227-2956</t>
  </si>
  <si>
    <t>0812-2331-630</t>
  </si>
  <si>
    <t>3273032709610001</t>
  </si>
  <si>
    <t>DEDI KUSNADI</t>
  </si>
  <si>
    <t>IBONG</t>
  </si>
  <si>
    <t>SITUGUNTING GG PA OYO RT/RW-001/002 KEL.SUKAHAJI KEC.BABAKAN CIPARAY KOTA.BANDUNG - INDONESIA</t>
  </si>
  <si>
    <t>SD</t>
  </si>
  <si>
    <t>PEDAGANG</t>
  </si>
  <si>
    <t>3217086107600001</t>
  </si>
  <si>
    <t xml:space="preserve">TINI </t>
  </si>
  <si>
    <t>SUTARDI</t>
  </si>
  <si>
    <t>RANCABALI RT/RW-004/004 KEL.PADALARANG KEC.PADALARANG KAB.BANDUNG BARAT - INDONESIA</t>
  </si>
  <si>
    <t>0895352243737</t>
  </si>
  <si>
    <t>3217084712820012</t>
  </si>
  <si>
    <t>INDRIYANI</t>
  </si>
  <si>
    <t>HENDI</t>
  </si>
  <si>
    <t>IBU &amp; ANAK</t>
  </si>
  <si>
    <t>3277015006580009</t>
  </si>
  <si>
    <t xml:space="preserve">NOERROHMANAH RAHAYU </t>
  </si>
  <si>
    <t>JAKARTA</t>
  </si>
  <si>
    <t>JL MENDUT II BLOK M NO 23 RT/RW 001/018 KEL.MELONG KEC.CIMAHI SELATAN KOTA.CIMAHI - INDONESIA</t>
  </si>
  <si>
    <t>PENSIUNAN</t>
  </si>
  <si>
    <t>3204291806890002</t>
  </si>
  <si>
    <t>FADLI CANDRA ISMAYUDA</t>
  </si>
  <si>
    <t>RUDI</t>
  </si>
  <si>
    <t>KBSI BLOK A2 NO 9 RT/RW-001/012 KEL.GUNUNGLEUTIK KEC.CIPARAY KAB.BANDUNG - INDONESIA</t>
  </si>
  <si>
    <t>0851-8689-8558</t>
  </si>
  <si>
    <t>3204250511540001</t>
  </si>
  <si>
    <t>NANAN TARDIANA</t>
  </si>
  <si>
    <t>CUCU SUMARNA</t>
  </si>
  <si>
    <t>KP KEBON SUUK RT/RW-003/006 KEL.CICALENGKA KULON KEC.CICALENGKA KAB.BANDUNG - INDONESIA</t>
  </si>
  <si>
    <t>3204255510550014</t>
  </si>
  <si>
    <t>YAYAN MARYANI</t>
  </si>
  <si>
    <t>CUCU SUDRAJAT</t>
  </si>
  <si>
    <t>085956263958</t>
  </si>
  <si>
    <t>3204294105870001</t>
  </si>
  <si>
    <t>DEDEH ROHATI</t>
  </si>
  <si>
    <t>AGUS SUPARDI</t>
  </si>
  <si>
    <t>0852-2066-6058</t>
  </si>
  <si>
    <t>3273150707820002</t>
  </si>
  <si>
    <t>KADAR RAMDANI</t>
  </si>
  <si>
    <t>A MUCHTAR</t>
  </si>
  <si>
    <t>PERUM ALAM SANGGAR INDAH CLUSTER KEMUNING 4 NO 8 RT/RW-001/013 KEL.CITAPEN KEC.CIHAMPELAS KAB.BANDUNG BARAT - INDONESIA</t>
  </si>
  <si>
    <t>0812-2090-0998</t>
  </si>
  <si>
    <t>C9127820</t>
  </si>
  <si>
    <t>Ada</t>
  </si>
  <si>
    <t>3273175501540003</t>
  </si>
  <si>
    <t>EUIS SUHAENI</t>
  </si>
  <si>
    <t>SUHANDA</t>
  </si>
  <si>
    <t>JL KARASAK LAMA CIBINTINU GG IBU IYUT II RT/RW-009/005 KEL.KEBON LEGA KEC.BOJONGLOA KIDUL KOTA.BANDUNG - INDONESIA</t>
  </si>
  <si>
    <t>3273175705610001</t>
  </si>
  <si>
    <t>EMPAT</t>
  </si>
  <si>
    <t xml:space="preserve">HAM IM </t>
  </si>
  <si>
    <t>JL KARASAK LAMA KP CIBINTINU RT/RW-006/005 KEL.KEBONLEGA KEC.BOJONGLOA KIDUL KOTA.BANDUNG - INDONESIA</t>
  </si>
  <si>
    <t>3273174810610002</t>
  </si>
  <si>
    <t>ETI SUWARTINI</t>
  </si>
  <si>
    <t>0813-1279-7444</t>
  </si>
  <si>
    <t>3273105205720002</t>
  </si>
  <si>
    <t>RASWATI</t>
  </si>
  <si>
    <t>SUPARMAN</t>
  </si>
  <si>
    <t>JL MOCH TOHA GG H MUKTI NO 73 RT/RW-012/003 KEL.KARASAK KEC.ASTANA ANYAR KOTA.BANDUNG - INDONESIA</t>
  </si>
  <si>
    <t>3273176701900001</t>
  </si>
  <si>
    <t>WINARSIH</t>
  </si>
  <si>
    <t>EMAN HIDAYAT</t>
  </si>
  <si>
    <t>JL KARASAK LAMA CIBINTINU RT/RW-009/005 KEL.KEBONLEGA KEC.BOJONGLOA KIDUL KOTA.BANDUNG - INDONESIA</t>
  </si>
  <si>
    <t>0878-2128-0008</t>
  </si>
  <si>
    <t>0813-2043-8689</t>
  </si>
  <si>
    <t>0895-1943-0061</t>
  </si>
  <si>
    <t>0813-2040-9382</t>
  </si>
  <si>
    <t>0812-2019-2752</t>
  </si>
  <si>
    <t>0896-6360-7578</t>
  </si>
  <si>
    <t>0822-1664-3000</t>
  </si>
  <si>
    <t>0813-2124-3168</t>
  </si>
  <si>
    <t>0813-2124-3169</t>
  </si>
  <si>
    <t>0858-6011-6660</t>
  </si>
  <si>
    <t>0838-2705-7460</t>
  </si>
  <si>
    <t>0001336819983</t>
  </si>
  <si>
    <t>0001336820321</t>
  </si>
  <si>
    <t>0000054274915</t>
  </si>
  <si>
    <t>0000054274926</t>
  </si>
  <si>
    <t>0001338776368</t>
  </si>
  <si>
    <t>0001406946082</t>
  </si>
  <si>
    <t>0001406946093</t>
  </si>
  <si>
    <t>0001406946115</t>
  </si>
  <si>
    <t>0001406946126</t>
  </si>
  <si>
    <t>0000053420376</t>
  </si>
  <si>
    <t>0002323111454</t>
  </si>
  <si>
    <t>0001520861387</t>
  </si>
  <si>
    <t>0001520861409</t>
  </si>
  <si>
    <t>0000055736537</t>
  </si>
  <si>
    <t>0000053012327</t>
  </si>
  <si>
    <t>0000055736559</t>
  </si>
  <si>
    <t>0001820936542</t>
  </si>
  <si>
    <t>0002221152254</t>
  </si>
  <si>
    <t>0002221152491</t>
  </si>
  <si>
    <t>0002221152647</t>
  </si>
  <si>
    <t>0000055949286</t>
  </si>
  <si>
    <t>0001518912077</t>
  </si>
  <si>
    <t>0001103994292</t>
  </si>
  <si>
    <t>0001106724431</t>
  </si>
  <si>
    <t>0000055542532</t>
  </si>
  <si>
    <t>0002706810129</t>
  </si>
  <si>
    <t>0000053844221</t>
  </si>
  <si>
    <t>0000053017942</t>
  </si>
  <si>
    <t>0000053017964</t>
  </si>
  <si>
    <t>0001959513952</t>
  </si>
  <si>
    <t>0001338259555</t>
  </si>
  <si>
    <t>0001338264213</t>
  </si>
  <si>
    <t>0001886760099</t>
  </si>
  <si>
    <t>0000201851403</t>
  </si>
  <si>
    <t>0000055321334</t>
  </si>
  <si>
    <t>000055321367</t>
  </si>
  <si>
    <t>0001097898219</t>
  </si>
  <si>
    <t>0001260431537</t>
  </si>
  <si>
    <t>0001260432224</t>
  </si>
  <si>
    <t>0877-6175-8737</t>
  </si>
  <si>
    <t xml:space="preserve">08114338299 </t>
  </si>
  <si>
    <t>E6370539</t>
  </si>
  <si>
    <t>UNTARI SUPANDI SYAKUR</t>
  </si>
  <si>
    <t>E6374603</t>
  </si>
  <si>
    <t>E6374706</t>
  </si>
  <si>
    <t>E6378643</t>
  </si>
  <si>
    <t>E5270433</t>
  </si>
  <si>
    <t>WITARTI SUPANDI</t>
  </si>
  <si>
    <t>E6374510</t>
  </si>
  <si>
    <t>E6376732</t>
  </si>
  <si>
    <t>E6374559</t>
  </si>
  <si>
    <t>IKAH MAKSUM</t>
  </si>
  <si>
    <t>E5270432</t>
  </si>
  <si>
    <t>RULIYANI SUPANDI SYAKUR</t>
  </si>
  <si>
    <t>E6378661</t>
  </si>
  <si>
    <t>ANIH HADRI</t>
  </si>
  <si>
    <t>E6378232</t>
  </si>
  <si>
    <t xml:space="preserve">NURROCHMANAH RAHAJU </t>
  </si>
  <si>
    <t>E6378249</t>
  </si>
  <si>
    <t>E5877118</t>
  </si>
  <si>
    <t>E6223024</t>
  </si>
  <si>
    <t>CIANJUR</t>
  </si>
  <si>
    <t>E6223117</t>
  </si>
  <si>
    <t>MUHAMAD RAMLI JAYAASMITA</t>
  </si>
  <si>
    <t>E6223019</t>
  </si>
  <si>
    <t>RISKI MELIANTI RAMLI</t>
  </si>
  <si>
    <t>E6222991</t>
  </si>
  <si>
    <t>TUTI UDIN NASRUDIN</t>
  </si>
  <si>
    <t>E6379975</t>
  </si>
  <si>
    <t>INDRIYANI HENDI ROSID</t>
  </si>
  <si>
    <t>E6378450</t>
  </si>
  <si>
    <t>WINARSIH EMAN HIDAYAT</t>
  </si>
  <si>
    <t>E6378250</t>
  </si>
  <si>
    <t>E6369796</t>
  </si>
  <si>
    <t>EMPAT HAMIM</t>
  </si>
  <si>
    <t>E6369813</t>
  </si>
  <si>
    <t>E6381012</t>
  </si>
  <si>
    <t>TINI ROSID UCA</t>
  </si>
  <si>
    <t>E6372371</t>
  </si>
  <si>
    <t>E1298748</t>
  </si>
  <si>
    <t>E1067786</t>
  </si>
  <si>
    <t>TOBELO</t>
  </si>
  <si>
    <t>E4887526</t>
  </si>
  <si>
    <t>E6377248</t>
  </si>
  <si>
    <t>E6015628</t>
  </si>
  <si>
    <t>RASWATI SUHANDA</t>
  </si>
  <si>
    <t>DEPOK</t>
  </si>
  <si>
    <t>E2045414</t>
  </si>
  <si>
    <t>E2045478</t>
  </si>
  <si>
    <t>E6031460</t>
  </si>
  <si>
    <t>MADIUN</t>
  </si>
  <si>
    <t>E2045477</t>
  </si>
  <si>
    <t>E6031459</t>
  </si>
  <si>
    <t>SUKARTI DJOJOSUMARTO</t>
  </si>
  <si>
    <t>E6010995</t>
  </si>
  <si>
    <t>EMMY SULAMI SARENGAT</t>
  </si>
  <si>
    <t>E2045479</t>
  </si>
  <si>
    <t>KARYANTO DARMO SUWITO</t>
  </si>
  <si>
    <t>E2045476</t>
  </si>
  <si>
    <t>E6382647</t>
  </si>
  <si>
    <t>E6382648</t>
  </si>
  <si>
    <t>DEDEH ROHATI USUP SUKRIA</t>
  </si>
  <si>
    <t>0852-7333-2000</t>
  </si>
  <si>
    <t>0813-3400-5071</t>
  </si>
  <si>
    <t>0812-3034-7364</t>
  </si>
  <si>
    <t>0821-3261-4633</t>
  </si>
  <si>
    <t>0813-2097-8799</t>
  </si>
  <si>
    <t>0822-1175-3214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</si>
</sst>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yyyy\-mm\-dd"/>
  </numFmts>
  <fonts count="6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i/>
      <sz val="11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rgb="FFC0000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8"/>
      <color rgb="FFC00000"/>
      <name val="Calibri"/>
      <family val="2"/>
      <scheme val="minor"/>
    </font>
    <font>
      <sz val="12"/>
      <name val="Calibri"/>
      <family val="2"/>
      <scheme val="minor"/>
    </font>
    <font>
      <i/>
      <sz val="14"/>
      <color rgb="FF002060"/>
      <name val="Cambria"/>
      <family val="1"/>
    </font>
    <font>
      <b/>
      <i/>
      <sz val="14"/>
      <color theme="3"/>
      <name val="Cambria"/>
      <family val="1"/>
    </font>
    <font>
      <sz val="11"/>
      <color theme="1"/>
      <name val="Cambria"/>
      <family val="1"/>
    </font>
    <font>
      <i/>
      <sz val="14"/>
      <color rgb="FFC00000"/>
      <name val="Cambria"/>
      <family val="1"/>
    </font>
    <font>
      <i/>
      <sz val="14"/>
      <color theme="3"/>
      <name val="Cambria"/>
      <family val="1"/>
    </font>
    <font>
      <i/>
      <sz val="14"/>
      <color rgb="FF002060"/>
      <name val="Calibri Light"/>
      <family val="1"/>
      <scheme val="major"/>
    </font>
    <font>
      <i/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charset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1" fillId="2" borderId="1" applyNumberFormat="0" applyFont="0" applyAlignment="0" applyProtection="0"/>
    <xf numFmtId="164" fontId="32" fillId="0" borderId="0"/>
    <xf numFmtId="164" fontId="32" fillId="0" borderId="0"/>
    <xf numFmtId="164" fontId="32" fillId="0" borderId="0"/>
    <xf numFmtId="0" fontId="32" fillId="0" borderId="0"/>
  </cellStyleXfs>
  <cellXfs count="295">
    <xf numFmtId="0" fontId="0" fillId="0" borderId="0" xfId="0"/>
    <xf numFmtId="49" fontId="33" fillId="3" borderId="0" xfId="2" applyNumberFormat="1" applyFont="1" applyFill="1" applyAlignment="1">
      <alignment horizontal="left"/>
    </xf>
    <xf numFmtId="0" fontId="34" fillId="3" borderId="0" xfId="0" applyFont="1" applyFill="1" applyAlignment="1">
      <alignment horizontal="center"/>
    </xf>
    <xf numFmtId="0" fontId="35" fillId="3" borderId="0" xfId="0" applyFont="1" applyFill="1" applyAlignment="1">
      <alignment horizontal="center"/>
    </xf>
    <xf numFmtId="49" fontId="36" fillId="3" borderId="0" xfId="2" applyNumberFormat="1" applyFont="1" applyFill="1" applyAlignment="1">
      <alignment horizontal="left"/>
    </xf>
    <xf numFmtId="0" fontId="33" fillId="3" borderId="0" xfId="2" applyNumberFormat="1" applyFont="1" applyFill="1" applyAlignment="1">
      <alignment horizontal="left"/>
    </xf>
    <xf numFmtId="49" fontId="33" fillId="3" borderId="0" xfId="2" applyNumberFormat="1" applyFont="1" applyFill="1" applyBorder="1" applyAlignment="1">
      <alignment horizontal="center"/>
    </xf>
    <xf numFmtId="0" fontId="37" fillId="3" borderId="0" xfId="0" applyFont="1" applyFill="1" applyAlignment="1">
      <alignment horizontal="left"/>
    </xf>
    <xf numFmtId="0" fontId="0" fillId="3" borderId="0" xfId="0" applyFill="1"/>
    <xf numFmtId="0" fontId="37" fillId="3" borderId="0" xfId="0" applyFont="1" applyFill="1" applyAlignment="1">
      <alignment horizontal="center"/>
    </xf>
    <xf numFmtId="0" fontId="37" fillId="3" borderId="0" xfId="0" applyNumberFormat="1" applyFont="1" applyFill="1" applyBorder="1"/>
    <xf numFmtId="0" fontId="37" fillId="3" borderId="0" xfId="0" applyFont="1" applyFill="1" applyBorder="1"/>
    <xf numFmtId="0" fontId="32" fillId="3" borderId="0" xfId="0" applyFont="1" applyFill="1" applyBorder="1"/>
    <xf numFmtId="0" fontId="38" fillId="3" borderId="0" xfId="0" applyFont="1" applyFill="1" applyAlignment="1">
      <alignment horizontal="center" vertical="center"/>
    </xf>
    <xf numFmtId="0" fontId="38" fillId="3" borderId="0" xfId="0" applyNumberFormat="1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3" borderId="0" xfId="0" applyNumberFormat="1" applyFont="1" applyFill="1" applyBorder="1" applyAlignment="1">
      <alignment horizontal="center" vertical="center"/>
    </xf>
    <xf numFmtId="0" fontId="38" fillId="3" borderId="0" xfId="0" applyFont="1" applyFill="1" applyBorder="1" applyAlignment="1">
      <alignment horizontal="center" vertical="center"/>
    </xf>
    <xf numFmtId="49" fontId="42" fillId="3" borderId="0" xfId="3" applyNumberFormat="1" applyFont="1" applyFill="1" applyBorder="1" applyAlignment="1">
      <alignment horizontal="center" vertical="center" wrapText="1"/>
    </xf>
    <xf numFmtId="164" fontId="41" fillId="3" borderId="0" xfId="3" applyFont="1" applyFill="1" applyBorder="1" applyAlignment="1">
      <alignment horizontal="center" vertical="center" wrapText="1"/>
    </xf>
    <xf numFmtId="164" fontId="32" fillId="3" borderId="0" xfId="3" applyFont="1" applyFill="1" applyBorder="1"/>
    <xf numFmtId="49" fontId="37" fillId="3" borderId="0" xfId="3" applyNumberFormat="1" applyFont="1" applyFill="1" applyBorder="1" applyAlignment="1">
      <alignment horizontal="center" vertical="center" wrapText="1"/>
    </xf>
    <xf numFmtId="164" fontId="44" fillId="3" borderId="0" xfId="3" applyFont="1" applyFill="1" applyBorder="1" applyAlignment="1">
      <alignment horizontal="center" vertical="center"/>
    </xf>
    <xf numFmtId="0" fontId="46" fillId="3" borderId="0" xfId="4" applyNumberFormat="1" applyFont="1" applyFill="1" applyBorder="1" applyAlignment="1">
      <alignment horizontal="center"/>
    </xf>
    <xf numFmtId="0" fontId="47" fillId="3" borderId="0" xfId="4" applyNumberFormat="1" applyFont="1" applyFill="1" applyBorder="1" applyAlignment="1">
      <alignment horizontal="center"/>
    </xf>
    <xf numFmtId="0" fontId="40" fillId="3" borderId="0" xfId="0" applyFont="1" applyFill="1" applyBorder="1" applyAlignment="1">
      <alignment horizontal="center"/>
    </xf>
    <xf numFmtId="0" fontId="40" fillId="3" borderId="0" xfId="4" applyNumberFormat="1" applyFont="1" applyFill="1" applyBorder="1" applyAlignment="1">
      <alignment horizontal="center"/>
    </xf>
    <xf numFmtId="0" fontId="45" fillId="3" borderId="0" xfId="0" applyFont="1" applyFill="1" applyBorder="1" applyAlignment="1">
      <alignment horizontal="center"/>
    </xf>
    <xf numFmtId="0" fontId="34" fillId="3" borderId="0" xfId="0" applyFont="1" applyFill="1" applyBorder="1" applyAlignment="1">
      <alignment horizontal="center"/>
    </xf>
    <xf numFmtId="0" fontId="0" fillId="3" borderId="0" xfId="0" applyFill="1" applyBorder="1"/>
    <xf numFmtId="0" fontId="32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37" fillId="3" borderId="3" xfId="4" applyNumberFormat="1" applyFont="1" applyFill="1" applyBorder="1" applyAlignment="1">
      <alignment horizontal="center"/>
    </xf>
    <xf numFmtId="0" fontId="0" fillId="3" borderId="0" xfId="0" applyNumberFormat="1" applyFill="1"/>
    <xf numFmtId="0" fontId="37" fillId="0" borderId="0" xfId="0" applyFont="1"/>
    <xf numFmtId="165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51" fillId="3" borderId="0" xfId="0" applyFont="1" applyFill="1" applyAlignment="1">
      <alignment horizontal="center"/>
    </xf>
    <xf numFmtId="164" fontId="48" fillId="4" borderId="3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4" fillId="3" borderId="0" xfId="0" applyFont="1" applyFill="1" applyAlignment="1">
      <alignment horizontal="left" vertical="center"/>
    </xf>
    <xf numFmtId="0" fontId="38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49" fontId="33" fillId="3" borderId="0" xfId="2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/>
    <xf numFmtId="49" fontId="33" fillId="3" borderId="0" xfId="2" applyNumberFormat="1" applyFont="1" applyFill="1" applyAlignment="1"/>
    <xf numFmtId="0" fontId="35" fillId="3" borderId="0" xfId="0" applyFont="1" applyFill="1" applyAlignment="1"/>
    <xf numFmtId="0" fontId="38" fillId="3" borderId="0" xfId="0" applyFont="1" applyFill="1" applyAlignment="1">
      <alignment vertical="center"/>
    </xf>
    <xf numFmtId="164" fontId="43" fillId="7" borderId="3" xfId="3" applyFont="1" applyFill="1" applyBorder="1" applyAlignment="1">
      <alignment horizontal="center" vertical="center"/>
    </xf>
    <xf numFmtId="164" fontId="43" fillId="7" borderId="3" xfId="3" applyFont="1" applyFill="1" applyBorder="1" applyAlignment="1">
      <alignment horizontal="center" vertical="center" wrapText="1"/>
    </xf>
    <xf numFmtId="164" fontId="37" fillId="3" borderId="0" xfId="4" applyFont="1" applyFill="1" applyAlignment="1">
      <alignment horizontal="center"/>
    </xf>
    <xf numFmtId="0" fontId="40" fillId="3" borderId="0" xfId="0" applyFont="1" applyFill="1" applyAlignment="1">
      <alignment horizontal="center"/>
    </xf>
    <xf numFmtId="49" fontId="37" fillId="3" borderId="3" xfId="4" applyNumberFormat="1" applyFont="1" applyFill="1" applyBorder="1" applyAlignment="1">
      <alignment wrapText="1"/>
    </xf>
    <xf numFmtId="49" fontId="37" fillId="3" borderId="3" xfId="4" quotePrefix="1" applyNumberFormat="1" applyFont="1" applyFill="1" applyBorder="1" applyAlignment="1">
      <alignment horizontal="center" vertical="center"/>
    </xf>
    <xf numFmtId="0" fontId="37" fillId="3" borderId="3" xfId="4" applyNumberFormat="1" applyFont="1" applyFill="1" applyBorder="1" applyAlignment="1"/>
    <xf numFmtId="164" fontId="37" fillId="3" borderId="3" xfId="4" applyFont="1" applyFill="1" applyBorder="1" applyAlignment="1">
      <alignment horizontal="center"/>
    </xf>
    <xf numFmtId="164" fontId="37" fillId="3" borderId="3" xfId="4" applyNumberFormat="1" applyFont="1" applyFill="1" applyBorder="1" applyAlignment="1">
      <alignment horizontal="center"/>
    </xf>
    <xf numFmtId="49" fontId="37" fillId="3" borderId="3" xfId="4" applyNumberFormat="1" applyFont="1" applyFill="1" applyBorder="1" applyAlignment="1">
      <alignment horizontal="left" vertical="center"/>
    </xf>
    <xf numFmtId="0" fontId="37" fillId="3" borderId="3" xfId="4" applyNumberFormat="1" applyFont="1" applyFill="1" applyBorder="1" applyAlignment="1">
      <alignment horizontal="left" vertical="center"/>
    </xf>
    <xf numFmtId="164" fontId="37" fillId="3" borderId="3" xfId="4" applyFont="1" applyFill="1" applyBorder="1" applyAlignment="1">
      <alignment horizontal="left"/>
    </xf>
    <xf numFmtId="0" fontId="37" fillId="3" borderId="3" xfId="5" applyNumberFormat="1" applyFont="1" applyFill="1" applyBorder="1" applyAlignment="1">
      <alignment horizontal="center" vertical="center"/>
    </xf>
    <xf numFmtId="0" fontId="37" fillId="3" borderId="6" xfId="4" applyNumberFormat="1" applyFont="1" applyFill="1" applyBorder="1" applyAlignment="1">
      <alignment horizontal="center"/>
    </xf>
    <xf numFmtId="49" fontId="54" fillId="3" borderId="0" xfId="2" applyNumberFormat="1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55" fillId="3" borderId="0" xfId="0" applyFont="1" applyFill="1" applyAlignment="1">
      <alignment horizontal="center" vertical="center"/>
    </xf>
    <xf numFmtId="0" fontId="56" fillId="3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3" fillId="3" borderId="0" xfId="2" applyNumberFormat="1" applyFont="1" applyFill="1" applyAlignment="1">
      <alignment horizontal="center" vertical="center"/>
    </xf>
    <xf numFmtId="49" fontId="33" fillId="3" borderId="0" xfId="2" applyNumberFormat="1" applyFont="1" applyFill="1" applyAlignment="1">
      <alignment horizontal="center" vertical="center"/>
    </xf>
    <xf numFmtId="49" fontId="58" fillId="3" borderId="0" xfId="2" applyNumberFormat="1" applyFont="1" applyFill="1" applyAlignment="1">
      <alignment horizontal="left"/>
    </xf>
    <xf numFmtId="0" fontId="43" fillId="3" borderId="3" xfId="4" applyNumberFormat="1" applyFont="1" applyFill="1" applyBorder="1" applyAlignment="1">
      <alignment horizontal="center" vertical="center"/>
    </xf>
    <xf numFmtId="49" fontId="30" fillId="3" borderId="0" xfId="0" applyNumberFormat="1" applyFont="1" applyFill="1" applyBorder="1" applyAlignment="1">
      <alignment vertical="center" wrapText="1"/>
    </xf>
    <xf numFmtId="0" fontId="37" fillId="3" borderId="3" xfId="0" applyNumberFormat="1" applyFont="1" applyFill="1" applyBorder="1" applyAlignment="1">
      <alignment horizontal="center"/>
    </xf>
    <xf numFmtId="164" fontId="48" fillId="4" borderId="3" xfId="3" applyFont="1" applyFill="1" applyBorder="1" applyAlignment="1">
      <alignment horizontal="center" vertical="center"/>
    </xf>
    <xf numFmtId="0" fontId="29" fillId="3" borderId="0" xfId="0" applyFont="1" applyFill="1" applyAlignment="1">
      <alignment horizontal="left" vertical="center"/>
    </xf>
    <xf numFmtId="165" fontId="29" fillId="3" borderId="0" xfId="0" applyNumberFormat="1" applyFont="1" applyFill="1" applyAlignment="1">
      <alignment horizontal="center"/>
    </xf>
    <xf numFmtId="0" fontId="29" fillId="3" borderId="0" xfId="0" applyFont="1" applyFill="1" applyAlignment="1">
      <alignment horizontal="left"/>
    </xf>
    <xf numFmtId="0" fontId="29" fillId="3" borderId="0" xfId="0" applyFont="1" applyFill="1" applyAlignment="1">
      <alignment horizontal="center"/>
    </xf>
    <xf numFmtId="0" fontId="29" fillId="3" borderId="0" xfId="0" applyFont="1" applyFill="1"/>
    <xf numFmtId="0" fontId="29" fillId="3" borderId="0" xfId="0" applyFont="1" applyFill="1" applyAlignment="1">
      <alignment horizontal="center" vertical="center"/>
    </xf>
    <xf numFmtId="0" fontId="29" fillId="3" borderId="0" xfId="0" applyNumberFormat="1" applyFont="1" applyFill="1" applyAlignment="1">
      <alignment horizontal="center" vertical="center"/>
    </xf>
    <xf numFmtId="0" fontId="29" fillId="3" borderId="0" xfId="0" applyFont="1" applyFill="1" applyBorder="1" applyAlignment="1">
      <alignment horizontal="center"/>
    </xf>
    <xf numFmtId="0" fontId="29" fillId="3" borderId="0" xfId="0" applyFont="1" applyFill="1" applyBorder="1"/>
    <xf numFmtId="0" fontId="59" fillId="3" borderId="3" xfId="0" applyNumberFormat="1" applyFont="1" applyFill="1" applyBorder="1" applyAlignment="1">
      <alignment horizontal="center"/>
    </xf>
    <xf numFmtId="0" fontId="59" fillId="3" borderId="3" xfId="0" applyNumberFormat="1" applyFont="1" applyFill="1" applyBorder="1" applyAlignment="1">
      <alignment horizontal="left"/>
    </xf>
    <xf numFmtId="0" fontId="37" fillId="3" borderId="6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60" fillId="3" borderId="8" xfId="0" applyFont="1" applyFill="1" applyBorder="1" applyAlignment="1">
      <alignment horizontal="center" vertical="center"/>
    </xf>
    <xf numFmtId="0" fontId="61" fillId="3" borderId="8" xfId="5" applyFont="1" applyFill="1" applyBorder="1" applyAlignment="1">
      <alignment horizontal="center"/>
    </xf>
    <xf numFmtId="0" fontId="62" fillId="3" borderId="0" xfId="0" applyFont="1" applyFill="1"/>
    <xf numFmtId="164" fontId="63" fillId="3" borderId="8" xfId="4" applyFont="1" applyFill="1" applyBorder="1" applyAlignment="1">
      <alignment horizontal="center" vertical="center"/>
    </xf>
    <xf numFmtId="0" fontId="64" fillId="3" borderId="8" xfId="5" applyFont="1" applyFill="1" applyBorder="1" applyAlignment="1">
      <alignment horizontal="center" vertical="center"/>
    </xf>
    <xf numFmtId="0" fontId="65" fillId="3" borderId="0" xfId="0" applyFont="1" applyFill="1" applyBorder="1" applyAlignment="1">
      <alignment horizontal="center" vertical="center"/>
    </xf>
    <xf numFmtId="0" fontId="60" fillId="3" borderId="0" xfId="0" applyFont="1" applyFill="1" applyBorder="1" applyAlignment="1">
      <alignment horizontal="center" vertical="center"/>
    </xf>
    <xf numFmtId="0" fontId="41" fillId="3" borderId="3" xfId="4" applyNumberFormat="1" applyFont="1" applyFill="1" applyBorder="1" applyAlignment="1">
      <alignment horizontal="center"/>
    </xf>
    <xf numFmtId="0" fontId="45" fillId="3" borderId="6" xfId="5" applyFont="1" applyFill="1" applyBorder="1" applyAlignment="1">
      <alignment horizontal="center"/>
    </xf>
    <xf numFmtId="49" fontId="37" fillId="3" borderId="6" xfId="4" applyNumberFormat="1" applyFont="1" applyFill="1" applyBorder="1" applyAlignment="1">
      <alignment horizontal="center"/>
    </xf>
    <xf numFmtId="164" fontId="66" fillId="3" borderId="3" xfId="4" applyFont="1" applyFill="1" applyBorder="1" applyAlignment="1">
      <alignment horizontal="center"/>
    </xf>
    <xf numFmtId="164" fontId="53" fillId="3" borderId="3" xfId="4" applyFont="1" applyFill="1" applyBorder="1" applyAlignment="1">
      <alignment horizontal="center"/>
    </xf>
    <xf numFmtId="0" fontId="37" fillId="3" borderId="3" xfId="0" applyNumberFormat="1" applyFont="1" applyFill="1" applyBorder="1" applyAlignment="1">
      <alignment horizontal="center" vertical="center"/>
    </xf>
    <xf numFmtId="164" fontId="37" fillId="3" borderId="3" xfId="4" applyNumberFormat="1" applyFont="1" applyFill="1" applyBorder="1" applyAlignment="1">
      <alignment horizontal="center" vertical="center"/>
    </xf>
    <xf numFmtId="0" fontId="27" fillId="0" borderId="0" xfId="0" applyFont="1" applyFill="1" applyBorder="1"/>
    <xf numFmtId="0" fontId="27" fillId="3" borderId="0" xfId="0" applyFont="1" applyFill="1" applyBorder="1"/>
    <xf numFmtId="49" fontId="27" fillId="3" borderId="0" xfId="0" applyNumberFormat="1" applyFont="1" applyFill="1" applyBorder="1" applyAlignment="1">
      <alignment vertical="center" wrapText="1"/>
    </xf>
    <xf numFmtId="49" fontId="52" fillId="3" borderId="3" xfId="4" applyNumberFormat="1" applyFont="1" applyFill="1" applyBorder="1" applyAlignment="1">
      <alignment wrapText="1"/>
    </xf>
    <xf numFmtId="0" fontId="25" fillId="0" borderId="0" xfId="0" applyFont="1" applyFill="1" applyBorder="1"/>
    <xf numFmtId="0" fontId="25" fillId="3" borderId="0" xfId="0" applyFont="1" applyFill="1" applyBorder="1"/>
    <xf numFmtId="0" fontId="25" fillId="3" borderId="2" xfId="0" applyFont="1" applyFill="1" applyBorder="1" applyAlignment="1">
      <alignment horizontal="center"/>
    </xf>
    <xf numFmtId="49" fontId="25" fillId="3" borderId="0" xfId="0" applyNumberFormat="1" applyFont="1" applyFill="1" applyBorder="1" applyAlignment="1">
      <alignment vertical="center" wrapText="1"/>
    </xf>
    <xf numFmtId="164" fontId="66" fillId="3" borderId="5" xfId="4" applyFont="1" applyFill="1" applyBorder="1" applyAlignment="1">
      <alignment horizontal="center"/>
    </xf>
    <xf numFmtId="0" fontId="50" fillId="3" borderId="3" xfId="5" applyFont="1" applyFill="1" applyBorder="1" applyAlignment="1">
      <alignment horizontal="center"/>
    </xf>
    <xf numFmtId="0" fontId="24" fillId="0" borderId="0" xfId="0" applyFont="1" applyFill="1" applyBorder="1"/>
    <xf numFmtId="0" fontId="24" fillId="3" borderId="0" xfId="0" applyFont="1" applyFill="1" applyBorder="1"/>
    <xf numFmtId="164" fontId="37" fillId="3" borderId="0" xfId="4" applyFont="1" applyFill="1" applyBorder="1" applyAlignment="1">
      <alignment horizontal="center"/>
    </xf>
    <xf numFmtId="0" fontId="46" fillId="0" borderId="0" xfId="4" applyNumberFormat="1" applyFont="1" applyFill="1" applyBorder="1" applyAlignment="1">
      <alignment horizontal="center"/>
    </xf>
    <xf numFmtId="0" fontId="47" fillId="0" borderId="0" xfId="4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0" xfId="4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3" fillId="3" borderId="0" xfId="0" applyFont="1" applyFill="1" applyBorder="1"/>
    <xf numFmtId="49" fontId="23" fillId="3" borderId="0" xfId="0" applyNumberFormat="1" applyFont="1" applyFill="1" applyBorder="1" applyAlignment="1">
      <alignment vertical="center" wrapText="1"/>
    </xf>
    <xf numFmtId="0" fontId="22" fillId="0" borderId="0" xfId="0" applyFont="1" applyFill="1" applyBorder="1"/>
    <xf numFmtId="0" fontId="22" fillId="3" borderId="0" xfId="0" applyFont="1" applyFill="1" applyBorder="1"/>
    <xf numFmtId="49" fontId="22" fillId="3" borderId="0" xfId="0" applyNumberFormat="1" applyFont="1" applyFill="1" applyBorder="1" applyAlignment="1">
      <alignment vertical="center" wrapText="1"/>
    </xf>
    <xf numFmtId="0" fontId="59" fillId="3" borderId="3" xfId="0" applyNumberFormat="1" applyFont="1" applyFill="1" applyBorder="1" applyAlignment="1">
      <alignment horizontal="left" vertical="center"/>
    </xf>
    <xf numFmtId="0" fontId="37" fillId="3" borderId="3" xfId="5" applyNumberFormat="1" applyFont="1" applyFill="1" applyBorder="1" applyAlignment="1">
      <alignment horizontal="left" vertical="center"/>
    </xf>
    <xf numFmtId="0" fontId="21" fillId="3" borderId="0" xfId="0" applyFont="1" applyFill="1" applyBorder="1"/>
    <xf numFmtId="0" fontId="20" fillId="0" borderId="0" xfId="0" applyFont="1" applyFill="1" applyBorder="1"/>
    <xf numFmtId="0" fontId="20" fillId="3" borderId="0" xfId="0" applyFon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37" fillId="3" borderId="6" xfId="4" applyNumberFormat="1" applyFont="1" applyFill="1" applyBorder="1" applyAlignment="1">
      <alignment horizontal="left" vertical="center"/>
    </xf>
    <xf numFmtId="0" fontId="37" fillId="3" borderId="6" xfId="5" applyNumberFormat="1" applyFont="1" applyFill="1" applyBorder="1" applyAlignment="1">
      <alignment horizontal="center" vertical="center"/>
    </xf>
    <xf numFmtId="0" fontId="37" fillId="3" borderId="6" xfId="4" applyNumberFormat="1" applyFont="1" applyFill="1" applyBorder="1" applyAlignment="1">
      <alignment horizontal="left" vertical="center"/>
    </xf>
    <xf numFmtId="0" fontId="59" fillId="3" borderId="6" xfId="0" applyNumberFormat="1" applyFont="1" applyFill="1" applyBorder="1" applyAlignment="1">
      <alignment horizontal="left" vertical="center"/>
    </xf>
    <xf numFmtId="49" fontId="37" fillId="3" borderId="6" xfId="4" applyNumberFormat="1" applyFont="1" applyFill="1" applyBorder="1" applyAlignment="1">
      <alignment wrapText="1"/>
    </xf>
    <xf numFmtId="0" fontId="48" fillId="3" borderId="5" xfId="0" applyFont="1" applyFill="1" applyBorder="1" applyAlignment="1">
      <alignment horizontal="center"/>
    </xf>
    <xf numFmtId="0" fontId="59" fillId="3" borderId="6" xfId="0" applyFont="1" applyFill="1" applyBorder="1" applyAlignment="1">
      <alignment horizontal="center"/>
    </xf>
    <xf numFmtId="0" fontId="59" fillId="3" borderId="6" xfId="0" applyFont="1" applyFill="1" applyBorder="1" applyAlignment="1">
      <alignment horizontal="left"/>
    </xf>
    <xf numFmtId="0" fontId="37" fillId="3" borderId="3" xfId="4" applyNumberFormat="1" applyFont="1" applyFill="1" applyBorder="1"/>
    <xf numFmtId="164" fontId="37" fillId="3" borderId="3" xfId="4" applyFont="1" applyFill="1" applyBorder="1" applyAlignment="1">
      <alignment horizontal="center" vertical="center"/>
    </xf>
    <xf numFmtId="0" fontId="37" fillId="3" borderId="3" xfId="5" applyFont="1" applyFill="1" applyBorder="1" applyAlignment="1">
      <alignment horizontal="center" vertical="center"/>
    </xf>
    <xf numFmtId="49" fontId="49" fillId="9" borderId="3" xfId="0" applyNumberFormat="1" applyFont="1" applyFill="1" applyBorder="1" applyAlignment="1">
      <alignment horizontal="center"/>
    </xf>
    <xf numFmtId="49" fontId="37" fillId="0" borderId="3" xfId="4" applyNumberFormat="1" applyFont="1" applyBorder="1"/>
    <xf numFmtId="0" fontId="59" fillId="3" borderId="3" xfId="0" applyFont="1" applyFill="1" applyBorder="1" applyAlignment="1">
      <alignment horizontal="center"/>
    </xf>
    <xf numFmtId="0" fontId="37" fillId="3" borderId="3" xfId="5" applyFont="1" applyFill="1" applyBorder="1" applyAlignment="1">
      <alignment horizontal="left" vertical="center"/>
    </xf>
    <xf numFmtId="0" fontId="43" fillId="10" borderId="3" xfId="4" applyNumberFormat="1" applyFont="1" applyFill="1" applyBorder="1" applyAlignment="1">
      <alignment horizontal="center" vertical="center"/>
    </xf>
    <xf numFmtId="0" fontId="41" fillId="11" borderId="3" xfId="4" applyNumberFormat="1" applyFont="1" applyFill="1" applyBorder="1" applyAlignment="1">
      <alignment horizontal="center"/>
    </xf>
    <xf numFmtId="0" fontId="37" fillId="3" borderId="3" xfId="5" applyNumberFormat="1" applyFont="1" applyFill="1" applyBorder="1" applyAlignment="1">
      <alignment horizontal="center"/>
    </xf>
    <xf numFmtId="0" fontId="26" fillId="12" borderId="9" xfId="0" applyFont="1" applyFill="1" applyBorder="1" applyAlignment="1">
      <alignment horizontal="center"/>
    </xf>
    <xf numFmtId="0" fontId="19" fillId="3" borderId="0" xfId="0" applyFont="1" applyFill="1"/>
    <xf numFmtId="49" fontId="37" fillId="3" borderId="3" xfId="4" applyNumberFormat="1" applyFont="1" applyFill="1" applyBorder="1"/>
    <xf numFmtId="49" fontId="49" fillId="3" borderId="3" xfId="0" applyNumberFormat="1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37" fillId="3" borderId="3" xfId="4" quotePrefix="1" applyNumberFormat="1" applyFont="1" applyFill="1" applyBorder="1" applyAlignment="1">
      <alignment horizontal="left" vertical="center"/>
    </xf>
    <xf numFmtId="0" fontId="67" fillId="3" borderId="3" xfId="0" applyFont="1" applyFill="1" applyBorder="1" applyAlignment="1">
      <alignment horizontal="center" vertical="center"/>
    </xf>
    <xf numFmtId="49" fontId="18" fillId="3" borderId="3" xfId="0" quotePrefix="1" applyNumberFormat="1" applyFont="1" applyFill="1" applyBorder="1" applyAlignment="1">
      <alignment horizontal="center"/>
    </xf>
    <xf numFmtId="0" fontId="18" fillId="3" borderId="3" xfId="0" applyNumberFormat="1" applyFont="1" applyFill="1" applyBorder="1" applyAlignment="1">
      <alignment horizontal="left"/>
    </xf>
    <xf numFmtId="0" fontId="18" fillId="3" borderId="3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left"/>
    </xf>
    <xf numFmtId="164" fontId="48" fillId="15" borderId="3" xfId="4" applyFont="1" applyFill="1" applyBorder="1" applyAlignment="1">
      <alignment horizontal="center"/>
    </xf>
    <xf numFmtId="164" fontId="37" fillId="15" borderId="3" xfId="4" applyFont="1" applyFill="1" applyBorder="1" applyAlignment="1">
      <alignment horizontal="center"/>
    </xf>
    <xf numFmtId="164" fontId="37" fillId="15" borderId="3" xfId="4" applyNumberFormat="1" applyFont="1" applyFill="1" applyBorder="1" applyAlignment="1">
      <alignment horizontal="center"/>
    </xf>
    <xf numFmtId="0" fontId="37" fillId="15" borderId="3" xfId="5" applyNumberFormat="1" applyFont="1" applyFill="1" applyBorder="1" applyAlignment="1">
      <alignment horizontal="center"/>
    </xf>
    <xf numFmtId="164" fontId="37" fillId="15" borderId="3" xfId="4" applyFont="1" applyFill="1" applyBorder="1" applyAlignment="1">
      <alignment horizontal="center" vertical="center"/>
    </xf>
    <xf numFmtId="0" fontId="37" fillId="15" borderId="3" xfId="5" applyFont="1" applyFill="1" applyBorder="1" applyAlignment="1">
      <alignment horizontal="center" vertical="center"/>
    </xf>
    <xf numFmtId="0" fontId="18" fillId="3" borderId="3" xfId="0" applyNumberFormat="1" applyFont="1" applyFill="1" applyBorder="1" applyAlignment="1">
      <alignment horizontal="center" vertical="center"/>
    </xf>
    <xf numFmtId="164" fontId="48" fillId="8" borderId="3" xfId="4" applyFont="1" applyFill="1" applyBorder="1" applyAlignment="1">
      <alignment horizontal="center"/>
    </xf>
    <xf numFmtId="164" fontId="37" fillId="8" borderId="3" xfId="4" applyFont="1" applyFill="1" applyBorder="1" applyAlignment="1">
      <alignment horizontal="center"/>
    </xf>
    <xf numFmtId="164" fontId="37" fillId="8" borderId="3" xfId="4" applyNumberFormat="1" applyFont="1" applyFill="1" applyBorder="1" applyAlignment="1">
      <alignment horizontal="center" vertical="center"/>
    </xf>
    <xf numFmtId="0" fontId="37" fillId="8" borderId="3" xfId="5" applyNumberFormat="1" applyFont="1" applyFill="1" applyBorder="1" applyAlignment="1">
      <alignment horizontal="center" vertical="center"/>
    </xf>
    <xf numFmtId="0" fontId="17" fillId="3" borderId="3" xfId="0" applyNumberFormat="1" applyFont="1" applyFill="1" applyBorder="1" applyAlignment="1">
      <alignment horizontal="left"/>
    </xf>
    <xf numFmtId="0" fontId="17" fillId="3" borderId="3" xfId="0" applyFont="1" applyFill="1" applyBorder="1" applyAlignment="1">
      <alignment horizontal="center" vertical="center"/>
    </xf>
    <xf numFmtId="49" fontId="16" fillId="3" borderId="3" xfId="0" quotePrefix="1" applyNumberFormat="1" applyFont="1" applyFill="1" applyBorder="1" applyAlignment="1">
      <alignment horizontal="center"/>
    </xf>
    <xf numFmtId="0" fontId="16" fillId="3" borderId="3" xfId="0" applyNumberFormat="1" applyFont="1" applyFill="1" applyBorder="1" applyAlignment="1">
      <alignment horizontal="left"/>
    </xf>
    <xf numFmtId="0" fontId="16" fillId="3" borderId="3" xfId="0" applyFont="1" applyFill="1" applyBorder="1" applyAlignment="1">
      <alignment horizontal="center" vertical="center"/>
    </xf>
    <xf numFmtId="0" fontId="15" fillId="3" borderId="3" xfId="0" applyNumberFormat="1" applyFont="1" applyFill="1" applyBorder="1" applyAlignment="1">
      <alignment horizontal="left"/>
    </xf>
    <xf numFmtId="0" fontId="15" fillId="3" borderId="3" xfId="0" applyFont="1" applyFill="1" applyBorder="1" applyAlignment="1">
      <alignment horizontal="center" vertical="center"/>
    </xf>
    <xf numFmtId="49" fontId="37" fillId="0" borderId="6" xfId="4" applyNumberFormat="1" applyFont="1" applyBorder="1" applyAlignment="1">
      <alignment wrapText="1"/>
    </xf>
    <xf numFmtId="0" fontId="37" fillId="0" borderId="6" xfId="5" applyFont="1" applyBorder="1" applyAlignment="1">
      <alignment horizontal="center" vertical="center"/>
    </xf>
    <xf numFmtId="49" fontId="37" fillId="0" borderId="6" xfId="4" applyNumberFormat="1" applyFont="1" applyBorder="1" applyAlignment="1">
      <alignment horizontal="left" vertical="center"/>
    </xf>
    <xf numFmtId="0" fontId="37" fillId="0" borderId="6" xfId="5" applyFont="1" applyBorder="1" applyAlignment="1">
      <alignment horizontal="left" vertical="center"/>
    </xf>
    <xf numFmtId="0" fontId="37" fillId="0" borderId="6" xfId="4" quotePrefix="1" applyNumberFormat="1" applyFont="1" applyBorder="1" applyAlignment="1">
      <alignment horizontal="left" vertical="center"/>
    </xf>
    <xf numFmtId="164" fontId="37" fillId="0" borderId="3" xfId="4" applyFont="1" applyBorder="1" applyAlignment="1">
      <alignment horizontal="center"/>
    </xf>
    <xf numFmtId="164" fontId="37" fillId="0" borderId="3" xfId="4" applyFont="1" applyBorder="1" applyAlignment="1">
      <alignment horizontal="left"/>
    </xf>
    <xf numFmtId="49" fontId="37" fillId="0" borderId="3" xfId="4" quotePrefix="1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 vertical="center"/>
    </xf>
    <xf numFmtId="0" fontId="37" fillId="0" borderId="3" xfId="4" applyNumberFormat="1" applyFont="1" applyBorder="1"/>
    <xf numFmtId="49" fontId="15" fillId="3" borderId="0" xfId="0" applyNumberFormat="1" applyFont="1" applyFill="1" applyAlignment="1">
      <alignment vertical="center" wrapText="1"/>
    </xf>
    <xf numFmtId="49" fontId="37" fillId="0" borderId="6" xfId="4" applyNumberFormat="1" applyFont="1" applyBorder="1" applyAlignment="1">
      <alignment horizontal="center"/>
    </xf>
    <xf numFmtId="0" fontId="50" fillId="0" borderId="6" xfId="5" applyFont="1" applyBorder="1" applyAlignment="1">
      <alignment horizontal="center"/>
    </xf>
    <xf numFmtId="0" fontId="37" fillId="0" borderId="6" xfId="4" applyNumberFormat="1" applyFont="1" applyBorder="1" applyAlignment="1">
      <alignment horizontal="center"/>
    </xf>
    <xf numFmtId="164" fontId="37" fillId="0" borderId="6" xfId="4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37" fillId="0" borderId="6" xfId="5" applyFont="1" applyBorder="1" applyAlignment="1">
      <alignment horizontal="center"/>
    </xf>
    <xf numFmtId="15" fontId="48" fillId="3" borderId="6" xfId="5" applyNumberFormat="1" applyFont="1" applyFill="1" applyBorder="1" applyAlignment="1">
      <alignment horizontal="center"/>
    </xf>
    <xf numFmtId="164" fontId="48" fillId="0" borderId="10" xfId="4" applyFont="1" applyBorder="1" applyAlignment="1">
      <alignment horizontal="center"/>
    </xf>
    <xf numFmtId="164" fontId="48" fillId="0" borderId="3" xfId="4" applyFont="1" applyBorder="1" applyAlignment="1">
      <alignment horizontal="center"/>
    </xf>
    <xf numFmtId="0" fontId="0" fillId="3" borderId="0" xfId="0" applyFill="1" applyAlignment="1">
      <alignment horizontal="center"/>
    </xf>
    <xf numFmtId="0" fontId="45" fillId="0" borderId="3" xfId="5" applyFont="1" applyBorder="1" applyAlignment="1">
      <alignment horizontal="center"/>
    </xf>
    <xf numFmtId="0" fontId="1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center" vertical="center"/>
    </xf>
    <xf numFmtId="0" fontId="12" fillId="3" borderId="3" xfId="0" applyNumberFormat="1" applyFont="1" applyFill="1" applyBorder="1" applyAlignment="1">
      <alignment horizontal="left"/>
    </xf>
    <xf numFmtId="0" fontId="12" fillId="3" borderId="3" xfId="0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left"/>
    </xf>
    <xf numFmtId="0" fontId="11" fillId="3" borderId="3" xfId="0" applyFont="1" applyFill="1" applyBorder="1" applyAlignment="1">
      <alignment horizontal="center" vertical="center"/>
    </xf>
    <xf numFmtId="0" fontId="37" fillId="3" borderId="3" xfId="4" applyNumberFormat="1" applyFont="1" applyFill="1" applyBorder="1" applyAlignment="1">
      <alignment horizontal="left"/>
    </xf>
    <xf numFmtId="0" fontId="10" fillId="3" borderId="3" xfId="0" applyFont="1" applyFill="1" applyBorder="1"/>
    <xf numFmtId="49" fontId="10" fillId="3" borderId="3" xfId="0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67" fillId="0" borderId="3" xfId="0" applyFont="1" applyBorder="1"/>
    <xf numFmtId="49" fontId="10" fillId="3" borderId="0" xfId="0" applyNumberFormat="1" applyFont="1" applyFill="1" applyAlignment="1">
      <alignment vertical="center" wrapText="1"/>
    </xf>
    <xf numFmtId="49" fontId="37" fillId="0" borderId="3" xfId="4" applyNumberFormat="1" applyFont="1" applyBorder="1" applyAlignment="1">
      <alignment horizontal="center" vertical="center"/>
    </xf>
    <xf numFmtId="0" fontId="10" fillId="3" borderId="3" xfId="4" applyNumberFormat="1" applyFont="1" applyFill="1" applyBorder="1"/>
    <xf numFmtId="164" fontId="37" fillId="0" borderId="3" xfId="3" applyFont="1" applyBorder="1" applyAlignment="1">
      <alignment horizontal="center" vertical="center"/>
    </xf>
    <xf numFmtId="164" fontId="37" fillId="0" borderId="3" xfId="4" applyFont="1" applyBorder="1" applyAlignment="1">
      <alignment horizontal="center" vertical="center"/>
    </xf>
    <xf numFmtId="164" fontId="37" fillId="0" borderId="3" xfId="0" applyNumberFormat="1" applyFont="1" applyBorder="1" applyAlignment="1">
      <alignment horizontal="center" vertical="center"/>
    </xf>
    <xf numFmtId="0" fontId="37" fillId="0" borderId="3" xfId="5" applyFont="1" applyBorder="1" applyAlignment="1">
      <alignment horizontal="center" vertical="center"/>
    </xf>
    <xf numFmtId="15" fontId="53" fillId="0" borderId="3" xfId="5" applyNumberFormat="1" applyFont="1" applyBorder="1" applyAlignment="1">
      <alignment horizontal="center"/>
    </xf>
    <xf numFmtId="49" fontId="49" fillId="18" borderId="3" xfId="0" applyNumberFormat="1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9" fillId="3" borderId="3" xfId="0" applyNumberFormat="1" applyFont="1" applyFill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horizontal="left"/>
    </xf>
    <xf numFmtId="0" fontId="7" fillId="3" borderId="3" xfId="0" applyNumberFormat="1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49" fontId="5" fillId="3" borderId="3" xfId="0" quotePrefix="1" applyNumberFormat="1" applyFont="1" applyFill="1" applyBorder="1" applyAlignment="1">
      <alignment horizontal="center"/>
    </xf>
    <xf numFmtId="49" fontId="4" fillId="3" borderId="6" xfId="4" applyNumberFormat="1" applyFont="1" applyFill="1" applyBorder="1" applyAlignment="1">
      <alignment horizontal="left"/>
    </xf>
    <xf numFmtId="49" fontId="3" fillId="3" borderId="6" xfId="4" applyNumberFormat="1" applyFont="1" applyFill="1" applyBorder="1" applyAlignment="1">
      <alignment horizontal="left"/>
    </xf>
    <xf numFmtId="49" fontId="2" fillId="3" borderId="6" xfId="4" applyNumberFormat="1" applyFont="1" applyFill="1" applyBorder="1" applyAlignment="1">
      <alignment horizontal="left"/>
    </xf>
    <xf numFmtId="49" fontId="1" fillId="3" borderId="3" xfId="0" quotePrefix="1" applyNumberFormat="1" applyFont="1" applyFill="1" applyBorder="1" applyAlignment="1">
      <alignment horizontal="center"/>
    </xf>
    <xf numFmtId="0" fontId="37" fillId="16" borderId="2" xfId="0" applyFont="1" applyFill="1" applyBorder="1" applyAlignment="1">
      <alignment horizontal="center" vertical="center"/>
    </xf>
    <xf numFmtId="0" fontId="37" fillId="16" borderId="7" xfId="0" applyFont="1" applyFill="1" applyBorder="1" applyAlignment="1">
      <alignment horizontal="center" vertical="center"/>
    </xf>
    <xf numFmtId="0" fontId="37" fillId="16" borderId="6" xfId="0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0" fontId="37" fillId="15" borderId="7" xfId="0" applyFont="1" applyFill="1" applyBorder="1" applyAlignment="1">
      <alignment horizontal="center" vertical="center"/>
    </xf>
    <xf numFmtId="0" fontId="37" fillId="15" borderId="6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0" fontId="37" fillId="13" borderId="6" xfId="0" applyFont="1" applyFill="1" applyBorder="1" applyAlignment="1">
      <alignment horizontal="center" vertical="center"/>
    </xf>
    <xf numFmtId="0" fontId="37" fillId="8" borderId="2" xfId="0" applyFont="1" applyFill="1" applyBorder="1" applyAlignment="1">
      <alignment horizontal="center" vertical="center"/>
    </xf>
    <xf numFmtId="0" fontId="37" fillId="8" borderId="7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37" fillId="17" borderId="2" xfId="0" applyFont="1" applyFill="1" applyBorder="1" applyAlignment="1">
      <alignment horizontal="center" vertical="center"/>
    </xf>
    <xf numFmtId="0" fontId="37" fillId="17" borderId="6" xfId="0" applyFont="1" applyFill="1" applyBorder="1" applyAlignment="1">
      <alignment horizontal="center" vertical="center"/>
    </xf>
    <xf numFmtId="49" fontId="15" fillId="8" borderId="2" xfId="0" applyNumberFormat="1" applyFont="1" applyFill="1" applyBorder="1" applyAlignment="1">
      <alignment horizontal="center" vertical="center" wrapText="1"/>
    </xf>
    <xf numFmtId="49" fontId="15" fillId="8" borderId="6" xfId="0" applyNumberFormat="1" applyFont="1" applyFill="1" applyBorder="1" applyAlignment="1">
      <alignment horizontal="center" vertical="center" wrapText="1"/>
    </xf>
    <xf numFmtId="0" fontId="40" fillId="5" borderId="2" xfId="3" applyNumberFormat="1" applyFont="1" applyFill="1" applyBorder="1" applyAlignment="1">
      <alignment horizontal="center" vertical="center" wrapText="1"/>
    </xf>
    <xf numFmtId="0" fontId="40" fillId="5" borderId="6" xfId="3" applyNumberFormat="1" applyFont="1" applyFill="1" applyBorder="1" applyAlignment="1">
      <alignment horizontal="center" vertical="center" wrapText="1"/>
    </xf>
    <xf numFmtId="0" fontId="40" fillId="5" borderId="2" xfId="3" applyNumberFormat="1" applyFont="1" applyFill="1" applyBorder="1" applyAlignment="1">
      <alignment horizontal="center" vertical="center"/>
    </xf>
    <xf numFmtId="0" fontId="40" fillId="5" borderId="6" xfId="3" applyNumberFormat="1" applyFont="1" applyFill="1" applyBorder="1" applyAlignment="1">
      <alignment horizontal="center" vertical="center"/>
    </xf>
    <xf numFmtId="0" fontId="34" fillId="5" borderId="2" xfId="3" applyNumberFormat="1" applyFont="1" applyFill="1" applyBorder="1" applyAlignment="1">
      <alignment horizontal="center" vertical="center"/>
    </xf>
    <xf numFmtId="0" fontId="34" fillId="5" borderId="6" xfId="3" applyNumberFormat="1" applyFont="1" applyFill="1" applyBorder="1" applyAlignment="1">
      <alignment horizontal="center" vertical="center"/>
    </xf>
    <xf numFmtId="49" fontId="40" fillId="5" borderId="2" xfId="3" applyNumberFormat="1" applyFont="1" applyFill="1" applyBorder="1" applyAlignment="1">
      <alignment horizontal="center" vertical="center" wrapText="1"/>
    </xf>
    <xf numFmtId="49" fontId="40" fillId="5" borderId="7" xfId="3" applyNumberFormat="1" applyFont="1" applyFill="1" applyBorder="1" applyAlignment="1">
      <alignment horizontal="center" vertical="center" wrapText="1"/>
    </xf>
    <xf numFmtId="0" fontId="40" fillId="5" borderId="3" xfId="3" applyNumberFormat="1" applyFont="1" applyFill="1" applyBorder="1" applyAlignment="1">
      <alignment horizontal="center" vertical="center"/>
    </xf>
    <xf numFmtId="49" fontId="57" fillId="8" borderId="2" xfId="3" applyNumberFormat="1" applyFont="1" applyFill="1" applyBorder="1" applyAlignment="1">
      <alignment horizontal="center" vertical="center" wrapText="1"/>
    </xf>
    <xf numFmtId="49" fontId="57" fillId="8" borderId="6" xfId="3" applyNumberFormat="1" applyFont="1" applyFill="1" applyBorder="1" applyAlignment="1">
      <alignment horizontal="center" vertical="center" wrapText="1"/>
    </xf>
    <xf numFmtId="0" fontId="34" fillId="5" borderId="2" xfId="1" applyFont="1" applyFill="1" applyBorder="1" applyAlignment="1">
      <alignment horizontal="center" vertical="center"/>
    </xf>
    <xf numFmtId="0" fontId="34" fillId="5" borderId="6" xfId="1" applyFont="1" applyFill="1" applyBorder="1" applyAlignment="1">
      <alignment horizontal="center" vertical="center"/>
    </xf>
    <xf numFmtId="165" fontId="34" fillId="5" borderId="2" xfId="1" applyNumberFormat="1" applyFont="1" applyFill="1" applyBorder="1" applyAlignment="1">
      <alignment horizontal="center" vertical="center"/>
    </xf>
    <xf numFmtId="165" fontId="34" fillId="5" borderId="6" xfId="1" applyNumberFormat="1" applyFont="1" applyFill="1" applyBorder="1" applyAlignment="1">
      <alignment horizontal="center" vertical="center"/>
    </xf>
    <xf numFmtId="49" fontId="40" fillId="5" borderId="2" xfId="3" applyNumberFormat="1" applyFont="1" applyFill="1" applyBorder="1" applyAlignment="1">
      <alignment horizontal="center" vertical="center"/>
    </xf>
    <xf numFmtId="49" fontId="40" fillId="5" borderId="7" xfId="3" applyNumberFormat="1" applyFont="1" applyFill="1" applyBorder="1" applyAlignment="1">
      <alignment horizontal="center" vertical="center"/>
    </xf>
    <xf numFmtId="164" fontId="43" fillId="6" borderId="3" xfId="3" applyFont="1" applyFill="1" applyBorder="1" applyAlignment="1">
      <alignment horizontal="center" vertical="center"/>
    </xf>
    <xf numFmtId="164" fontId="43" fillId="6" borderId="3" xfId="3" applyFont="1" applyFill="1" applyBorder="1" applyAlignment="1">
      <alignment horizontal="center" vertical="center" wrapText="1"/>
    </xf>
    <xf numFmtId="49" fontId="43" fillId="6" borderId="2" xfId="3" applyNumberFormat="1" applyFont="1" applyFill="1" applyBorder="1" applyAlignment="1">
      <alignment horizontal="center" vertical="center" wrapText="1"/>
    </xf>
    <xf numFmtId="49" fontId="43" fillId="6" borderId="6" xfId="3" applyNumberFormat="1" applyFont="1" applyFill="1" applyBorder="1" applyAlignment="1">
      <alignment horizontal="center" vertical="center" wrapText="1"/>
    </xf>
    <xf numFmtId="0" fontId="41" fillId="6" borderId="3" xfId="0" applyFont="1" applyFill="1" applyBorder="1" applyAlignment="1">
      <alignment horizontal="center" vertical="center" wrapText="1"/>
    </xf>
    <xf numFmtId="0" fontId="48" fillId="4" borderId="3" xfId="3" applyNumberFormat="1" applyFont="1" applyFill="1" applyBorder="1" applyAlignment="1">
      <alignment horizontal="center" vertical="center" wrapText="1"/>
    </xf>
    <xf numFmtId="164" fontId="48" fillId="4" borderId="3" xfId="3" applyFont="1" applyFill="1" applyBorder="1" applyAlignment="1">
      <alignment horizontal="center" vertical="center" wrapText="1"/>
    </xf>
    <xf numFmtId="0" fontId="40" fillId="4" borderId="2" xfId="3" applyNumberFormat="1" applyFont="1" applyFill="1" applyBorder="1" applyAlignment="1">
      <alignment horizontal="center" vertical="center" wrapText="1"/>
    </xf>
    <xf numFmtId="0" fontId="40" fillId="4" borderId="6" xfId="3" applyNumberFormat="1" applyFont="1" applyFill="1" applyBorder="1" applyAlignment="1">
      <alignment horizontal="center" vertical="center" wrapText="1"/>
    </xf>
    <xf numFmtId="164" fontId="48" fillId="4" borderId="4" xfId="3" applyFont="1" applyFill="1" applyBorder="1" applyAlignment="1">
      <alignment horizontal="center" vertical="center"/>
    </xf>
    <xf numFmtId="164" fontId="48" fillId="4" borderId="5" xfId="3" applyFont="1" applyFill="1" applyBorder="1" applyAlignment="1">
      <alignment horizontal="center" vertical="center"/>
    </xf>
    <xf numFmtId="165" fontId="40" fillId="4" borderId="3" xfId="3" applyNumberFormat="1" applyFont="1" applyFill="1" applyBorder="1" applyAlignment="1">
      <alignment horizontal="center" vertical="center"/>
    </xf>
    <xf numFmtId="165" fontId="40" fillId="4" borderId="4" xfId="3" applyNumberFormat="1" applyFont="1" applyFill="1" applyBorder="1" applyAlignment="1">
      <alignment horizontal="center" vertical="center"/>
    </xf>
    <xf numFmtId="0" fontId="40" fillId="4" borderId="3" xfId="3" applyNumberFormat="1" applyFont="1" applyFill="1" applyBorder="1" applyAlignment="1">
      <alignment horizontal="center" vertical="center"/>
    </xf>
    <xf numFmtId="164" fontId="48" fillId="4" borderId="3" xfId="3" applyFont="1" applyFill="1" applyBorder="1" applyAlignment="1">
      <alignment horizontal="center" vertical="center"/>
    </xf>
    <xf numFmtId="0" fontId="40" fillId="4" borderId="2" xfId="3" applyNumberFormat="1" applyFont="1" applyFill="1" applyBorder="1" applyAlignment="1">
      <alignment horizontal="center" vertical="center"/>
    </xf>
    <xf numFmtId="0" fontId="40" fillId="4" borderId="6" xfId="3" applyNumberFormat="1" applyFont="1" applyFill="1" applyBorder="1" applyAlignment="1">
      <alignment horizontal="center" vertical="center"/>
    </xf>
    <xf numFmtId="49" fontId="40" fillId="4" borderId="3" xfId="3" applyNumberFormat="1" applyFont="1" applyFill="1" applyBorder="1" applyAlignment="1">
      <alignment horizontal="center" vertical="center"/>
    </xf>
    <xf numFmtId="164" fontId="40" fillId="5" borderId="3" xfId="3" applyFont="1" applyFill="1" applyBorder="1" applyAlignment="1">
      <alignment horizontal="center" vertical="center" wrapText="1"/>
    </xf>
    <xf numFmtId="164" fontId="40" fillId="5" borderId="2" xfId="3" applyFont="1" applyFill="1" applyBorder="1" applyAlignment="1">
      <alignment horizontal="center" vertical="center" wrapText="1"/>
    </xf>
    <xf numFmtId="0" fontId="37" fillId="14" borderId="2" xfId="0" applyFont="1" applyFill="1" applyBorder="1" applyAlignment="1">
      <alignment horizontal="center" vertical="center"/>
    </xf>
    <xf numFmtId="0" fontId="37" fillId="14" borderId="6" xfId="0" applyFont="1" applyFill="1" applyBorder="1" applyAlignment="1">
      <alignment horizontal="center" vertical="center"/>
    </xf>
  </cellXfs>
  <cellStyles count="6">
    <cellStyle name="Normal" xfId="0" builtinId="0"/>
    <cellStyle name="Normal 2" xfId="5" xr:uid="{00000000-0005-0000-0000-000001000000}"/>
    <cellStyle name="Normal 4" xfId="2" xr:uid="{00000000-0005-0000-0000-000002000000}"/>
    <cellStyle name="Normal 5" xfId="3" xr:uid="{00000000-0005-0000-0000-000003000000}"/>
    <cellStyle name="Normal 6" xfId="4" xr:uid="{00000000-0005-0000-0000-000004000000}"/>
    <cellStyle name="Note" xfId="1" builtinId="10"/>
  </cellStyles>
  <dxfs count="0"/>
  <tableStyles count="0" defaultTableStyle="TableStyleMedium2" defaultPivotStyle="PivotStyleLight16"/>
  <colors>
    <mruColors>
      <color rgb="FFFF99FF"/>
      <color rgb="FF66FFCC"/>
      <color rgb="FFFF66FF"/>
      <color rgb="FFCCCCFF"/>
      <color rgb="FFFFFFCC"/>
      <color rgb="FFCCECFF"/>
      <color rgb="FF99FFCC"/>
      <color rgb="FFD6009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</sheetPr>
  <dimension ref="A1:BQ48"/>
  <sheetViews>
    <sheetView showGridLines="0" tabSelected="1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5" x14ac:dyDescent="0.25"/>
  <cols>
    <col min="1" max="1" width="5.5703125" customWidth="1"/>
    <col min="2" max="2" width="20.7109375" customWidth="1"/>
    <col min="3" max="3" width="45.7109375" style="43" customWidth="1"/>
    <col min="4" max="4" width="10" style="39" customWidth="1"/>
    <col min="5" max="5" width="21.28515625" style="68" customWidth="1"/>
    <col min="6" max="6" width="30.140625" style="43" customWidth="1"/>
    <col min="7" max="7" width="31" style="43" customWidth="1"/>
    <col min="8" max="8" width="15.7109375" style="37" customWidth="1"/>
    <col min="9" max="9" width="34.7109375" customWidth="1"/>
    <col min="10" max="10" width="19.7109375" style="46" customWidth="1"/>
    <col min="11" max="11" width="19.85546875" style="48" customWidth="1"/>
    <col min="12" max="12" width="16.5703125" style="46" bestFit="1" customWidth="1"/>
    <col min="13" max="13" width="20.85546875" style="49" customWidth="1"/>
    <col min="14" max="14" width="15.7109375" customWidth="1"/>
    <col min="15" max="15" width="1.5703125" style="36" customWidth="1"/>
    <col min="16" max="16" width="13.7109375" style="39" customWidth="1"/>
    <col min="17" max="17" width="43.5703125" customWidth="1"/>
    <col min="18" max="18" width="5.7109375" customWidth="1"/>
    <col min="19" max="19" width="6.140625" customWidth="1"/>
    <col min="20" max="20" width="13.28515625" customWidth="1"/>
    <col min="21" max="21" width="21.140625" customWidth="1"/>
    <col min="22" max="22" width="16.7109375" style="46" customWidth="1"/>
    <col min="23" max="24" width="18.7109375" style="71" customWidth="1"/>
    <col min="25" max="25" width="20.5703125" style="39" customWidth="1"/>
    <col min="26" max="26" width="9.7109375" style="35" customWidth="1"/>
    <col min="27" max="27" width="1.7109375" style="38" customWidth="1"/>
    <col min="28" max="29" width="10.7109375" customWidth="1"/>
    <col min="30" max="30" width="17.5703125" customWidth="1"/>
    <col min="31" max="31" width="9.7109375" customWidth="1"/>
    <col min="32" max="32" width="9" customWidth="1"/>
    <col min="33" max="33" width="8.5703125" customWidth="1"/>
    <col min="34" max="34" width="20.5703125" customWidth="1"/>
    <col min="35" max="63" width="9.140625" style="8"/>
  </cols>
  <sheetData>
    <row r="1" spans="1:69" ht="23.25" x14ac:dyDescent="0.35">
      <c r="A1" s="74" t="s">
        <v>76</v>
      </c>
    </row>
    <row r="2" spans="1:69" s="1" customFormat="1" ht="20.25" customHeight="1" x14ac:dyDescent="0.4">
      <c r="A2" s="67" t="s">
        <v>82</v>
      </c>
      <c r="B2" s="41"/>
      <c r="C2" s="79"/>
      <c r="D2" s="67"/>
      <c r="E2" s="69"/>
      <c r="F2" s="44"/>
      <c r="G2" s="79"/>
      <c r="H2" s="80"/>
      <c r="J2" s="47"/>
      <c r="K2" s="81"/>
      <c r="L2" s="3"/>
      <c r="M2" s="50"/>
      <c r="O2" s="4"/>
      <c r="P2" s="73"/>
      <c r="V2" s="47"/>
      <c r="W2" s="72"/>
      <c r="X2" s="72"/>
      <c r="Y2" s="73"/>
      <c r="Z2" s="5"/>
      <c r="AA2" s="6"/>
    </row>
    <row r="3" spans="1:69" ht="19.5" customHeight="1" x14ac:dyDescent="0.4">
      <c r="A3" s="67" t="s">
        <v>83</v>
      </c>
      <c r="B3" s="41"/>
      <c r="C3" s="79"/>
      <c r="D3" s="40"/>
      <c r="E3" s="69"/>
      <c r="F3" s="44"/>
      <c r="G3" s="79"/>
      <c r="H3" s="80"/>
      <c r="I3" s="81"/>
      <c r="J3" s="82"/>
      <c r="K3" s="81"/>
      <c r="L3" s="3"/>
      <c r="M3" s="51"/>
      <c r="N3" s="83"/>
      <c r="O3" s="7"/>
      <c r="P3" s="84"/>
      <c r="Q3" s="8"/>
      <c r="R3" s="2"/>
      <c r="S3" s="56"/>
      <c r="T3" s="2"/>
      <c r="U3" s="2"/>
      <c r="V3" s="82"/>
      <c r="W3" s="85"/>
      <c r="X3" s="85"/>
      <c r="Y3" s="84"/>
      <c r="Z3" s="10"/>
      <c r="AA3" s="86"/>
      <c r="AB3" s="11"/>
      <c r="AC3" s="82"/>
      <c r="AD3" s="87"/>
      <c r="AE3" s="11"/>
      <c r="AF3" s="11"/>
      <c r="AG3" s="11"/>
      <c r="AH3" s="87"/>
      <c r="AJ3" s="86"/>
    </row>
    <row r="4" spans="1:69" ht="19.5" customHeight="1" x14ac:dyDescent="0.4">
      <c r="A4" s="67" t="s">
        <v>84</v>
      </c>
      <c r="B4" s="41"/>
      <c r="C4" s="79"/>
      <c r="D4" s="40"/>
      <c r="E4" s="69"/>
      <c r="F4" s="44"/>
      <c r="G4" s="79"/>
      <c r="H4" s="80"/>
      <c r="I4" s="81"/>
      <c r="J4" s="82"/>
      <c r="K4" s="81"/>
      <c r="L4" s="3"/>
      <c r="M4" s="51"/>
      <c r="N4" s="83"/>
      <c r="O4" s="7"/>
      <c r="P4" s="84"/>
      <c r="Q4" s="8"/>
      <c r="R4" s="2"/>
      <c r="S4" s="9"/>
      <c r="T4" s="82"/>
      <c r="U4" s="82"/>
      <c r="V4" s="82"/>
      <c r="W4" s="85"/>
      <c r="X4" s="85"/>
      <c r="Y4" s="84"/>
      <c r="Z4" s="10"/>
      <c r="AA4" s="86"/>
      <c r="AB4" s="11"/>
      <c r="AC4" s="82"/>
      <c r="AD4" s="87"/>
      <c r="AE4" s="11"/>
      <c r="AF4" s="11"/>
      <c r="AG4" s="11"/>
      <c r="AH4" s="87"/>
      <c r="AJ4" s="86"/>
    </row>
    <row r="5" spans="1:69" s="16" customFormat="1" ht="19.5" customHeight="1" x14ac:dyDescent="0.25">
      <c r="A5" s="13"/>
      <c r="B5" s="13"/>
      <c r="C5" s="45"/>
      <c r="D5" s="13"/>
      <c r="E5" s="70"/>
      <c r="F5" s="45"/>
      <c r="G5" s="45"/>
      <c r="H5" s="14"/>
      <c r="I5" s="13"/>
      <c r="J5" s="13"/>
      <c r="K5" s="45"/>
      <c r="L5" s="13"/>
      <c r="M5" s="52"/>
      <c r="N5" s="13"/>
      <c r="O5" s="15"/>
      <c r="P5" s="13"/>
      <c r="R5" s="13"/>
      <c r="S5" s="13"/>
      <c r="T5" s="13"/>
      <c r="U5" s="13"/>
      <c r="V5" s="13"/>
      <c r="W5" s="14"/>
      <c r="X5" s="14"/>
      <c r="Y5" s="13"/>
      <c r="Z5" s="17"/>
      <c r="AA5" s="18"/>
      <c r="AB5" s="18"/>
      <c r="AC5" s="13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</row>
    <row r="6" spans="1:69" ht="30" customHeight="1" x14ac:dyDescent="0.25">
      <c r="A6" s="260" t="s">
        <v>0</v>
      </c>
      <c r="B6" s="262" t="s">
        <v>31</v>
      </c>
      <c r="C6" s="264" t="s">
        <v>1</v>
      </c>
      <c r="D6" s="256" t="s">
        <v>2</v>
      </c>
      <c r="E6" s="265" t="s">
        <v>69</v>
      </c>
      <c r="F6" s="267" t="s">
        <v>28</v>
      </c>
      <c r="G6" s="267" t="s">
        <v>3</v>
      </c>
      <c r="H6" s="269" t="s">
        <v>4</v>
      </c>
      <c r="I6" s="269" t="s">
        <v>30</v>
      </c>
      <c r="J6" s="271" t="s">
        <v>8</v>
      </c>
      <c r="K6" s="256" t="s">
        <v>5</v>
      </c>
      <c r="L6" s="256" t="s">
        <v>7</v>
      </c>
      <c r="M6" s="258" t="s">
        <v>6</v>
      </c>
      <c r="N6" s="291" t="s">
        <v>9</v>
      </c>
      <c r="O6" s="19"/>
      <c r="P6" s="290" t="s">
        <v>10</v>
      </c>
      <c r="Q6" s="288" t="s">
        <v>11</v>
      </c>
      <c r="R6" s="287" t="s">
        <v>12</v>
      </c>
      <c r="S6" s="278" t="s">
        <v>13</v>
      </c>
      <c r="T6" s="279" t="s">
        <v>14</v>
      </c>
      <c r="U6" s="282" t="s">
        <v>15</v>
      </c>
      <c r="V6" s="283"/>
      <c r="W6" s="284" t="s">
        <v>16</v>
      </c>
      <c r="X6" s="285" t="s">
        <v>17</v>
      </c>
      <c r="Y6" s="286" t="s">
        <v>18</v>
      </c>
      <c r="Z6" s="280" t="s">
        <v>19</v>
      </c>
      <c r="AA6" s="20"/>
      <c r="AB6" s="274" t="s">
        <v>20</v>
      </c>
      <c r="AC6" s="275" t="s">
        <v>21</v>
      </c>
      <c r="AD6" s="277" t="s">
        <v>29</v>
      </c>
      <c r="AE6" s="273" t="s">
        <v>22</v>
      </c>
      <c r="AF6" s="273"/>
      <c r="AG6" s="273"/>
      <c r="AH6" s="273"/>
      <c r="AJ6" s="21"/>
    </row>
    <row r="7" spans="1:69" ht="30" customHeight="1" x14ac:dyDescent="0.25">
      <c r="A7" s="261"/>
      <c r="B7" s="263"/>
      <c r="C7" s="264"/>
      <c r="D7" s="257"/>
      <c r="E7" s="266"/>
      <c r="F7" s="268"/>
      <c r="G7" s="268"/>
      <c r="H7" s="270"/>
      <c r="I7" s="270"/>
      <c r="J7" s="272"/>
      <c r="K7" s="257"/>
      <c r="L7" s="257"/>
      <c r="M7" s="259"/>
      <c r="N7" s="292"/>
      <c r="O7" s="22"/>
      <c r="P7" s="290"/>
      <c r="Q7" s="289"/>
      <c r="R7" s="287"/>
      <c r="S7" s="278"/>
      <c r="T7" s="279"/>
      <c r="U7" s="78" t="s">
        <v>23</v>
      </c>
      <c r="V7" s="42" t="s">
        <v>24</v>
      </c>
      <c r="W7" s="284"/>
      <c r="X7" s="285"/>
      <c r="Y7" s="286"/>
      <c r="Z7" s="281"/>
      <c r="AA7" s="20"/>
      <c r="AB7" s="274"/>
      <c r="AC7" s="276"/>
      <c r="AD7" s="277"/>
      <c r="AE7" s="53" t="s">
        <v>25</v>
      </c>
      <c r="AF7" s="53" t="s">
        <v>26</v>
      </c>
      <c r="AG7" s="53" t="s">
        <v>27</v>
      </c>
      <c r="AH7" s="54" t="s">
        <v>29</v>
      </c>
      <c r="AJ7" s="23"/>
    </row>
    <row r="8" spans="1:69" s="8" customFormat="1" ht="15.75" x14ac:dyDescent="0.25">
      <c r="A8" s="155">
        <v>1</v>
      </c>
      <c r="B8" s="57" t="s">
        <v>252</v>
      </c>
      <c r="C8" s="149" t="s">
        <v>253</v>
      </c>
      <c r="D8" s="150" t="s">
        <v>70</v>
      </c>
      <c r="E8" s="151"/>
      <c r="F8" s="151" t="s">
        <v>254</v>
      </c>
      <c r="G8" s="215" t="s">
        <v>137</v>
      </c>
      <c r="H8" s="60">
        <v>30139</v>
      </c>
      <c r="I8" s="216" t="s">
        <v>255</v>
      </c>
      <c r="J8" s="217" t="s">
        <v>256</v>
      </c>
      <c r="K8" s="218" t="s">
        <v>77</v>
      </c>
      <c r="L8" s="235" t="s">
        <v>78</v>
      </c>
      <c r="M8" s="145" t="s">
        <v>190</v>
      </c>
      <c r="N8" s="219"/>
      <c r="O8" s="220"/>
      <c r="P8" s="221" t="s">
        <v>257</v>
      </c>
      <c r="Q8" s="222" t="s">
        <v>253</v>
      </c>
      <c r="R8" s="115" t="s">
        <v>32</v>
      </c>
      <c r="S8" s="159">
        <f>2024-1982</f>
        <v>42</v>
      </c>
      <c r="T8" s="189" t="s">
        <v>79</v>
      </c>
      <c r="U8" s="223" t="s">
        <v>137</v>
      </c>
      <c r="V8" s="223">
        <v>30139</v>
      </c>
      <c r="W8" s="224">
        <v>44691</v>
      </c>
      <c r="X8" s="225">
        <v>46517</v>
      </c>
      <c r="Y8" s="226" t="s">
        <v>137</v>
      </c>
      <c r="Z8" s="34">
        <v>4</v>
      </c>
      <c r="AA8" s="227"/>
      <c r="AB8" s="152" t="s">
        <v>71</v>
      </c>
      <c r="AC8" s="228" t="s">
        <v>258</v>
      </c>
      <c r="AD8" s="229"/>
      <c r="AE8" s="153" t="s">
        <v>75</v>
      </c>
      <c r="AF8" s="153" t="s">
        <v>75</v>
      </c>
      <c r="AG8" s="153" t="s">
        <v>75</v>
      </c>
      <c r="AH8" s="230"/>
      <c r="AI8"/>
      <c r="AQ8" s="26"/>
      <c r="AR8" s="29"/>
      <c r="AS8" s="29"/>
      <c r="AT8" s="133"/>
      <c r="AU8" s="133"/>
      <c r="AV8" s="30"/>
      <c r="AW8" s="30"/>
      <c r="AX8" s="30"/>
      <c r="AY8" s="30"/>
      <c r="AZ8" s="30"/>
      <c r="BA8" s="30"/>
      <c r="BB8" s="30"/>
      <c r="BC8" s="30"/>
      <c r="BD8" s="30"/>
      <c r="BE8" s="30"/>
      <c r="BI8" s="156"/>
      <c r="BJ8" s="156"/>
    </row>
    <row r="9" spans="1:69" s="33" customFormat="1" ht="15.75" x14ac:dyDescent="0.25">
      <c r="A9" s="155">
        <v>2</v>
      </c>
      <c r="B9" s="141" t="s">
        <v>88</v>
      </c>
      <c r="C9" s="157" t="s">
        <v>89</v>
      </c>
      <c r="D9" s="138" t="s">
        <v>70</v>
      </c>
      <c r="E9" s="57" t="s">
        <v>289</v>
      </c>
      <c r="F9" s="140" t="s">
        <v>99</v>
      </c>
      <c r="G9" s="139" t="s">
        <v>91</v>
      </c>
      <c r="H9" s="61">
        <v>32537</v>
      </c>
      <c r="I9" s="64" t="s">
        <v>92</v>
      </c>
      <c r="J9" s="162" t="s">
        <v>329</v>
      </c>
      <c r="K9" s="163" t="s">
        <v>77</v>
      </c>
      <c r="L9" s="164" t="s">
        <v>94</v>
      </c>
      <c r="M9" s="59" t="s">
        <v>95</v>
      </c>
      <c r="N9" s="293" t="s">
        <v>80</v>
      </c>
      <c r="O9" s="136"/>
      <c r="P9" s="101" t="s">
        <v>369</v>
      </c>
      <c r="Q9" s="237" t="s">
        <v>96</v>
      </c>
      <c r="R9" s="115" t="s">
        <v>32</v>
      </c>
      <c r="S9" s="90">
        <f>2024-1989</f>
        <v>35</v>
      </c>
      <c r="T9" s="60" t="s">
        <v>79</v>
      </c>
      <c r="U9" s="60" t="s">
        <v>97</v>
      </c>
      <c r="V9" s="60">
        <v>32537</v>
      </c>
      <c r="W9" s="61">
        <v>44889</v>
      </c>
      <c r="X9" s="61">
        <v>48542</v>
      </c>
      <c r="Y9" s="154" t="s">
        <v>370</v>
      </c>
      <c r="Z9" s="34">
        <v>4</v>
      </c>
      <c r="AA9" s="55"/>
      <c r="AB9" s="152" t="s">
        <v>71</v>
      </c>
      <c r="AC9" s="148" t="s">
        <v>71</v>
      </c>
      <c r="AD9" s="75"/>
      <c r="AE9" s="153" t="s">
        <v>75</v>
      </c>
      <c r="AF9" s="153" t="s">
        <v>75</v>
      </c>
      <c r="AG9" s="75"/>
      <c r="AH9" s="103"/>
      <c r="AI9" s="24"/>
      <c r="AJ9" s="25"/>
      <c r="AK9" s="135"/>
      <c r="AL9" s="135"/>
      <c r="AM9" s="26"/>
      <c r="AN9" s="27"/>
      <c r="AO9" s="135"/>
      <c r="AP9" s="28"/>
      <c r="AQ9" s="26"/>
      <c r="AR9" s="29"/>
      <c r="AS9" s="26"/>
      <c r="AT9" s="26"/>
      <c r="AU9" s="29"/>
      <c r="AV9" s="29"/>
      <c r="AW9" s="135"/>
      <c r="AX9" s="135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8"/>
      <c r="BJ9" s="8"/>
      <c r="BK9" s="135"/>
      <c r="BL9" s="134"/>
      <c r="BM9" s="32"/>
      <c r="BN9" s="32"/>
      <c r="BO9" s="32"/>
      <c r="BP9" s="32"/>
      <c r="BQ9" s="32"/>
    </row>
    <row r="10" spans="1:69" s="33" customFormat="1" ht="15.75" x14ac:dyDescent="0.25">
      <c r="A10" s="155">
        <v>3</v>
      </c>
      <c r="B10" s="141" t="s">
        <v>86</v>
      </c>
      <c r="C10" s="157" t="s">
        <v>98</v>
      </c>
      <c r="D10" s="138" t="s">
        <v>73</v>
      </c>
      <c r="E10" s="57" t="s">
        <v>290</v>
      </c>
      <c r="F10" s="140" t="s">
        <v>90</v>
      </c>
      <c r="G10" s="139" t="s">
        <v>100</v>
      </c>
      <c r="H10" s="61">
        <v>33008</v>
      </c>
      <c r="I10" s="64" t="s">
        <v>92</v>
      </c>
      <c r="J10" s="162" t="s">
        <v>93</v>
      </c>
      <c r="K10" s="163" t="s">
        <v>77</v>
      </c>
      <c r="L10" s="164" t="s">
        <v>94</v>
      </c>
      <c r="M10" s="59" t="s">
        <v>81</v>
      </c>
      <c r="N10" s="294"/>
      <c r="O10" s="136"/>
      <c r="P10" s="101" t="s">
        <v>371</v>
      </c>
      <c r="Q10" s="237" t="s">
        <v>87</v>
      </c>
      <c r="R10" s="100" t="s">
        <v>72</v>
      </c>
      <c r="S10" s="90">
        <f>2024-1990</f>
        <v>34</v>
      </c>
      <c r="T10" s="60" t="s">
        <v>74</v>
      </c>
      <c r="U10" s="60" t="s">
        <v>100</v>
      </c>
      <c r="V10" s="60">
        <v>33008</v>
      </c>
      <c r="W10" s="61">
        <v>45169</v>
      </c>
      <c r="X10" s="61">
        <v>48822</v>
      </c>
      <c r="Y10" s="154" t="s">
        <v>137</v>
      </c>
      <c r="Z10" s="34">
        <v>4</v>
      </c>
      <c r="AA10" s="55"/>
      <c r="AB10" s="152" t="s">
        <v>71</v>
      </c>
      <c r="AC10" s="148" t="s">
        <v>71</v>
      </c>
      <c r="AD10" s="75"/>
      <c r="AE10" s="153" t="s">
        <v>75</v>
      </c>
      <c r="AF10" s="153" t="s">
        <v>75</v>
      </c>
      <c r="AG10" s="75"/>
      <c r="AH10" s="103"/>
      <c r="AI10" s="24"/>
      <c r="AJ10" s="25"/>
      <c r="AK10" s="135"/>
      <c r="AL10" s="135"/>
      <c r="AM10" s="26"/>
      <c r="AN10" s="27"/>
      <c r="AO10" s="135"/>
      <c r="AP10" s="28"/>
      <c r="AQ10" s="26"/>
      <c r="AR10" s="29"/>
      <c r="AS10" s="26"/>
      <c r="AT10" s="26"/>
      <c r="AU10" s="29"/>
      <c r="AV10" s="29"/>
      <c r="AW10" s="135"/>
      <c r="AX10" s="135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8"/>
      <c r="BJ10" s="8"/>
      <c r="BK10" s="135"/>
      <c r="BL10" s="134"/>
      <c r="BM10" s="32"/>
      <c r="BN10" s="32"/>
      <c r="BO10" s="32"/>
      <c r="BP10" s="32"/>
      <c r="BQ10" s="32"/>
    </row>
    <row r="11" spans="1:69" s="33" customFormat="1" ht="15.75" x14ac:dyDescent="0.25">
      <c r="A11" s="155">
        <v>4</v>
      </c>
      <c r="B11" s="141" t="s">
        <v>101</v>
      </c>
      <c r="C11" s="157" t="s">
        <v>102</v>
      </c>
      <c r="D11" s="138" t="s">
        <v>70</v>
      </c>
      <c r="E11" s="141" t="s">
        <v>291</v>
      </c>
      <c r="F11" s="140" t="s">
        <v>103</v>
      </c>
      <c r="G11" s="139" t="s">
        <v>104</v>
      </c>
      <c r="H11" s="61">
        <v>35672</v>
      </c>
      <c r="I11" s="64" t="s">
        <v>105</v>
      </c>
      <c r="J11" s="162" t="s">
        <v>106</v>
      </c>
      <c r="K11" s="163" t="s">
        <v>107</v>
      </c>
      <c r="L11" s="164" t="s">
        <v>78</v>
      </c>
      <c r="M11" s="59" t="s">
        <v>108</v>
      </c>
      <c r="N11" s="252" t="s">
        <v>118</v>
      </c>
      <c r="O11" s="136"/>
      <c r="P11" s="101" t="s">
        <v>372</v>
      </c>
      <c r="Q11" s="238" t="s">
        <v>102</v>
      </c>
      <c r="R11" s="115" t="s">
        <v>32</v>
      </c>
      <c r="S11" s="90">
        <f>2024-1997</f>
        <v>27</v>
      </c>
      <c r="T11" s="60" t="s">
        <v>79</v>
      </c>
      <c r="U11" s="60" t="s">
        <v>104</v>
      </c>
      <c r="V11" s="60">
        <v>35672</v>
      </c>
      <c r="W11" s="61">
        <v>45281</v>
      </c>
      <c r="X11" s="61">
        <v>48934</v>
      </c>
      <c r="Y11" s="154" t="s">
        <v>137</v>
      </c>
      <c r="Z11" s="34">
        <v>4</v>
      </c>
      <c r="AA11" s="55"/>
      <c r="AB11" s="152" t="s">
        <v>71</v>
      </c>
      <c r="AC11" s="148" t="s">
        <v>71</v>
      </c>
      <c r="AD11" s="75"/>
      <c r="AE11" s="153" t="s">
        <v>75</v>
      </c>
      <c r="AF11" s="153" t="s">
        <v>75</v>
      </c>
      <c r="AG11" s="75"/>
      <c r="AH11" s="103"/>
      <c r="AI11" s="24"/>
      <c r="AJ11" s="25"/>
      <c r="AK11" s="135"/>
      <c r="AL11" s="135"/>
      <c r="AM11" s="26"/>
      <c r="AN11" s="27"/>
      <c r="AO11" s="135"/>
      <c r="AP11" s="28"/>
      <c r="AQ11" s="26"/>
      <c r="AR11" s="29"/>
      <c r="AS11" s="26"/>
      <c r="AT11" s="26"/>
      <c r="AU11" s="29"/>
      <c r="AV11" s="29"/>
      <c r="AW11" s="135"/>
      <c r="AX11" s="135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8"/>
      <c r="BJ11" s="8"/>
      <c r="BK11" s="135"/>
      <c r="BL11" s="134"/>
      <c r="BM11" s="32"/>
      <c r="BN11" s="32"/>
      <c r="BO11" s="32"/>
      <c r="BP11" s="32"/>
      <c r="BQ11" s="32"/>
    </row>
    <row r="12" spans="1:69" s="33" customFormat="1" ht="15.75" x14ac:dyDescent="0.25">
      <c r="A12" s="155">
        <v>5</v>
      </c>
      <c r="B12" s="141" t="s">
        <v>180</v>
      </c>
      <c r="C12" s="157" t="s">
        <v>181</v>
      </c>
      <c r="D12" s="138" t="s">
        <v>70</v>
      </c>
      <c r="E12" s="141" t="s">
        <v>292</v>
      </c>
      <c r="F12" s="140" t="s">
        <v>182</v>
      </c>
      <c r="G12" s="139" t="s">
        <v>104</v>
      </c>
      <c r="H12" s="61">
        <v>29104</v>
      </c>
      <c r="I12" s="64" t="s">
        <v>183</v>
      </c>
      <c r="J12" s="179" t="s">
        <v>184</v>
      </c>
      <c r="K12" s="180" t="s">
        <v>77</v>
      </c>
      <c r="L12" s="181" t="s">
        <v>94</v>
      </c>
      <c r="M12" s="59" t="s">
        <v>185</v>
      </c>
      <c r="N12" s="253"/>
      <c r="O12" s="136"/>
      <c r="P12" s="101" t="s">
        <v>333</v>
      </c>
      <c r="Q12" s="237" t="s">
        <v>181</v>
      </c>
      <c r="R12" s="115" t="s">
        <v>32</v>
      </c>
      <c r="S12" s="90">
        <f>2024-1979</f>
        <v>45</v>
      </c>
      <c r="T12" s="60" t="s">
        <v>79</v>
      </c>
      <c r="U12" s="60" t="s">
        <v>104</v>
      </c>
      <c r="V12" s="60">
        <v>29104</v>
      </c>
      <c r="W12" s="61">
        <v>45280</v>
      </c>
      <c r="X12" s="61">
        <v>48933</v>
      </c>
      <c r="Y12" s="154" t="s">
        <v>137</v>
      </c>
      <c r="Z12" s="34">
        <v>4</v>
      </c>
      <c r="AA12" s="55"/>
      <c r="AB12" s="152" t="s">
        <v>71</v>
      </c>
      <c r="AC12" s="148" t="s">
        <v>71</v>
      </c>
      <c r="AD12" s="75"/>
      <c r="AE12" s="153" t="s">
        <v>75</v>
      </c>
      <c r="AF12" s="153" t="s">
        <v>75</v>
      </c>
      <c r="AG12" s="75"/>
      <c r="AH12" s="103"/>
      <c r="AI12" s="24"/>
      <c r="AJ12" s="25"/>
      <c r="AK12" s="135"/>
      <c r="AL12" s="135"/>
      <c r="AM12" s="26"/>
      <c r="AN12" s="27"/>
      <c r="AO12" s="135"/>
      <c r="AP12" s="28"/>
      <c r="AQ12" s="26"/>
      <c r="AR12" s="29"/>
      <c r="AS12" s="26"/>
      <c r="AT12" s="26"/>
      <c r="AU12" s="29"/>
      <c r="AV12" s="29"/>
      <c r="AW12" s="135"/>
      <c r="AX12" s="135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8"/>
      <c r="BJ12" s="8"/>
      <c r="BK12" s="135"/>
      <c r="BL12" s="134"/>
      <c r="BM12" s="32"/>
      <c r="BN12" s="32"/>
      <c r="BO12" s="32"/>
      <c r="BP12" s="32"/>
      <c r="BQ12" s="32"/>
    </row>
    <row r="13" spans="1:69" s="33" customFormat="1" ht="15.75" x14ac:dyDescent="0.25">
      <c r="A13" s="155">
        <v>6</v>
      </c>
      <c r="B13" s="141" t="s">
        <v>109</v>
      </c>
      <c r="C13" s="157" t="s">
        <v>110</v>
      </c>
      <c r="D13" s="138" t="s">
        <v>70</v>
      </c>
      <c r="E13" s="109" t="s">
        <v>293</v>
      </c>
      <c r="F13" s="140" t="s">
        <v>111</v>
      </c>
      <c r="G13" s="139" t="s">
        <v>114</v>
      </c>
      <c r="H13" s="61">
        <v>28627</v>
      </c>
      <c r="I13" s="64" t="s">
        <v>115</v>
      </c>
      <c r="J13" s="240" t="s">
        <v>391</v>
      </c>
      <c r="K13" s="163" t="s">
        <v>77</v>
      </c>
      <c r="L13" s="164" t="s">
        <v>116</v>
      </c>
      <c r="M13" s="59" t="s">
        <v>117</v>
      </c>
      <c r="N13" s="244" t="s">
        <v>118</v>
      </c>
      <c r="O13" s="136"/>
      <c r="P13" s="101" t="s">
        <v>385</v>
      </c>
      <c r="Q13" s="239" t="s">
        <v>386</v>
      </c>
      <c r="R13" s="115" t="s">
        <v>32</v>
      </c>
      <c r="S13" s="90">
        <f>2024-1978</f>
        <v>46</v>
      </c>
      <c r="T13" s="166" t="s">
        <v>134</v>
      </c>
      <c r="U13" s="167" t="s">
        <v>114</v>
      </c>
      <c r="V13" s="167">
        <v>28627</v>
      </c>
      <c r="W13" s="168">
        <v>44922</v>
      </c>
      <c r="X13" s="168">
        <v>48575</v>
      </c>
      <c r="Y13" s="169" t="s">
        <v>121</v>
      </c>
      <c r="Z13" s="34">
        <v>4</v>
      </c>
      <c r="AA13" s="55"/>
      <c r="AB13" s="152" t="s">
        <v>71</v>
      </c>
      <c r="AC13" s="148" t="s">
        <v>71</v>
      </c>
      <c r="AD13" s="75"/>
      <c r="AE13" s="153" t="s">
        <v>75</v>
      </c>
      <c r="AF13" s="153" t="s">
        <v>75</v>
      </c>
      <c r="AG13" s="75"/>
      <c r="AH13" s="103"/>
      <c r="AI13" s="24"/>
      <c r="AJ13" s="25"/>
      <c r="AK13" s="135"/>
      <c r="AL13" s="135"/>
      <c r="AM13" s="26"/>
      <c r="AN13" s="27"/>
      <c r="AO13" s="135"/>
      <c r="AP13" s="28"/>
      <c r="AQ13" s="26"/>
      <c r="AR13" s="29"/>
      <c r="AS13" s="26"/>
      <c r="AT13" s="26"/>
      <c r="AU13" s="29"/>
      <c r="AV13" s="29"/>
      <c r="AW13" s="135"/>
      <c r="AX13" s="135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8"/>
      <c r="BJ13" s="8"/>
      <c r="BK13" s="135"/>
      <c r="BL13" s="134"/>
      <c r="BM13" s="32"/>
      <c r="BN13" s="32"/>
      <c r="BO13" s="32"/>
      <c r="BP13" s="32"/>
      <c r="BQ13" s="32"/>
    </row>
    <row r="14" spans="1:69" s="33" customFormat="1" ht="15.75" x14ac:dyDescent="0.25">
      <c r="A14" s="155">
        <v>7</v>
      </c>
      <c r="B14" s="141" t="s">
        <v>119</v>
      </c>
      <c r="C14" s="157" t="s">
        <v>120</v>
      </c>
      <c r="D14" s="138" t="s">
        <v>73</v>
      </c>
      <c r="E14" s="57" t="s">
        <v>294</v>
      </c>
      <c r="F14" s="140" t="s">
        <v>112</v>
      </c>
      <c r="G14" s="139" t="s">
        <v>121</v>
      </c>
      <c r="H14" s="61">
        <v>30835</v>
      </c>
      <c r="I14" s="64" t="s">
        <v>115</v>
      </c>
      <c r="J14" s="162" t="s">
        <v>122</v>
      </c>
      <c r="K14" s="163" t="s">
        <v>77</v>
      </c>
      <c r="L14" s="164" t="s">
        <v>94</v>
      </c>
      <c r="M14" s="59" t="s">
        <v>123</v>
      </c>
      <c r="N14" s="245"/>
      <c r="O14" s="136"/>
      <c r="P14" s="101" t="s">
        <v>377</v>
      </c>
      <c r="Q14" s="239" t="s">
        <v>124</v>
      </c>
      <c r="R14" s="100" t="s">
        <v>72</v>
      </c>
      <c r="S14" s="90">
        <f>2024-1984</f>
        <v>40</v>
      </c>
      <c r="T14" s="60" t="s">
        <v>74</v>
      </c>
      <c r="U14" s="60" t="s">
        <v>121</v>
      </c>
      <c r="V14" s="60">
        <v>30835</v>
      </c>
      <c r="W14" s="61">
        <v>44922</v>
      </c>
      <c r="X14" s="61">
        <v>48575</v>
      </c>
      <c r="Y14" s="154" t="s">
        <v>121</v>
      </c>
      <c r="Z14" s="34">
        <v>4</v>
      </c>
      <c r="AA14" s="55"/>
      <c r="AB14" s="152" t="s">
        <v>71</v>
      </c>
      <c r="AC14" s="148" t="s">
        <v>71</v>
      </c>
      <c r="AD14" s="75"/>
      <c r="AE14" s="153" t="s">
        <v>75</v>
      </c>
      <c r="AF14" s="153" t="s">
        <v>75</v>
      </c>
      <c r="AG14" s="75"/>
      <c r="AH14" s="103"/>
      <c r="AI14" s="24"/>
      <c r="AJ14" s="25"/>
      <c r="AK14" s="135"/>
      <c r="AL14" s="135"/>
      <c r="AM14" s="26"/>
      <c r="AN14" s="27"/>
      <c r="AO14" s="135"/>
      <c r="AP14" s="28"/>
      <c r="AQ14" s="26"/>
      <c r="AR14" s="29"/>
      <c r="AS14" s="26"/>
      <c r="AT14" s="26"/>
      <c r="AU14" s="29"/>
      <c r="AV14" s="29"/>
      <c r="AW14" s="135"/>
      <c r="AX14" s="135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8"/>
      <c r="BJ14" s="8"/>
      <c r="BK14" s="135"/>
      <c r="BL14" s="134"/>
      <c r="BM14" s="32"/>
      <c r="BN14" s="32"/>
      <c r="BO14" s="32"/>
      <c r="BP14" s="32"/>
      <c r="BQ14" s="32"/>
    </row>
    <row r="15" spans="1:69" s="33" customFormat="1" ht="15.75" x14ac:dyDescent="0.25">
      <c r="A15" s="155">
        <v>8</v>
      </c>
      <c r="B15" s="141" t="s">
        <v>125</v>
      </c>
      <c r="C15" s="157" t="s">
        <v>126</v>
      </c>
      <c r="D15" s="138" t="s">
        <v>70</v>
      </c>
      <c r="E15" s="57" t="s">
        <v>295</v>
      </c>
      <c r="F15" s="140" t="s">
        <v>113</v>
      </c>
      <c r="G15" s="139" t="s">
        <v>121</v>
      </c>
      <c r="H15" s="61">
        <v>38801</v>
      </c>
      <c r="I15" s="64" t="s">
        <v>115</v>
      </c>
      <c r="J15" s="240" t="s">
        <v>393</v>
      </c>
      <c r="K15" s="163" t="s">
        <v>127</v>
      </c>
      <c r="L15" s="164" t="s">
        <v>78</v>
      </c>
      <c r="M15" s="59" t="s">
        <v>128</v>
      </c>
      <c r="N15" s="245"/>
      <c r="O15" s="136"/>
      <c r="P15" s="101" t="s">
        <v>380</v>
      </c>
      <c r="Q15" s="239" t="s">
        <v>126</v>
      </c>
      <c r="R15" s="115" t="s">
        <v>32</v>
      </c>
      <c r="S15" s="90">
        <f>2024-2006</f>
        <v>18</v>
      </c>
      <c r="T15" s="60" t="s">
        <v>79</v>
      </c>
      <c r="U15" s="60" t="s">
        <v>121</v>
      </c>
      <c r="V15" s="60">
        <v>38801</v>
      </c>
      <c r="W15" s="61">
        <v>44922</v>
      </c>
      <c r="X15" s="61">
        <v>46748</v>
      </c>
      <c r="Y15" s="154" t="s">
        <v>121</v>
      </c>
      <c r="Z15" s="34">
        <v>4</v>
      </c>
      <c r="AA15" s="55"/>
      <c r="AB15" s="152" t="s">
        <v>71</v>
      </c>
      <c r="AC15" s="148" t="s">
        <v>71</v>
      </c>
      <c r="AD15" s="75"/>
      <c r="AE15" s="153" t="s">
        <v>75</v>
      </c>
      <c r="AF15" s="153" t="s">
        <v>75</v>
      </c>
      <c r="AG15" s="75"/>
      <c r="AH15" s="103"/>
      <c r="AI15" s="24"/>
      <c r="AJ15" s="25"/>
      <c r="AK15" s="12"/>
      <c r="AL15" s="12"/>
      <c r="AM15" s="26"/>
      <c r="AN15" s="27"/>
      <c r="AO15" s="12"/>
      <c r="AP15" s="28"/>
      <c r="AQ15" s="26"/>
      <c r="AR15" s="29"/>
      <c r="AS15" s="26"/>
      <c r="AT15" s="26"/>
      <c r="AU15" s="29"/>
      <c r="AV15" s="29"/>
      <c r="AW15" s="12"/>
      <c r="AX15" s="12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8"/>
      <c r="BJ15" s="8"/>
      <c r="BK15" s="135"/>
      <c r="BL15" s="134"/>
      <c r="BM15" s="32"/>
      <c r="BN15" s="32"/>
      <c r="BO15" s="32"/>
      <c r="BP15" s="32"/>
      <c r="BQ15" s="32"/>
    </row>
    <row r="16" spans="1:69" s="33" customFormat="1" ht="15.75" x14ac:dyDescent="0.25">
      <c r="A16" s="155">
        <v>9</v>
      </c>
      <c r="B16" s="141" t="s">
        <v>129</v>
      </c>
      <c r="C16" s="157" t="s">
        <v>130</v>
      </c>
      <c r="D16" s="138" t="s">
        <v>73</v>
      </c>
      <c r="E16" s="57" t="s">
        <v>296</v>
      </c>
      <c r="F16" s="140" t="s">
        <v>113</v>
      </c>
      <c r="G16" s="139" t="s">
        <v>121</v>
      </c>
      <c r="H16" s="61">
        <v>39853</v>
      </c>
      <c r="I16" s="64" t="s">
        <v>115</v>
      </c>
      <c r="J16" s="240" t="s">
        <v>394</v>
      </c>
      <c r="K16" s="163" t="s">
        <v>127</v>
      </c>
      <c r="L16" s="164" t="s">
        <v>131</v>
      </c>
      <c r="M16" s="59" t="s">
        <v>132</v>
      </c>
      <c r="N16" s="245"/>
      <c r="O16" s="136"/>
      <c r="P16" s="101" t="s">
        <v>376</v>
      </c>
      <c r="Q16" s="239" t="s">
        <v>130</v>
      </c>
      <c r="R16" s="100" t="s">
        <v>72</v>
      </c>
      <c r="S16" s="90">
        <f>2024-2009</f>
        <v>15</v>
      </c>
      <c r="T16" s="166" t="s">
        <v>133</v>
      </c>
      <c r="U16" s="167" t="s">
        <v>121</v>
      </c>
      <c r="V16" s="167">
        <v>39853</v>
      </c>
      <c r="W16" s="168">
        <v>44922</v>
      </c>
      <c r="X16" s="168">
        <v>46748</v>
      </c>
      <c r="Y16" s="169" t="s">
        <v>121</v>
      </c>
      <c r="Z16" s="34">
        <v>4</v>
      </c>
      <c r="AA16" s="55"/>
      <c r="AB16" s="152" t="s">
        <v>71</v>
      </c>
      <c r="AC16" s="158"/>
      <c r="AD16" s="75"/>
      <c r="AE16" s="153" t="s">
        <v>75</v>
      </c>
      <c r="AF16" s="153" t="s">
        <v>75</v>
      </c>
      <c r="AG16" s="75"/>
      <c r="AH16" s="103"/>
      <c r="AI16" s="24"/>
      <c r="AJ16" s="25"/>
      <c r="AK16" s="12"/>
      <c r="AL16" s="12"/>
      <c r="AM16" s="26"/>
      <c r="AN16" s="27"/>
      <c r="AO16" s="12"/>
      <c r="AP16" s="28"/>
      <c r="AQ16" s="26"/>
      <c r="AR16" s="29"/>
      <c r="AS16" s="26"/>
      <c r="AT16" s="26"/>
      <c r="AU16" s="29"/>
      <c r="AV16" s="29"/>
      <c r="AW16" s="12"/>
      <c r="AX16" s="12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8"/>
      <c r="BJ16" s="8"/>
      <c r="BK16" s="135"/>
      <c r="BL16" s="134"/>
      <c r="BM16" s="32"/>
      <c r="BN16" s="32"/>
      <c r="BO16" s="32"/>
      <c r="BP16" s="32"/>
      <c r="BQ16" s="32"/>
    </row>
    <row r="17" spans="1:69" s="33" customFormat="1" ht="15.75" x14ac:dyDescent="0.25">
      <c r="A17" s="155">
        <v>10</v>
      </c>
      <c r="B17" s="57" t="s">
        <v>135</v>
      </c>
      <c r="C17" s="157" t="s">
        <v>136</v>
      </c>
      <c r="D17" s="143" t="s">
        <v>70</v>
      </c>
      <c r="E17" s="57" t="s">
        <v>297</v>
      </c>
      <c r="F17" s="144" t="s">
        <v>113</v>
      </c>
      <c r="G17" s="145" t="s">
        <v>137</v>
      </c>
      <c r="H17" s="60">
        <v>43183</v>
      </c>
      <c r="I17" s="64" t="s">
        <v>115</v>
      </c>
      <c r="J17" s="162" t="s">
        <v>122</v>
      </c>
      <c r="K17" s="165" t="s">
        <v>127</v>
      </c>
      <c r="L17" s="164" t="s">
        <v>131</v>
      </c>
      <c r="M17" s="145" t="s">
        <v>132</v>
      </c>
      <c r="N17" s="246"/>
      <c r="O17" s="76"/>
      <c r="P17" s="101" t="s">
        <v>387</v>
      </c>
      <c r="Q17" s="239" t="s">
        <v>136</v>
      </c>
      <c r="R17" s="115" t="s">
        <v>32</v>
      </c>
      <c r="S17" s="159">
        <f>2024-2018</f>
        <v>6</v>
      </c>
      <c r="T17" s="166" t="s">
        <v>138</v>
      </c>
      <c r="U17" s="167" t="s">
        <v>137</v>
      </c>
      <c r="V17" s="167">
        <v>43183</v>
      </c>
      <c r="W17" s="170">
        <v>44922</v>
      </c>
      <c r="X17" s="170">
        <v>46748</v>
      </c>
      <c r="Y17" s="171" t="s">
        <v>121</v>
      </c>
      <c r="Z17" s="34">
        <v>4</v>
      </c>
      <c r="AA17" s="55"/>
      <c r="AB17" s="152" t="s">
        <v>71</v>
      </c>
      <c r="AC17" s="158"/>
      <c r="AD17" s="75"/>
      <c r="AE17" s="153" t="s">
        <v>75</v>
      </c>
      <c r="AF17" s="153" t="s">
        <v>75</v>
      </c>
      <c r="AG17" s="99"/>
      <c r="AH17" s="102"/>
      <c r="AI17" s="24"/>
      <c r="AJ17" s="25"/>
      <c r="AK17" s="12"/>
      <c r="AL17" s="12"/>
      <c r="AM17" s="26"/>
      <c r="AN17" s="27"/>
      <c r="AO17" s="12"/>
      <c r="AP17" s="28"/>
      <c r="AQ17" s="26"/>
      <c r="AR17" s="29"/>
      <c r="AS17" s="26"/>
      <c r="AT17" s="26"/>
      <c r="AU17" s="29"/>
      <c r="AV17" s="29"/>
      <c r="AW17" s="12"/>
      <c r="AX17" s="12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8"/>
      <c r="BJ17" s="8"/>
      <c r="BK17" s="12"/>
      <c r="BL17" s="31"/>
      <c r="BM17" s="32"/>
      <c r="BN17" s="32"/>
      <c r="BO17" s="32"/>
      <c r="BP17" s="32"/>
      <c r="BQ17" s="32"/>
    </row>
    <row r="18" spans="1:69" s="33" customFormat="1" ht="15.75" x14ac:dyDescent="0.25">
      <c r="A18" s="155">
        <v>11</v>
      </c>
      <c r="B18" s="57" t="s">
        <v>139</v>
      </c>
      <c r="C18" s="157" t="s">
        <v>140</v>
      </c>
      <c r="D18" s="143" t="s">
        <v>70</v>
      </c>
      <c r="E18" s="57" t="s">
        <v>298</v>
      </c>
      <c r="F18" s="144" t="s">
        <v>141</v>
      </c>
      <c r="G18" s="145" t="s">
        <v>114</v>
      </c>
      <c r="H18" s="60">
        <v>17534</v>
      </c>
      <c r="I18" s="64" t="s">
        <v>143</v>
      </c>
      <c r="J18" s="162" t="s">
        <v>122</v>
      </c>
      <c r="K18" s="165" t="s">
        <v>77</v>
      </c>
      <c r="L18" s="164" t="s">
        <v>78</v>
      </c>
      <c r="M18" s="145" t="s">
        <v>144</v>
      </c>
      <c r="N18" s="247" t="s">
        <v>80</v>
      </c>
      <c r="O18" s="76"/>
      <c r="P18" s="101" t="s">
        <v>378</v>
      </c>
      <c r="Q18" s="239" t="s">
        <v>111</v>
      </c>
      <c r="R18" s="115" t="s">
        <v>32</v>
      </c>
      <c r="S18" s="90">
        <f>2024-1948</f>
        <v>76</v>
      </c>
      <c r="T18" s="60" t="s">
        <v>79</v>
      </c>
      <c r="U18" s="60" t="s">
        <v>114</v>
      </c>
      <c r="V18" s="60">
        <v>17534</v>
      </c>
      <c r="W18" s="146">
        <v>45268</v>
      </c>
      <c r="X18" s="146">
        <v>48921</v>
      </c>
      <c r="Y18" s="147" t="s">
        <v>379</v>
      </c>
      <c r="Z18" s="34">
        <v>4</v>
      </c>
      <c r="AA18" s="55"/>
      <c r="AB18" s="152" t="s">
        <v>71</v>
      </c>
      <c r="AC18" s="148" t="s">
        <v>71</v>
      </c>
      <c r="AD18" s="75"/>
      <c r="AE18" s="153" t="s">
        <v>75</v>
      </c>
      <c r="AF18" s="153" t="s">
        <v>75</v>
      </c>
      <c r="AG18" s="99"/>
      <c r="AH18" s="102"/>
      <c r="AI18" s="32"/>
      <c r="AJ18" s="116"/>
      <c r="AK18" s="32"/>
      <c r="AS18" s="26"/>
      <c r="AT18" s="26"/>
      <c r="AU18" s="29"/>
      <c r="AV18" s="29"/>
      <c r="AW18" s="117"/>
      <c r="AX18" s="117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8"/>
      <c r="BJ18" s="8"/>
      <c r="BK18" s="12"/>
      <c r="BL18" s="31"/>
      <c r="BM18" s="32"/>
      <c r="BN18" s="32"/>
      <c r="BO18" s="32"/>
      <c r="BP18" s="32"/>
      <c r="BQ18" s="32"/>
    </row>
    <row r="19" spans="1:69" s="33" customFormat="1" x14ac:dyDescent="0.25">
      <c r="A19" s="155">
        <v>12</v>
      </c>
      <c r="B19" s="57" t="s">
        <v>146</v>
      </c>
      <c r="C19" s="157" t="s">
        <v>145</v>
      </c>
      <c r="D19" s="65" t="s">
        <v>73</v>
      </c>
      <c r="E19" s="57" t="s">
        <v>299</v>
      </c>
      <c r="F19" s="62" t="s">
        <v>142</v>
      </c>
      <c r="G19" s="63" t="s">
        <v>114</v>
      </c>
      <c r="H19" s="61">
        <v>20809</v>
      </c>
      <c r="I19" s="64" t="s">
        <v>143</v>
      </c>
      <c r="J19" s="162" t="s">
        <v>122</v>
      </c>
      <c r="K19" s="163" t="s">
        <v>77</v>
      </c>
      <c r="L19" s="164" t="s">
        <v>78</v>
      </c>
      <c r="M19" s="59" t="s">
        <v>81</v>
      </c>
      <c r="N19" s="248"/>
      <c r="O19" s="76"/>
      <c r="P19" s="101" t="s">
        <v>381</v>
      </c>
      <c r="Q19" s="239" t="s">
        <v>382</v>
      </c>
      <c r="R19" s="100" t="s">
        <v>72</v>
      </c>
      <c r="S19" s="66">
        <f>2024-1956</f>
        <v>68</v>
      </c>
      <c r="T19" s="60" t="s">
        <v>74</v>
      </c>
      <c r="U19" s="60" t="s">
        <v>114</v>
      </c>
      <c r="V19" s="61">
        <v>20809</v>
      </c>
      <c r="W19" s="61">
        <v>45268</v>
      </c>
      <c r="X19" s="61">
        <v>48921</v>
      </c>
      <c r="Y19" s="77" t="s">
        <v>379</v>
      </c>
      <c r="Z19" s="77">
        <v>4</v>
      </c>
      <c r="AA19" s="55"/>
      <c r="AB19" s="152" t="s">
        <v>71</v>
      </c>
      <c r="AC19" s="148" t="s">
        <v>71</v>
      </c>
      <c r="AD19" s="75"/>
      <c r="AE19" s="153" t="s">
        <v>75</v>
      </c>
      <c r="AF19" s="153" t="s">
        <v>75</v>
      </c>
      <c r="AG19" s="99"/>
      <c r="AH19" s="103"/>
      <c r="AI19" s="119"/>
      <c r="AJ19" s="120"/>
      <c r="AK19" s="116"/>
      <c r="AL19" s="116"/>
      <c r="AM19" s="121"/>
      <c r="AN19" s="122"/>
      <c r="AO19" s="116"/>
      <c r="AP19" s="123"/>
      <c r="AQ19" s="121"/>
      <c r="AR19" s="124"/>
      <c r="AS19" s="26"/>
      <c r="AT19" s="26"/>
      <c r="AU19" s="29"/>
      <c r="AV19" s="29"/>
      <c r="AW19" s="117"/>
      <c r="AX19" s="117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8"/>
      <c r="BJ19" s="8"/>
      <c r="BK19" s="12"/>
      <c r="BL19" s="31"/>
      <c r="BM19" s="32"/>
      <c r="BN19" s="32"/>
      <c r="BO19" s="32"/>
      <c r="BP19" s="32"/>
      <c r="BQ19" s="32"/>
    </row>
    <row r="20" spans="1:69" s="33" customFormat="1" x14ac:dyDescent="0.25">
      <c r="A20" s="155">
        <v>13</v>
      </c>
      <c r="B20" s="57" t="s">
        <v>147</v>
      </c>
      <c r="C20" s="157" t="s">
        <v>148</v>
      </c>
      <c r="D20" s="65" t="s">
        <v>73</v>
      </c>
      <c r="E20" s="57" t="s">
        <v>300</v>
      </c>
      <c r="F20" s="132" t="s">
        <v>111</v>
      </c>
      <c r="G20" s="63" t="s">
        <v>121</v>
      </c>
      <c r="H20" s="61">
        <v>23476</v>
      </c>
      <c r="I20" s="64" t="s">
        <v>149</v>
      </c>
      <c r="J20" s="240" t="s">
        <v>392</v>
      </c>
      <c r="K20" s="163" t="s">
        <v>107</v>
      </c>
      <c r="L20" s="172" t="s">
        <v>78</v>
      </c>
      <c r="M20" s="59" t="s">
        <v>81</v>
      </c>
      <c r="N20" s="161"/>
      <c r="O20" s="22"/>
      <c r="P20" s="101" t="s">
        <v>383</v>
      </c>
      <c r="Q20" s="239" t="s">
        <v>384</v>
      </c>
      <c r="R20" s="100" t="s">
        <v>72</v>
      </c>
      <c r="S20" s="34">
        <f>2024-1964</f>
        <v>60</v>
      </c>
      <c r="T20" s="60" t="s">
        <v>74</v>
      </c>
      <c r="U20" s="60" t="s">
        <v>121</v>
      </c>
      <c r="V20" s="61">
        <v>23476</v>
      </c>
      <c r="W20" s="105">
        <v>43830</v>
      </c>
      <c r="X20" s="105">
        <v>45657</v>
      </c>
      <c r="Y20" s="104" t="s">
        <v>121</v>
      </c>
      <c r="Z20" s="77">
        <v>4</v>
      </c>
      <c r="AA20" s="8"/>
      <c r="AB20" s="152" t="s">
        <v>71</v>
      </c>
      <c r="AC20" s="148" t="s">
        <v>71</v>
      </c>
      <c r="AD20" s="75"/>
      <c r="AE20" s="153" t="s">
        <v>75</v>
      </c>
      <c r="AF20" s="153" t="s">
        <v>75</v>
      </c>
      <c r="AG20" s="99"/>
      <c r="AH20" s="75"/>
      <c r="AI20" s="24"/>
      <c r="AJ20" s="25"/>
      <c r="AK20" s="107"/>
      <c r="AL20" s="107"/>
      <c r="AM20" s="26"/>
      <c r="AN20" s="27"/>
      <c r="AO20" s="107"/>
      <c r="AP20" s="28"/>
      <c r="AQ20" s="26"/>
      <c r="AR20" s="29"/>
      <c r="AS20" s="26"/>
      <c r="AT20" s="26"/>
      <c r="AU20" s="29"/>
      <c r="AV20" s="29"/>
      <c r="AW20" s="107"/>
      <c r="AX20" s="107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8"/>
      <c r="BJ20" s="8"/>
      <c r="BK20" s="117"/>
      <c r="BL20" s="116"/>
      <c r="BM20" s="32"/>
      <c r="BN20" s="32"/>
      <c r="BO20" s="32"/>
      <c r="BP20" s="32"/>
      <c r="BQ20" s="32"/>
    </row>
    <row r="21" spans="1:69" s="33" customFormat="1" ht="15.75" x14ac:dyDescent="0.25">
      <c r="A21" s="155">
        <v>14</v>
      </c>
      <c r="B21" s="57" t="s">
        <v>154</v>
      </c>
      <c r="C21" s="149" t="s">
        <v>155</v>
      </c>
      <c r="D21" s="65" t="s">
        <v>73</v>
      </c>
      <c r="E21" s="57" t="s">
        <v>301</v>
      </c>
      <c r="F21" s="131" t="s">
        <v>156</v>
      </c>
      <c r="G21" s="63" t="s">
        <v>137</v>
      </c>
      <c r="H21" s="61">
        <v>27351</v>
      </c>
      <c r="I21" s="64" t="s">
        <v>157</v>
      </c>
      <c r="J21" s="236" t="s">
        <v>287</v>
      </c>
      <c r="K21" s="163" t="s">
        <v>77</v>
      </c>
      <c r="L21" s="164" t="s">
        <v>78</v>
      </c>
      <c r="M21" s="59" t="s">
        <v>81</v>
      </c>
      <c r="N21" s="161"/>
      <c r="O21" s="108"/>
      <c r="P21" s="101" t="s">
        <v>332</v>
      </c>
      <c r="Q21" s="237" t="s">
        <v>155</v>
      </c>
      <c r="R21" s="100" t="s">
        <v>72</v>
      </c>
      <c r="S21" s="90">
        <f>2024-1974</f>
        <v>50</v>
      </c>
      <c r="T21" s="60" t="s">
        <v>74</v>
      </c>
      <c r="U21" s="60" t="s">
        <v>137</v>
      </c>
      <c r="V21" s="60">
        <v>27351</v>
      </c>
      <c r="W21" s="61">
        <v>45279</v>
      </c>
      <c r="X21" s="61">
        <v>48932</v>
      </c>
      <c r="Y21" s="154" t="s">
        <v>137</v>
      </c>
      <c r="Z21" s="34">
        <v>4</v>
      </c>
      <c r="AA21" s="55"/>
      <c r="AB21" s="152" t="s">
        <v>71</v>
      </c>
      <c r="AC21" s="148" t="s">
        <v>71</v>
      </c>
      <c r="AD21" s="75"/>
      <c r="AE21" s="153" t="s">
        <v>75</v>
      </c>
      <c r="AF21" s="153" t="s">
        <v>75</v>
      </c>
      <c r="AG21" s="99"/>
      <c r="AH21" s="75"/>
      <c r="AI21" s="24"/>
      <c r="AJ21" s="25"/>
      <c r="AK21" s="107"/>
      <c r="AL21" s="107"/>
      <c r="AM21" s="26"/>
      <c r="AN21" s="27"/>
      <c r="AO21" s="107"/>
      <c r="AP21" s="28"/>
      <c r="AQ21" s="26"/>
      <c r="AR21" s="29"/>
      <c r="AS21" s="26"/>
      <c r="AT21" s="26"/>
      <c r="AU21" s="29"/>
      <c r="AV21" s="29"/>
      <c r="AW21" s="107"/>
      <c r="AX21" s="107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8"/>
      <c r="BJ21" s="8"/>
      <c r="BK21" s="107"/>
      <c r="BL21" s="106"/>
      <c r="BM21" s="32"/>
      <c r="BN21" s="32"/>
      <c r="BO21" s="32"/>
      <c r="BP21" s="32"/>
      <c r="BQ21" s="32"/>
    </row>
    <row r="22" spans="1:69" s="33" customFormat="1" ht="15.75" x14ac:dyDescent="0.25">
      <c r="A22" s="155">
        <v>15</v>
      </c>
      <c r="B22" s="57" t="s">
        <v>158</v>
      </c>
      <c r="C22" s="149" t="s">
        <v>159</v>
      </c>
      <c r="D22" s="88" t="s">
        <v>70</v>
      </c>
      <c r="E22" s="57" t="s">
        <v>302</v>
      </c>
      <c r="F22" s="89" t="s">
        <v>160</v>
      </c>
      <c r="G22" s="59" t="s">
        <v>165</v>
      </c>
      <c r="H22" s="61">
        <v>24693</v>
      </c>
      <c r="I22" s="64" t="s">
        <v>166</v>
      </c>
      <c r="J22" s="240" t="s">
        <v>395</v>
      </c>
      <c r="K22" s="233" t="s">
        <v>77</v>
      </c>
      <c r="L22" s="172" t="s">
        <v>78</v>
      </c>
      <c r="M22" s="163" t="s">
        <v>164</v>
      </c>
      <c r="N22" s="249" t="s">
        <v>118</v>
      </c>
      <c r="O22" s="113"/>
      <c r="P22" s="101" t="s">
        <v>351</v>
      </c>
      <c r="Q22" s="237" t="s">
        <v>352</v>
      </c>
      <c r="R22" s="115" t="s">
        <v>32</v>
      </c>
      <c r="S22" s="90">
        <f>2024-1967</f>
        <v>57</v>
      </c>
      <c r="T22" s="173" t="s">
        <v>134</v>
      </c>
      <c r="U22" s="174" t="s">
        <v>165</v>
      </c>
      <c r="V22" s="174">
        <v>24693</v>
      </c>
      <c r="W22" s="175">
        <v>45281</v>
      </c>
      <c r="X22" s="175">
        <v>48934</v>
      </c>
      <c r="Y22" s="176" t="s">
        <v>350</v>
      </c>
      <c r="Z22" s="34">
        <v>4</v>
      </c>
      <c r="AA22" s="55"/>
      <c r="AB22" s="152" t="s">
        <v>71</v>
      </c>
      <c r="AC22" s="148" t="s">
        <v>71</v>
      </c>
      <c r="AD22" s="75"/>
      <c r="AE22" s="153" t="s">
        <v>75</v>
      </c>
      <c r="AF22" s="153" t="s">
        <v>75</v>
      </c>
      <c r="AG22" s="99"/>
      <c r="AH22" s="112"/>
      <c r="AI22" s="24"/>
      <c r="AJ22" s="25"/>
      <c r="AK22" s="129"/>
      <c r="AL22" s="129"/>
      <c r="AM22" s="26"/>
      <c r="AN22" s="27"/>
      <c r="AO22" s="129"/>
      <c r="AP22" s="28"/>
      <c r="AQ22" s="26"/>
      <c r="AR22" s="29"/>
      <c r="AS22" s="26"/>
      <c r="AT22" s="26"/>
      <c r="AU22" s="29"/>
      <c r="AV22" s="29"/>
      <c r="AW22" s="129"/>
      <c r="AX22" s="129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8"/>
      <c r="BJ22" s="8"/>
      <c r="BK22" s="111"/>
      <c r="BL22" s="110"/>
      <c r="BM22" s="32"/>
      <c r="BN22" s="32"/>
      <c r="BO22" s="32"/>
      <c r="BP22" s="32"/>
      <c r="BQ22" s="32"/>
    </row>
    <row r="23" spans="1:69" s="33" customFormat="1" ht="15.75" x14ac:dyDescent="0.25">
      <c r="A23" s="155">
        <v>16</v>
      </c>
      <c r="B23" s="57" t="s">
        <v>168</v>
      </c>
      <c r="C23" s="149" t="s">
        <v>169</v>
      </c>
      <c r="D23" s="65" t="s">
        <v>73</v>
      </c>
      <c r="E23" s="57" t="s">
        <v>303</v>
      </c>
      <c r="F23" s="131" t="s">
        <v>161</v>
      </c>
      <c r="G23" s="63" t="s">
        <v>137</v>
      </c>
      <c r="H23" s="61">
        <v>26764</v>
      </c>
      <c r="I23" s="64" t="s">
        <v>166</v>
      </c>
      <c r="J23" s="162" t="s">
        <v>167</v>
      </c>
      <c r="K23" s="233" t="s">
        <v>77</v>
      </c>
      <c r="L23" s="164" t="s">
        <v>78</v>
      </c>
      <c r="M23" s="59" t="s">
        <v>81</v>
      </c>
      <c r="N23" s="250"/>
      <c r="O23" s="108"/>
      <c r="P23" s="101" t="s">
        <v>355</v>
      </c>
      <c r="Q23" s="237" t="s">
        <v>356</v>
      </c>
      <c r="R23" s="100" t="s">
        <v>72</v>
      </c>
      <c r="S23" s="90">
        <f>2024-1973</f>
        <v>51</v>
      </c>
      <c r="T23" s="60" t="s">
        <v>74</v>
      </c>
      <c r="U23" s="60" t="s">
        <v>137</v>
      </c>
      <c r="V23" s="60">
        <v>26764</v>
      </c>
      <c r="W23" s="61">
        <v>45279</v>
      </c>
      <c r="X23" s="61">
        <v>48932</v>
      </c>
      <c r="Y23" s="154" t="s">
        <v>350</v>
      </c>
      <c r="Z23" s="34">
        <v>4</v>
      </c>
      <c r="AA23" s="55"/>
      <c r="AB23" s="152" t="s">
        <v>71</v>
      </c>
      <c r="AC23" s="148" t="s">
        <v>71</v>
      </c>
      <c r="AD23" s="75"/>
      <c r="AE23" s="153" t="s">
        <v>75</v>
      </c>
      <c r="AF23" s="153" t="s">
        <v>75</v>
      </c>
      <c r="AG23" s="75"/>
      <c r="AH23" s="103"/>
      <c r="AI23" s="24"/>
      <c r="AJ23" s="25"/>
      <c r="AK23" s="12"/>
      <c r="AL23" s="12"/>
      <c r="AM23" s="26"/>
      <c r="AN23" s="27"/>
      <c r="AO23" s="12"/>
      <c r="AP23" s="28"/>
      <c r="AQ23" s="26"/>
      <c r="AR23" s="29"/>
      <c r="AS23" s="26"/>
      <c r="AT23" s="26"/>
      <c r="AU23" s="29"/>
      <c r="AV23" s="29"/>
      <c r="AW23" s="12"/>
      <c r="AX23" s="12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8"/>
      <c r="BJ23" s="8"/>
      <c r="BK23" s="107"/>
      <c r="BL23" s="106"/>
      <c r="BM23" s="32"/>
      <c r="BN23" s="32"/>
      <c r="BO23" s="32"/>
      <c r="BP23" s="32"/>
      <c r="BQ23" s="32"/>
    </row>
    <row r="24" spans="1:69" s="33" customFormat="1" x14ac:dyDescent="0.25">
      <c r="A24" s="155">
        <v>17</v>
      </c>
      <c r="B24" s="57" t="s">
        <v>170</v>
      </c>
      <c r="C24" s="149" t="s">
        <v>171</v>
      </c>
      <c r="D24" s="65" t="s">
        <v>73</v>
      </c>
      <c r="E24" s="141" t="s">
        <v>304</v>
      </c>
      <c r="F24" s="62" t="s">
        <v>162</v>
      </c>
      <c r="G24" s="63" t="s">
        <v>137</v>
      </c>
      <c r="H24" s="61">
        <v>36499</v>
      </c>
      <c r="I24" s="64" t="s">
        <v>166</v>
      </c>
      <c r="J24" s="162" t="s">
        <v>285</v>
      </c>
      <c r="K24" s="234" t="s">
        <v>127</v>
      </c>
      <c r="L24" s="164" t="s">
        <v>163</v>
      </c>
      <c r="M24" s="59" t="s">
        <v>128</v>
      </c>
      <c r="N24" s="250"/>
      <c r="O24" s="130"/>
      <c r="P24" s="101" t="s">
        <v>353</v>
      </c>
      <c r="Q24" s="237" t="s">
        <v>354</v>
      </c>
      <c r="R24" s="100" t="s">
        <v>72</v>
      </c>
      <c r="S24" s="66">
        <f>2024-1999</f>
        <v>25</v>
      </c>
      <c r="T24" s="60" t="s">
        <v>74</v>
      </c>
      <c r="U24" s="60" t="s">
        <v>137</v>
      </c>
      <c r="V24" s="60">
        <v>36499</v>
      </c>
      <c r="W24" s="61">
        <v>45279</v>
      </c>
      <c r="X24" s="61">
        <v>48932</v>
      </c>
      <c r="Y24" s="77" t="s">
        <v>350</v>
      </c>
      <c r="Z24" s="34">
        <v>4</v>
      </c>
      <c r="AA24" s="55"/>
      <c r="AB24" s="152" t="s">
        <v>71</v>
      </c>
      <c r="AC24" s="148" t="s">
        <v>71</v>
      </c>
      <c r="AD24" s="75"/>
      <c r="AE24" s="153" t="s">
        <v>75</v>
      </c>
      <c r="AF24" s="153" t="s">
        <v>75</v>
      </c>
      <c r="AG24" s="99"/>
      <c r="AH24" s="103"/>
      <c r="AI24" s="24"/>
      <c r="AJ24" s="25"/>
      <c r="AK24" s="126"/>
      <c r="AL24" s="126"/>
      <c r="AM24" s="26"/>
      <c r="AN24" s="27"/>
      <c r="AO24" s="126"/>
      <c r="AP24" s="28"/>
      <c r="AQ24" s="26"/>
      <c r="AR24" s="29"/>
      <c r="AS24" s="26"/>
      <c r="AT24" s="26"/>
      <c r="AU24" s="29"/>
      <c r="AV24" s="29"/>
      <c r="AW24" s="126"/>
      <c r="AX24" s="126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8"/>
      <c r="BJ24" s="8"/>
      <c r="BK24" s="129"/>
      <c r="BL24" s="128"/>
      <c r="BM24" s="32"/>
      <c r="BN24" s="32"/>
      <c r="BO24" s="32"/>
      <c r="BP24" s="32"/>
      <c r="BQ24" s="32"/>
    </row>
    <row r="25" spans="1:69" s="33" customFormat="1" ht="15.75" x14ac:dyDescent="0.25">
      <c r="A25" s="155">
        <v>18</v>
      </c>
      <c r="B25" s="57" t="s">
        <v>172</v>
      </c>
      <c r="C25" s="149" t="s">
        <v>173</v>
      </c>
      <c r="D25" s="88" t="s">
        <v>73</v>
      </c>
      <c r="E25" s="57" t="s">
        <v>305</v>
      </c>
      <c r="F25" s="89" t="s">
        <v>162</v>
      </c>
      <c r="G25" s="59" t="s">
        <v>137</v>
      </c>
      <c r="H25" s="61">
        <v>40544</v>
      </c>
      <c r="I25" s="64" t="s">
        <v>166</v>
      </c>
      <c r="J25" s="162" t="s">
        <v>286</v>
      </c>
      <c r="K25" s="234" t="s">
        <v>127</v>
      </c>
      <c r="L25" s="172" t="s">
        <v>131</v>
      </c>
      <c r="M25" s="59" t="s">
        <v>128</v>
      </c>
      <c r="N25" s="251"/>
      <c r="O25" s="76"/>
      <c r="P25" s="101" t="s">
        <v>349</v>
      </c>
      <c r="Q25" s="237" t="s">
        <v>173</v>
      </c>
      <c r="R25" s="100" t="s">
        <v>72</v>
      </c>
      <c r="S25" s="90">
        <f>2024-2011</f>
        <v>13</v>
      </c>
      <c r="T25" s="173" t="s">
        <v>133</v>
      </c>
      <c r="U25" s="174" t="s">
        <v>137</v>
      </c>
      <c r="V25" s="174">
        <v>40544</v>
      </c>
      <c r="W25" s="175">
        <v>45279</v>
      </c>
      <c r="X25" s="175">
        <v>47106</v>
      </c>
      <c r="Y25" s="176" t="s">
        <v>350</v>
      </c>
      <c r="Z25" s="34">
        <v>4</v>
      </c>
      <c r="AA25" s="55"/>
      <c r="AB25" s="152" t="s">
        <v>71</v>
      </c>
      <c r="AC25" s="148" t="s">
        <v>71</v>
      </c>
      <c r="AD25" s="75"/>
      <c r="AE25" s="153" t="s">
        <v>75</v>
      </c>
      <c r="AF25" s="153" t="s">
        <v>75</v>
      </c>
      <c r="AG25" s="99"/>
      <c r="AH25" s="91"/>
      <c r="AI25" s="24"/>
      <c r="AJ25" s="25"/>
      <c r="AK25" s="126"/>
      <c r="AL25" s="126"/>
      <c r="AM25" s="26"/>
      <c r="AN25" s="27"/>
      <c r="AO25" s="126"/>
      <c r="AP25" s="28"/>
      <c r="AQ25" s="26"/>
      <c r="AR25" s="29"/>
      <c r="AS25" s="26"/>
      <c r="AT25" s="26"/>
      <c r="AU25" s="29"/>
      <c r="AV25" s="29"/>
      <c r="AW25" s="126"/>
      <c r="AX25" s="126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8"/>
      <c r="BJ25" s="8"/>
      <c r="BK25" s="12"/>
      <c r="BL25" s="31"/>
      <c r="BM25" s="32"/>
      <c r="BN25" s="32"/>
      <c r="BO25" s="32"/>
      <c r="BP25" s="32"/>
      <c r="BQ25" s="32"/>
    </row>
    <row r="26" spans="1:69" s="33" customFormat="1" x14ac:dyDescent="0.25">
      <c r="A26" s="155">
        <v>19</v>
      </c>
      <c r="B26" s="57" t="s">
        <v>174</v>
      </c>
      <c r="C26" s="149" t="s">
        <v>175</v>
      </c>
      <c r="D26" s="65" t="s">
        <v>73</v>
      </c>
      <c r="E26" s="57" t="s">
        <v>306</v>
      </c>
      <c r="F26" s="62" t="s">
        <v>176</v>
      </c>
      <c r="G26" s="63" t="s">
        <v>104</v>
      </c>
      <c r="H26" s="61">
        <v>21981</v>
      </c>
      <c r="I26" s="64" t="s">
        <v>153</v>
      </c>
      <c r="J26" s="240" t="s">
        <v>396</v>
      </c>
      <c r="K26" s="177" t="s">
        <v>77</v>
      </c>
      <c r="L26" s="178" t="s">
        <v>78</v>
      </c>
      <c r="M26" s="59" t="s">
        <v>81</v>
      </c>
      <c r="N26" s="241" t="s">
        <v>118</v>
      </c>
      <c r="O26" s="127"/>
      <c r="P26" s="101" t="s">
        <v>338</v>
      </c>
      <c r="Q26" s="237" t="s">
        <v>175</v>
      </c>
      <c r="R26" s="100" t="s">
        <v>72</v>
      </c>
      <c r="S26" s="66">
        <f>2024-1960</f>
        <v>64</v>
      </c>
      <c r="T26" s="60" t="s">
        <v>74</v>
      </c>
      <c r="U26" s="60" t="s">
        <v>104</v>
      </c>
      <c r="V26" s="60">
        <v>21981</v>
      </c>
      <c r="W26" s="61">
        <v>45280</v>
      </c>
      <c r="X26" s="61">
        <v>48933</v>
      </c>
      <c r="Y26" s="77" t="s">
        <v>137</v>
      </c>
      <c r="Z26" s="34">
        <v>4</v>
      </c>
      <c r="AA26" s="55"/>
      <c r="AB26" s="152" t="s">
        <v>71</v>
      </c>
      <c r="AC26" s="148" t="s">
        <v>71</v>
      </c>
      <c r="AD26" s="75"/>
      <c r="AE26" s="153" t="s">
        <v>75</v>
      </c>
      <c r="AF26" s="153" t="s">
        <v>75</v>
      </c>
      <c r="AG26" s="99"/>
      <c r="AH26" s="103"/>
      <c r="AI26" s="24"/>
      <c r="AJ26" s="25"/>
      <c r="AK26" s="126"/>
      <c r="AL26" s="126"/>
      <c r="AM26" s="26"/>
      <c r="AN26" s="27"/>
      <c r="AO26" s="126"/>
      <c r="AP26" s="28"/>
      <c r="AQ26" s="26"/>
      <c r="AR26" s="29"/>
      <c r="AS26" s="26"/>
      <c r="AT26" s="26"/>
      <c r="AU26" s="29"/>
      <c r="AV26" s="29"/>
      <c r="AW26" s="126"/>
      <c r="AX26" s="126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8"/>
      <c r="BJ26" s="8"/>
      <c r="BK26" s="126"/>
      <c r="BL26" s="125"/>
      <c r="BM26" s="32"/>
      <c r="BN26" s="32"/>
      <c r="BO26" s="32"/>
      <c r="BP26" s="32"/>
      <c r="BQ26" s="32"/>
    </row>
    <row r="27" spans="1:69" s="33" customFormat="1" x14ac:dyDescent="0.25">
      <c r="A27" s="155">
        <v>20</v>
      </c>
      <c r="B27" s="57" t="s">
        <v>177</v>
      </c>
      <c r="C27" s="149" t="s">
        <v>178</v>
      </c>
      <c r="D27" s="65" t="s">
        <v>73</v>
      </c>
      <c r="E27" s="141" t="s">
        <v>307</v>
      </c>
      <c r="F27" s="62" t="s">
        <v>179</v>
      </c>
      <c r="G27" s="63" t="s">
        <v>104</v>
      </c>
      <c r="H27" s="61">
        <v>26894</v>
      </c>
      <c r="I27" s="64" t="s">
        <v>153</v>
      </c>
      <c r="J27" s="58" t="s">
        <v>288</v>
      </c>
      <c r="K27" s="177" t="s">
        <v>107</v>
      </c>
      <c r="L27" s="178" t="s">
        <v>78</v>
      </c>
      <c r="M27" s="59" t="s">
        <v>81</v>
      </c>
      <c r="N27" s="242"/>
      <c r="O27" s="127"/>
      <c r="P27" s="101" t="s">
        <v>339</v>
      </c>
      <c r="Q27" s="237" t="s">
        <v>340</v>
      </c>
      <c r="R27" s="100" t="s">
        <v>72</v>
      </c>
      <c r="S27" s="66">
        <f>2024-1973</f>
        <v>51</v>
      </c>
      <c r="T27" s="60" t="s">
        <v>74</v>
      </c>
      <c r="U27" s="60" t="s">
        <v>104</v>
      </c>
      <c r="V27" s="60">
        <v>26894</v>
      </c>
      <c r="W27" s="61">
        <v>45279</v>
      </c>
      <c r="X27" s="61">
        <v>48932</v>
      </c>
      <c r="Y27" s="77" t="s">
        <v>137</v>
      </c>
      <c r="Z27" s="34">
        <v>4</v>
      </c>
      <c r="AA27" s="55"/>
      <c r="AB27" s="152" t="s">
        <v>71</v>
      </c>
      <c r="AC27" s="148" t="s">
        <v>71</v>
      </c>
      <c r="AD27" s="75"/>
      <c r="AE27" s="153" t="s">
        <v>75</v>
      </c>
      <c r="AF27" s="153" t="s">
        <v>75</v>
      </c>
      <c r="AG27" s="99"/>
      <c r="AH27" s="114"/>
      <c r="AI27" s="24"/>
      <c r="AJ27" s="25"/>
      <c r="AK27" s="126"/>
      <c r="AL27" s="126"/>
      <c r="AM27" s="26"/>
      <c r="AN27" s="27"/>
      <c r="AO27" s="126"/>
      <c r="AP27" s="28"/>
      <c r="AQ27" s="26"/>
      <c r="AR27" s="29"/>
      <c r="AS27" s="26"/>
      <c r="AT27" s="26"/>
      <c r="AU27" s="29"/>
      <c r="AV27" s="29"/>
      <c r="AW27" s="126"/>
      <c r="AX27" s="126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8"/>
      <c r="BJ27" s="8"/>
      <c r="BK27" s="126"/>
      <c r="BL27" s="125"/>
      <c r="BM27" s="32"/>
      <c r="BN27" s="32"/>
      <c r="BO27" s="32"/>
      <c r="BP27" s="32"/>
      <c r="BQ27" s="32"/>
    </row>
    <row r="28" spans="1:69" s="33" customFormat="1" x14ac:dyDescent="0.25">
      <c r="A28" s="155">
        <v>21</v>
      </c>
      <c r="B28" s="57" t="s">
        <v>150</v>
      </c>
      <c r="C28" s="157" t="s">
        <v>151</v>
      </c>
      <c r="D28" s="65" t="s">
        <v>73</v>
      </c>
      <c r="E28" s="57" t="s">
        <v>308</v>
      </c>
      <c r="F28" s="132" t="s">
        <v>152</v>
      </c>
      <c r="G28" s="160" t="s">
        <v>104</v>
      </c>
      <c r="H28" s="61">
        <v>26494</v>
      </c>
      <c r="I28" s="64" t="s">
        <v>153</v>
      </c>
      <c r="J28" s="58" t="s">
        <v>280</v>
      </c>
      <c r="K28" s="163" t="s">
        <v>77</v>
      </c>
      <c r="L28" s="172" t="s">
        <v>78</v>
      </c>
      <c r="M28" s="59" t="s">
        <v>81</v>
      </c>
      <c r="N28" s="242"/>
      <c r="O28" s="22"/>
      <c r="P28" s="101" t="s">
        <v>337</v>
      </c>
      <c r="Q28" s="237" t="s">
        <v>151</v>
      </c>
      <c r="R28" s="100" t="s">
        <v>72</v>
      </c>
      <c r="S28" s="34">
        <f>2024-1972</f>
        <v>52</v>
      </c>
      <c r="T28" s="60" t="s">
        <v>74</v>
      </c>
      <c r="U28" s="60" t="s">
        <v>104</v>
      </c>
      <c r="V28" s="60">
        <v>26494</v>
      </c>
      <c r="W28" s="105">
        <v>45279</v>
      </c>
      <c r="X28" s="105">
        <v>48932</v>
      </c>
      <c r="Y28" s="104" t="s">
        <v>137</v>
      </c>
      <c r="Z28" s="34">
        <v>4</v>
      </c>
      <c r="AA28" s="118"/>
      <c r="AB28" s="152" t="s">
        <v>71</v>
      </c>
      <c r="AC28" s="148" t="s">
        <v>71</v>
      </c>
      <c r="AD28" s="75"/>
      <c r="AE28" s="153" t="s">
        <v>75</v>
      </c>
      <c r="AF28" s="153" t="s">
        <v>75</v>
      </c>
      <c r="AG28" s="99"/>
      <c r="AH28" s="142"/>
      <c r="AI28" s="24"/>
      <c r="AJ28" s="25"/>
      <c r="AK28" s="111"/>
      <c r="AL28" s="111"/>
      <c r="AM28" s="26"/>
      <c r="AN28" s="27"/>
      <c r="AO28" s="111"/>
      <c r="AP28" s="28"/>
      <c r="AQ28" s="26"/>
      <c r="AR28" s="29"/>
      <c r="AS28" s="26"/>
      <c r="AT28" s="26"/>
      <c r="AU28" s="29"/>
      <c r="AV28" s="29"/>
      <c r="AW28" s="111"/>
      <c r="AX28" s="111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8"/>
      <c r="BJ28" s="8"/>
      <c r="BK28" s="117"/>
      <c r="BL28" s="116"/>
      <c r="BM28" s="32"/>
      <c r="BN28" s="32"/>
      <c r="BO28" s="32"/>
      <c r="BP28" s="32"/>
      <c r="BQ28" s="32"/>
    </row>
    <row r="29" spans="1:69" s="33" customFormat="1" x14ac:dyDescent="0.25">
      <c r="A29" s="155">
        <v>22</v>
      </c>
      <c r="B29" s="57" t="s">
        <v>186</v>
      </c>
      <c r="C29" s="149" t="s">
        <v>187</v>
      </c>
      <c r="D29" s="65" t="s">
        <v>73</v>
      </c>
      <c r="E29" s="141" t="s">
        <v>309</v>
      </c>
      <c r="F29" s="62" t="s">
        <v>188</v>
      </c>
      <c r="G29" s="63" t="s">
        <v>137</v>
      </c>
      <c r="H29" s="61">
        <v>21938</v>
      </c>
      <c r="I29" s="64" t="s">
        <v>189</v>
      </c>
      <c r="J29" s="58" t="s">
        <v>214</v>
      </c>
      <c r="K29" s="182" t="s">
        <v>77</v>
      </c>
      <c r="L29" s="183" t="s">
        <v>78</v>
      </c>
      <c r="M29" s="59" t="s">
        <v>117</v>
      </c>
      <c r="N29" s="242"/>
      <c r="O29" s="127"/>
      <c r="P29" s="101" t="s">
        <v>341</v>
      </c>
      <c r="Q29" s="237" t="s">
        <v>342</v>
      </c>
      <c r="R29" s="100" t="s">
        <v>72</v>
      </c>
      <c r="S29" s="66">
        <f>2024-1960</f>
        <v>64</v>
      </c>
      <c r="T29" s="60" t="s">
        <v>74</v>
      </c>
      <c r="U29" s="60" t="s">
        <v>137</v>
      </c>
      <c r="V29" s="60">
        <v>21938</v>
      </c>
      <c r="W29" s="61">
        <v>45217</v>
      </c>
      <c r="X29" s="61">
        <v>48870</v>
      </c>
      <c r="Y29" s="77" t="s">
        <v>137</v>
      </c>
      <c r="Z29" s="34">
        <v>4</v>
      </c>
      <c r="AA29" s="55"/>
      <c r="AB29" s="152" t="s">
        <v>71</v>
      </c>
      <c r="AC29" s="148" t="s">
        <v>71</v>
      </c>
      <c r="AD29" s="75"/>
      <c r="AE29" s="153" t="s">
        <v>75</v>
      </c>
      <c r="AF29" s="153" t="s">
        <v>75</v>
      </c>
      <c r="AG29" s="99"/>
      <c r="AH29" s="103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30"/>
      <c r="BG29" s="30"/>
      <c r="BH29" s="30"/>
      <c r="BI29" s="8"/>
      <c r="BJ29" s="8"/>
      <c r="BK29" s="126"/>
      <c r="BL29" s="125"/>
      <c r="BM29" s="32"/>
      <c r="BN29" s="32"/>
      <c r="BO29" s="32"/>
      <c r="BP29" s="32"/>
      <c r="BQ29" s="32"/>
    </row>
    <row r="30" spans="1:69" s="33" customFormat="1" x14ac:dyDescent="0.25">
      <c r="A30" s="155">
        <v>23</v>
      </c>
      <c r="B30" s="57" t="s">
        <v>191</v>
      </c>
      <c r="C30" s="149" t="s">
        <v>192</v>
      </c>
      <c r="D30" s="65" t="s">
        <v>73</v>
      </c>
      <c r="E30" s="141" t="s">
        <v>310</v>
      </c>
      <c r="F30" s="62" t="s">
        <v>193</v>
      </c>
      <c r="G30" s="63" t="s">
        <v>137</v>
      </c>
      <c r="H30" s="61">
        <v>22427</v>
      </c>
      <c r="I30" s="64" t="s">
        <v>194</v>
      </c>
      <c r="J30" s="58" t="s">
        <v>281</v>
      </c>
      <c r="K30" s="182" t="s">
        <v>107</v>
      </c>
      <c r="L30" s="183" t="s">
        <v>78</v>
      </c>
      <c r="M30" s="59" t="s">
        <v>123</v>
      </c>
      <c r="N30" s="242"/>
      <c r="O30" s="127"/>
      <c r="P30" s="101" t="s">
        <v>330</v>
      </c>
      <c r="Q30" s="237" t="s">
        <v>331</v>
      </c>
      <c r="R30" s="100" t="s">
        <v>72</v>
      </c>
      <c r="S30" s="66">
        <f>2024-1961</f>
        <v>63</v>
      </c>
      <c r="T30" s="60" t="s">
        <v>74</v>
      </c>
      <c r="U30" s="60" t="s">
        <v>137</v>
      </c>
      <c r="V30" s="60">
        <v>22427</v>
      </c>
      <c r="W30" s="61">
        <v>45267</v>
      </c>
      <c r="X30" s="61">
        <v>48920</v>
      </c>
      <c r="Y30" s="77" t="s">
        <v>137</v>
      </c>
      <c r="Z30" s="34">
        <v>4</v>
      </c>
      <c r="AA30" s="55"/>
      <c r="AB30" s="152" t="s">
        <v>71</v>
      </c>
      <c r="AC30" s="148" t="s">
        <v>71</v>
      </c>
      <c r="AD30" s="75"/>
      <c r="AE30" s="153" t="s">
        <v>75</v>
      </c>
      <c r="AF30" s="153" t="s">
        <v>75</v>
      </c>
      <c r="AG30" s="99"/>
      <c r="AH30" s="103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30"/>
      <c r="BG30" s="30"/>
      <c r="BH30" s="30"/>
      <c r="BI30" s="8"/>
      <c r="BJ30" s="8"/>
      <c r="BK30" s="126"/>
      <c r="BL30" s="125"/>
      <c r="BM30" s="32"/>
      <c r="BN30" s="32"/>
      <c r="BO30" s="32"/>
      <c r="BP30" s="32"/>
      <c r="BQ30" s="32"/>
    </row>
    <row r="31" spans="1:69" s="33" customFormat="1" x14ac:dyDescent="0.25">
      <c r="A31" s="155">
        <v>24</v>
      </c>
      <c r="B31" s="57" t="s">
        <v>195</v>
      </c>
      <c r="C31" s="149" t="s">
        <v>196</v>
      </c>
      <c r="D31" s="65" t="s">
        <v>73</v>
      </c>
      <c r="E31" s="141" t="s">
        <v>311</v>
      </c>
      <c r="F31" s="62" t="s">
        <v>197</v>
      </c>
      <c r="G31" s="63" t="s">
        <v>137</v>
      </c>
      <c r="H31" s="61">
        <v>24403</v>
      </c>
      <c r="I31" s="64" t="s">
        <v>198</v>
      </c>
      <c r="J31" s="58" t="s">
        <v>213</v>
      </c>
      <c r="K31" s="182" t="s">
        <v>77</v>
      </c>
      <c r="L31" s="183" t="s">
        <v>78</v>
      </c>
      <c r="M31" s="59" t="s">
        <v>81</v>
      </c>
      <c r="N31" s="243"/>
      <c r="O31" s="127"/>
      <c r="P31" s="101" t="s">
        <v>335</v>
      </c>
      <c r="Q31" s="237" t="s">
        <v>336</v>
      </c>
      <c r="R31" s="100" t="s">
        <v>72</v>
      </c>
      <c r="S31" s="66">
        <f>2024-1966</f>
        <v>58</v>
      </c>
      <c r="T31" s="60" t="s">
        <v>74</v>
      </c>
      <c r="U31" s="60" t="s">
        <v>137</v>
      </c>
      <c r="V31" s="60">
        <v>24403</v>
      </c>
      <c r="W31" s="61">
        <v>45217</v>
      </c>
      <c r="X31" s="61">
        <v>48870</v>
      </c>
      <c r="Y31" s="77" t="s">
        <v>137</v>
      </c>
      <c r="Z31" s="34">
        <v>4</v>
      </c>
      <c r="AA31" s="55"/>
      <c r="AB31" s="152" t="s">
        <v>71</v>
      </c>
      <c r="AC31" s="148" t="s">
        <v>71</v>
      </c>
      <c r="AD31" s="75"/>
      <c r="AE31" s="153" t="s">
        <v>75</v>
      </c>
      <c r="AF31" s="153" t="s">
        <v>75</v>
      </c>
      <c r="AG31" s="99"/>
      <c r="AH31" s="103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30"/>
      <c r="BG31" s="30"/>
      <c r="BH31" s="30"/>
      <c r="BI31" s="8"/>
      <c r="BJ31" s="8"/>
      <c r="BK31" s="126"/>
      <c r="BL31" s="125"/>
      <c r="BM31" s="32"/>
      <c r="BN31" s="32"/>
      <c r="BO31" s="32"/>
      <c r="BP31" s="32"/>
      <c r="BQ31" s="32"/>
    </row>
    <row r="32" spans="1:69" s="33" customFormat="1" x14ac:dyDescent="0.25">
      <c r="A32" s="155">
        <v>25</v>
      </c>
      <c r="B32" s="184" t="s">
        <v>199</v>
      </c>
      <c r="C32" s="137" t="s">
        <v>61</v>
      </c>
      <c r="D32" s="185" t="s">
        <v>70</v>
      </c>
      <c r="E32" s="141" t="s">
        <v>312</v>
      </c>
      <c r="F32" s="187" t="s">
        <v>202</v>
      </c>
      <c r="G32" s="188" t="s">
        <v>137</v>
      </c>
      <c r="H32" s="189">
        <v>21735</v>
      </c>
      <c r="I32" s="190" t="s">
        <v>203</v>
      </c>
      <c r="J32" s="191" t="s">
        <v>204</v>
      </c>
      <c r="K32" s="192" t="s">
        <v>77</v>
      </c>
      <c r="L32" s="193" t="s">
        <v>205</v>
      </c>
      <c r="M32" s="194" t="s">
        <v>95</v>
      </c>
      <c r="N32" s="254" t="s">
        <v>80</v>
      </c>
      <c r="O32" s="195"/>
      <c r="P32" s="196" t="s">
        <v>367</v>
      </c>
      <c r="Q32" s="237" t="s">
        <v>61</v>
      </c>
      <c r="R32" s="197" t="s">
        <v>32</v>
      </c>
      <c r="S32" s="198">
        <f>2024-1959</f>
        <v>65</v>
      </c>
      <c r="T32" s="199" t="s">
        <v>79</v>
      </c>
      <c r="U32" s="199" t="s">
        <v>137</v>
      </c>
      <c r="V32" s="189">
        <v>21735</v>
      </c>
      <c r="W32" s="189">
        <v>45273</v>
      </c>
      <c r="X32" s="189">
        <v>48926</v>
      </c>
      <c r="Y32" s="200" t="s">
        <v>137</v>
      </c>
      <c r="Z32" s="200">
        <v>4</v>
      </c>
      <c r="AA32" s="201"/>
      <c r="AB32" s="152" t="s">
        <v>71</v>
      </c>
      <c r="AC32" s="148" t="s">
        <v>71</v>
      </c>
      <c r="AD32" s="203"/>
      <c r="AE32" s="153" t="s">
        <v>75</v>
      </c>
      <c r="AF32" s="153" t="s">
        <v>75</v>
      </c>
      <c r="AG32" s="153" t="s">
        <v>75</v>
      </c>
      <c r="AH32" s="204"/>
      <c r="AI32" s="55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30"/>
      <c r="BG32" s="30"/>
      <c r="BH32" s="30"/>
      <c r="BI32" s="8"/>
      <c r="BJ32" s="8"/>
      <c r="BK32" s="126"/>
      <c r="BL32" s="125"/>
      <c r="BM32" s="32"/>
      <c r="BN32" s="32"/>
      <c r="BO32" s="32"/>
      <c r="BP32" s="32"/>
      <c r="BQ32" s="32"/>
    </row>
    <row r="33" spans="1:69" s="33" customFormat="1" x14ac:dyDescent="0.25">
      <c r="A33" s="155">
        <v>26</v>
      </c>
      <c r="B33" s="184" t="s">
        <v>200</v>
      </c>
      <c r="C33" s="186" t="s">
        <v>201</v>
      </c>
      <c r="D33" s="185" t="s">
        <v>73</v>
      </c>
      <c r="E33" s="141" t="s">
        <v>313</v>
      </c>
      <c r="F33" s="187" t="s">
        <v>206</v>
      </c>
      <c r="G33" s="188" t="s">
        <v>137</v>
      </c>
      <c r="H33" s="189">
        <v>23123</v>
      </c>
      <c r="I33" s="190" t="s">
        <v>203</v>
      </c>
      <c r="J33" s="191" t="s">
        <v>207</v>
      </c>
      <c r="K33" s="192" t="s">
        <v>77</v>
      </c>
      <c r="L33" s="183" t="s">
        <v>78</v>
      </c>
      <c r="M33" s="194" t="s">
        <v>81</v>
      </c>
      <c r="N33" s="255"/>
      <c r="O33" s="205"/>
      <c r="P33" s="196" t="s">
        <v>368</v>
      </c>
      <c r="Q33" s="237" t="s">
        <v>62</v>
      </c>
      <c r="R33" s="206" t="s">
        <v>72</v>
      </c>
      <c r="S33" s="198">
        <f>2024-1963</f>
        <v>61</v>
      </c>
      <c r="T33" s="199" t="s">
        <v>74</v>
      </c>
      <c r="U33" s="199" t="s">
        <v>137</v>
      </c>
      <c r="V33" s="189">
        <v>23123</v>
      </c>
      <c r="W33" s="189">
        <v>44874</v>
      </c>
      <c r="X33" s="189">
        <v>48527</v>
      </c>
      <c r="Y33" s="200" t="s">
        <v>137</v>
      </c>
      <c r="Z33" s="200">
        <v>4</v>
      </c>
      <c r="AA33" s="202"/>
      <c r="AB33" s="152" t="s">
        <v>71</v>
      </c>
      <c r="AC33" s="148" t="s">
        <v>71</v>
      </c>
      <c r="AD33" s="203"/>
      <c r="AE33" s="153" t="s">
        <v>75</v>
      </c>
      <c r="AF33" s="153" t="s">
        <v>75</v>
      </c>
      <c r="AG33" s="153" t="s">
        <v>75</v>
      </c>
      <c r="AH33" s="204"/>
      <c r="AI33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30"/>
      <c r="BG33" s="30"/>
      <c r="BH33" s="30"/>
      <c r="BI33" s="8"/>
      <c r="BJ33" s="8"/>
      <c r="BK33" s="126"/>
      <c r="BL33" s="125"/>
      <c r="BM33" s="32"/>
      <c r="BN33" s="32"/>
      <c r="BO33" s="32"/>
      <c r="BP33" s="32"/>
      <c r="BQ33" s="32"/>
    </row>
    <row r="34" spans="1:69" s="33" customFormat="1" x14ac:dyDescent="0.25">
      <c r="A34" s="155">
        <v>27</v>
      </c>
      <c r="B34" s="57" t="s">
        <v>208</v>
      </c>
      <c r="C34" s="149" t="s">
        <v>209</v>
      </c>
      <c r="D34" s="65" t="s">
        <v>73</v>
      </c>
      <c r="E34" s="109" t="s">
        <v>314</v>
      </c>
      <c r="F34" s="62" t="s">
        <v>210</v>
      </c>
      <c r="G34" s="63" t="s">
        <v>137</v>
      </c>
      <c r="H34" s="61">
        <v>20821</v>
      </c>
      <c r="I34" s="64" t="s">
        <v>211</v>
      </c>
      <c r="J34" s="58" t="s">
        <v>212</v>
      </c>
      <c r="K34" s="207" t="s">
        <v>77</v>
      </c>
      <c r="L34" s="208" t="s">
        <v>78</v>
      </c>
      <c r="M34" s="59" t="s">
        <v>81</v>
      </c>
      <c r="N34" s="161"/>
      <c r="O34" s="127"/>
      <c r="P34" s="101" t="s">
        <v>343</v>
      </c>
      <c r="Q34" s="237" t="s">
        <v>344</v>
      </c>
      <c r="R34" s="100" t="s">
        <v>72</v>
      </c>
      <c r="S34" s="66">
        <f>2024-1957</f>
        <v>67</v>
      </c>
      <c r="T34" s="199" t="s">
        <v>74</v>
      </c>
      <c r="U34" s="60" t="s">
        <v>137</v>
      </c>
      <c r="V34" s="60">
        <v>20821</v>
      </c>
      <c r="W34" s="61">
        <v>45289</v>
      </c>
      <c r="X34" s="61">
        <v>48942</v>
      </c>
      <c r="Y34" s="77" t="s">
        <v>137</v>
      </c>
      <c r="Z34" s="34">
        <v>4</v>
      </c>
      <c r="AA34" s="55"/>
      <c r="AB34" s="152" t="s">
        <v>71</v>
      </c>
      <c r="AC34" s="148" t="s">
        <v>71</v>
      </c>
      <c r="AD34" s="75"/>
      <c r="AE34" s="153" t="s">
        <v>75</v>
      </c>
      <c r="AF34" s="153" t="s">
        <v>75</v>
      </c>
      <c r="AG34" s="99"/>
      <c r="AH34" s="103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30"/>
      <c r="BG34" s="30"/>
      <c r="BH34" s="30"/>
      <c r="BI34" s="8"/>
      <c r="BJ34" s="8"/>
      <c r="BK34" s="126"/>
      <c r="BL34" s="125"/>
      <c r="BM34" s="32"/>
      <c r="BN34" s="32"/>
      <c r="BO34" s="32"/>
      <c r="BP34" s="32"/>
      <c r="BQ34" s="32"/>
    </row>
    <row r="35" spans="1:69" s="33" customFormat="1" x14ac:dyDescent="0.25">
      <c r="A35" s="155">
        <v>28</v>
      </c>
      <c r="B35" s="57" t="s">
        <v>215</v>
      </c>
      <c r="C35" s="149" t="s">
        <v>216</v>
      </c>
      <c r="D35" s="65" t="s">
        <v>70</v>
      </c>
      <c r="E35" s="109" t="s">
        <v>322</v>
      </c>
      <c r="F35" s="62" t="s">
        <v>217</v>
      </c>
      <c r="G35" s="63" t="s">
        <v>85</v>
      </c>
      <c r="H35" s="61">
        <v>22551</v>
      </c>
      <c r="I35" s="64" t="s">
        <v>218</v>
      </c>
      <c r="J35" s="58" t="s">
        <v>284</v>
      </c>
      <c r="K35" s="209" t="s">
        <v>77</v>
      </c>
      <c r="L35" s="210" t="s">
        <v>219</v>
      </c>
      <c r="M35" s="59" t="s">
        <v>220</v>
      </c>
      <c r="N35" s="161"/>
      <c r="O35" s="127"/>
      <c r="P35" s="101" t="s">
        <v>348</v>
      </c>
      <c r="Q35" s="237" t="s">
        <v>216</v>
      </c>
      <c r="R35" s="197" t="s">
        <v>32</v>
      </c>
      <c r="S35" s="66">
        <f>2024-1961</f>
        <v>63</v>
      </c>
      <c r="T35" s="199" t="s">
        <v>79</v>
      </c>
      <c r="U35" s="60" t="s">
        <v>85</v>
      </c>
      <c r="V35" s="60">
        <v>22551</v>
      </c>
      <c r="W35" s="61">
        <v>45261</v>
      </c>
      <c r="X35" s="61">
        <v>48914</v>
      </c>
      <c r="Y35" s="77" t="s">
        <v>137</v>
      </c>
      <c r="Z35" s="34">
        <v>4</v>
      </c>
      <c r="AA35" s="55"/>
      <c r="AB35" s="152" t="s">
        <v>71</v>
      </c>
      <c r="AC35" s="148" t="s">
        <v>71</v>
      </c>
      <c r="AD35" s="75"/>
      <c r="AE35" s="153" t="s">
        <v>75</v>
      </c>
      <c r="AF35" s="153" t="s">
        <v>75</v>
      </c>
      <c r="AG35" s="99"/>
      <c r="AH35" s="103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30"/>
      <c r="BG35" s="30"/>
      <c r="BH35" s="30"/>
      <c r="BI35" s="8"/>
      <c r="BJ35" s="8"/>
      <c r="BK35" s="126"/>
      <c r="BL35" s="125"/>
      <c r="BM35" s="32"/>
      <c r="BN35" s="32"/>
      <c r="BO35" s="32"/>
      <c r="BP35" s="32"/>
      <c r="BQ35" s="32"/>
    </row>
    <row r="36" spans="1:69" s="33" customFormat="1" x14ac:dyDescent="0.25">
      <c r="A36" s="155">
        <v>29</v>
      </c>
      <c r="B36" s="57" t="s">
        <v>221</v>
      </c>
      <c r="C36" s="149" t="s">
        <v>222</v>
      </c>
      <c r="D36" s="65" t="s">
        <v>73</v>
      </c>
      <c r="E36" s="109" t="s">
        <v>323</v>
      </c>
      <c r="F36" s="62" t="s">
        <v>223</v>
      </c>
      <c r="G36" s="63" t="s">
        <v>137</v>
      </c>
      <c r="H36" s="61">
        <v>22118</v>
      </c>
      <c r="I36" s="64" t="s">
        <v>224</v>
      </c>
      <c r="J36" s="58" t="s">
        <v>225</v>
      </c>
      <c r="K36" s="209" t="s">
        <v>107</v>
      </c>
      <c r="L36" s="210" t="s">
        <v>219</v>
      </c>
      <c r="M36" s="59" t="s">
        <v>81</v>
      </c>
      <c r="N36" s="247" t="s">
        <v>229</v>
      </c>
      <c r="O36" s="127"/>
      <c r="P36" s="101" t="s">
        <v>365</v>
      </c>
      <c r="Q36" s="237" t="s">
        <v>366</v>
      </c>
      <c r="R36" s="100" t="s">
        <v>72</v>
      </c>
      <c r="S36" s="66">
        <f>2024-1960</f>
        <v>64</v>
      </c>
      <c r="T36" s="199" t="s">
        <v>74</v>
      </c>
      <c r="U36" s="60" t="s">
        <v>137</v>
      </c>
      <c r="V36" s="60">
        <v>22118</v>
      </c>
      <c r="W36" s="61">
        <v>45295</v>
      </c>
      <c r="X36" s="61">
        <v>48948</v>
      </c>
      <c r="Y36" s="77" t="s">
        <v>137</v>
      </c>
      <c r="Z36" s="34">
        <v>4</v>
      </c>
      <c r="AA36" s="55"/>
      <c r="AB36" s="152" t="s">
        <v>71</v>
      </c>
      <c r="AC36" s="148" t="s">
        <v>71</v>
      </c>
      <c r="AD36" s="75"/>
      <c r="AE36" s="153" t="s">
        <v>75</v>
      </c>
      <c r="AF36" s="153" t="s">
        <v>75</v>
      </c>
      <c r="AG36" s="99"/>
      <c r="AH36" s="103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30"/>
      <c r="BG36" s="30"/>
      <c r="BH36" s="30"/>
      <c r="BI36" s="8"/>
      <c r="BJ36" s="8"/>
      <c r="BK36" s="126"/>
      <c r="BL36" s="125"/>
      <c r="BM36" s="32"/>
      <c r="BN36" s="32"/>
      <c r="BO36" s="32"/>
      <c r="BP36" s="32"/>
      <c r="BQ36" s="32"/>
    </row>
    <row r="37" spans="1:69" s="33" customFormat="1" x14ac:dyDescent="0.25">
      <c r="A37" s="155">
        <v>30</v>
      </c>
      <c r="B37" s="57" t="s">
        <v>226</v>
      </c>
      <c r="C37" s="149" t="s">
        <v>227</v>
      </c>
      <c r="D37" s="65" t="s">
        <v>73</v>
      </c>
      <c r="E37" s="109" t="s">
        <v>324</v>
      </c>
      <c r="F37" s="62" t="s">
        <v>228</v>
      </c>
      <c r="G37" s="63" t="s">
        <v>137</v>
      </c>
      <c r="H37" s="61">
        <v>30292</v>
      </c>
      <c r="I37" s="64" t="s">
        <v>224</v>
      </c>
      <c r="J37" s="58" t="s">
        <v>283</v>
      </c>
      <c r="K37" s="209" t="s">
        <v>77</v>
      </c>
      <c r="L37" s="210" t="s">
        <v>78</v>
      </c>
      <c r="M37" s="59" t="s">
        <v>81</v>
      </c>
      <c r="N37" s="248"/>
      <c r="O37" s="127"/>
      <c r="P37" s="101" t="s">
        <v>357</v>
      </c>
      <c r="Q37" s="237" t="s">
        <v>358</v>
      </c>
      <c r="R37" s="100" t="s">
        <v>72</v>
      </c>
      <c r="S37" s="66">
        <f>2024-1982</f>
        <v>42</v>
      </c>
      <c r="T37" s="199" t="s">
        <v>74</v>
      </c>
      <c r="U37" s="60" t="s">
        <v>137</v>
      </c>
      <c r="V37" s="60">
        <v>30292</v>
      </c>
      <c r="W37" s="61">
        <v>45295</v>
      </c>
      <c r="X37" s="61">
        <v>48948</v>
      </c>
      <c r="Y37" s="77" t="s">
        <v>137</v>
      </c>
      <c r="Z37" s="34">
        <v>4</v>
      </c>
      <c r="AA37" s="55"/>
      <c r="AB37" s="152" t="s">
        <v>71</v>
      </c>
      <c r="AC37" s="148" t="s">
        <v>71</v>
      </c>
      <c r="AD37" s="75"/>
      <c r="AE37" s="153" t="s">
        <v>75</v>
      </c>
      <c r="AF37" s="153" t="s">
        <v>75</v>
      </c>
      <c r="AG37" s="99"/>
      <c r="AH37" s="103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30"/>
      <c r="BG37" s="30"/>
      <c r="BH37" s="30"/>
      <c r="BI37" s="8"/>
      <c r="BJ37" s="8"/>
      <c r="BK37" s="126"/>
      <c r="BL37" s="125"/>
      <c r="BM37" s="32"/>
      <c r="BN37" s="32"/>
      <c r="BO37" s="32"/>
      <c r="BP37" s="32"/>
      <c r="BQ37" s="32"/>
    </row>
    <row r="38" spans="1:69" s="33" customFormat="1" x14ac:dyDescent="0.25">
      <c r="A38" s="155">
        <v>31</v>
      </c>
      <c r="B38" s="57" t="s">
        <v>230</v>
      </c>
      <c r="C38" s="149" t="s">
        <v>231</v>
      </c>
      <c r="D38" s="65" t="s">
        <v>73</v>
      </c>
      <c r="E38" s="109" t="s">
        <v>325</v>
      </c>
      <c r="F38" s="62" t="s">
        <v>156</v>
      </c>
      <c r="G38" s="63" t="s">
        <v>232</v>
      </c>
      <c r="H38" s="61">
        <v>21346</v>
      </c>
      <c r="I38" s="64" t="s">
        <v>233</v>
      </c>
      <c r="J38" s="58" t="s">
        <v>282</v>
      </c>
      <c r="K38" s="209" t="s">
        <v>77</v>
      </c>
      <c r="L38" s="210" t="s">
        <v>78</v>
      </c>
      <c r="M38" s="59" t="s">
        <v>234</v>
      </c>
      <c r="N38" s="161"/>
      <c r="O38" s="127"/>
      <c r="P38" s="101" t="s">
        <v>345</v>
      </c>
      <c r="Q38" s="237" t="s">
        <v>346</v>
      </c>
      <c r="R38" s="100" t="s">
        <v>72</v>
      </c>
      <c r="S38" s="66">
        <f>2024-1958</f>
        <v>66</v>
      </c>
      <c r="T38" s="199" t="s">
        <v>74</v>
      </c>
      <c r="U38" s="60" t="s">
        <v>232</v>
      </c>
      <c r="V38" s="60">
        <v>21346</v>
      </c>
      <c r="W38" s="61">
        <v>45288</v>
      </c>
      <c r="X38" s="61">
        <v>48941</v>
      </c>
      <c r="Y38" s="77" t="s">
        <v>137</v>
      </c>
      <c r="Z38" s="34">
        <v>4</v>
      </c>
      <c r="AA38" s="55"/>
      <c r="AB38" s="152" t="s">
        <v>71</v>
      </c>
      <c r="AC38" s="148" t="s">
        <v>71</v>
      </c>
      <c r="AD38" s="75"/>
      <c r="AE38" s="153" t="s">
        <v>75</v>
      </c>
      <c r="AF38" s="153" t="s">
        <v>75</v>
      </c>
      <c r="AG38" s="99"/>
      <c r="AH38" s="103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30"/>
      <c r="BG38" s="30"/>
      <c r="BH38" s="30"/>
      <c r="BI38" s="8"/>
      <c r="BJ38" s="8"/>
      <c r="BK38" s="126"/>
      <c r="BL38" s="125"/>
      <c r="BM38" s="32"/>
      <c r="BN38" s="32"/>
      <c r="BO38" s="32"/>
      <c r="BP38" s="32"/>
      <c r="BQ38" s="32"/>
    </row>
    <row r="39" spans="1:69" s="33" customFormat="1" x14ac:dyDescent="0.25">
      <c r="A39" s="155">
        <v>32</v>
      </c>
      <c r="B39" s="57" t="s">
        <v>235</v>
      </c>
      <c r="C39" s="149" t="s">
        <v>236</v>
      </c>
      <c r="D39" s="65" t="s">
        <v>70</v>
      </c>
      <c r="E39" s="109" t="s">
        <v>326</v>
      </c>
      <c r="F39" s="62" t="s">
        <v>237</v>
      </c>
      <c r="G39" s="63" t="s">
        <v>137</v>
      </c>
      <c r="H39" s="61">
        <v>32677</v>
      </c>
      <c r="I39" s="64" t="s">
        <v>238</v>
      </c>
      <c r="J39" s="58" t="s">
        <v>239</v>
      </c>
      <c r="K39" s="211" t="s">
        <v>77</v>
      </c>
      <c r="L39" s="212" t="s">
        <v>78</v>
      </c>
      <c r="M39" s="59" t="s">
        <v>190</v>
      </c>
      <c r="N39" s="254" t="s">
        <v>80</v>
      </c>
      <c r="O39" s="127"/>
      <c r="P39" s="101" t="s">
        <v>388</v>
      </c>
      <c r="Q39" s="239" t="s">
        <v>236</v>
      </c>
      <c r="R39" s="197" t="s">
        <v>32</v>
      </c>
      <c r="S39" s="66">
        <f>2024-1989</f>
        <v>35</v>
      </c>
      <c r="T39" s="199" t="s">
        <v>79</v>
      </c>
      <c r="U39" s="60" t="s">
        <v>137</v>
      </c>
      <c r="V39" s="60">
        <v>32677</v>
      </c>
      <c r="W39" s="61">
        <v>45301</v>
      </c>
      <c r="X39" s="61">
        <v>48954</v>
      </c>
      <c r="Y39" s="77" t="s">
        <v>137</v>
      </c>
      <c r="Z39" s="34">
        <v>4</v>
      </c>
      <c r="AA39" s="55"/>
      <c r="AB39" s="152" t="s">
        <v>71</v>
      </c>
      <c r="AC39" s="148" t="s">
        <v>71</v>
      </c>
      <c r="AD39" s="75"/>
      <c r="AE39" s="153" t="s">
        <v>75</v>
      </c>
      <c r="AF39" s="153" t="s">
        <v>75</v>
      </c>
      <c r="AG39" s="99"/>
      <c r="AH39" s="103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30"/>
      <c r="BG39" s="30"/>
      <c r="BH39" s="30"/>
      <c r="BI39" s="8"/>
      <c r="BJ39" s="8"/>
      <c r="BK39" s="126"/>
      <c r="BL39" s="125"/>
      <c r="BM39" s="32"/>
      <c r="BN39" s="32"/>
      <c r="BO39" s="32"/>
      <c r="BP39" s="32"/>
      <c r="BQ39" s="32"/>
    </row>
    <row r="40" spans="1:69" s="33" customFormat="1" x14ac:dyDescent="0.25">
      <c r="A40" s="155">
        <v>33</v>
      </c>
      <c r="B40" s="57" t="s">
        <v>248</v>
      </c>
      <c r="C40" s="149" t="s">
        <v>249</v>
      </c>
      <c r="D40" s="65" t="s">
        <v>73</v>
      </c>
      <c r="E40" s="109" t="s">
        <v>327</v>
      </c>
      <c r="F40" s="62" t="s">
        <v>250</v>
      </c>
      <c r="G40" s="63" t="s">
        <v>137</v>
      </c>
      <c r="H40" s="61">
        <v>31898</v>
      </c>
      <c r="I40" s="64" t="s">
        <v>238</v>
      </c>
      <c r="J40" s="58" t="s">
        <v>251</v>
      </c>
      <c r="K40" s="213" t="s">
        <v>77</v>
      </c>
      <c r="L40" s="214" t="s">
        <v>94</v>
      </c>
      <c r="M40" s="59" t="s">
        <v>190</v>
      </c>
      <c r="N40" s="255"/>
      <c r="O40" s="127"/>
      <c r="P40" s="101" t="s">
        <v>389</v>
      </c>
      <c r="Q40" s="239" t="s">
        <v>390</v>
      </c>
      <c r="R40" s="100" t="s">
        <v>72</v>
      </c>
      <c r="S40" s="66">
        <f>2024-1987</f>
        <v>37</v>
      </c>
      <c r="T40" s="199" t="s">
        <v>74</v>
      </c>
      <c r="U40" s="60" t="s">
        <v>137</v>
      </c>
      <c r="V40" s="60">
        <v>31898</v>
      </c>
      <c r="W40" s="61">
        <v>45301</v>
      </c>
      <c r="X40" s="61">
        <v>48954</v>
      </c>
      <c r="Y40" s="77" t="s">
        <v>137</v>
      </c>
      <c r="Z40" s="34">
        <v>4</v>
      </c>
      <c r="AA40" s="55"/>
      <c r="AB40" s="152" t="s">
        <v>71</v>
      </c>
      <c r="AC40" s="148" t="s">
        <v>71</v>
      </c>
      <c r="AD40" s="75"/>
      <c r="AE40" s="153" t="s">
        <v>75</v>
      </c>
      <c r="AF40" s="153" t="s">
        <v>75</v>
      </c>
      <c r="AG40" s="99"/>
      <c r="AH40" s="103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30"/>
      <c r="BG40" s="30"/>
      <c r="BH40" s="30"/>
      <c r="BI40" s="8"/>
      <c r="BJ40" s="8"/>
      <c r="BK40" s="126"/>
      <c r="BL40" s="125"/>
      <c r="BM40" s="32"/>
      <c r="BN40" s="32"/>
      <c r="BO40" s="32"/>
      <c r="BP40" s="32"/>
      <c r="BQ40" s="32"/>
    </row>
    <row r="41" spans="1:69" s="33" customFormat="1" x14ac:dyDescent="0.25">
      <c r="A41" s="155">
        <v>34</v>
      </c>
      <c r="B41" s="57" t="s">
        <v>240</v>
      </c>
      <c r="C41" s="149" t="s">
        <v>241</v>
      </c>
      <c r="D41" s="65" t="s">
        <v>70</v>
      </c>
      <c r="E41" s="109" t="s">
        <v>318</v>
      </c>
      <c r="F41" s="62" t="s">
        <v>242</v>
      </c>
      <c r="G41" s="63" t="s">
        <v>137</v>
      </c>
      <c r="H41" s="61">
        <v>20033</v>
      </c>
      <c r="I41" s="64" t="s">
        <v>243</v>
      </c>
      <c r="J41" s="58" t="s">
        <v>328</v>
      </c>
      <c r="K41" s="213" t="s">
        <v>77</v>
      </c>
      <c r="L41" s="214" t="s">
        <v>78</v>
      </c>
      <c r="M41" s="59" t="s">
        <v>234</v>
      </c>
      <c r="N41" s="254" t="s">
        <v>80</v>
      </c>
      <c r="O41" s="127"/>
      <c r="P41" s="101" t="s">
        <v>347</v>
      </c>
      <c r="Q41" s="237" t="s">
        <v>241</v>
      </c>
      <c r="R41" s="197" t="s">
        <v>32</v>
      </c>
      <c r="S41" s="66">
        <f>2024-1954</f>
        <v>70</v>
      </c>
      <c r="T41" s="199" t="s">
        <v>79</v>
      </c>
      <c r="U41" s="60" t="s">
        <v>137</v>
      </c>
      <c r="V41" s="60">
        <v>20033</v>
      </c>
      <c r="W41" s="61">
        <v>45288</v>
      </c>
      <c r="X41" s="61">
        <v>48941</v>
      </c>
      <c r="Y41" s="77" t="s">
        <v>137</v>
      </c>
      <c r="Z41" s="34">
        <v>4</v>
      </c>
      <c r="AA41" s="55"/>
      <c r="AB41" s="152" t="s">
        <v>71</v>
      </c>
      <c r="AC41" s="148" t="s">
        <v>71</v>
      </c>
      <c r="AD41" s="75"/>
      <c r="AE41" s="153" t="s">
        <v>75</v>
      </c>
      <c r="AF41" s="153" t="s">
        <v>75</v>
      </c>
      <c r="AG41" s="99"/>
      <c r="AH41" s="103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30"/>
      <c r="BG41" s="30"/>
      <c r="BH41" s="30"/>
      <c r="BI41" s="8"/>
      <c r="BJ41" s="8"/>
      <c r="BK41" s="126"/>
      <c r="BL41" s="125"/>
      <c r="BM41" s="32"/>
      <c r="BN41" s="32"/>
      <c r="BO41" s="32"/>
      <c r="BP41" s="32"/>
      <c r="BQ41" s="32"/>
    </row>
    <row r="42" spans="1:69" s="33" customFormat="1" x14ac:dyDescent="0.25">
      <c r="A42" s="155">
        <v>35</v>
      </c>
      <c r="B42" s="57" t="s">
        <v>244</v>
      </c>
      <c r="C42" s="149" t="s">
        <v>245</v>
      </c>
      <c r="D42" s="65" t="s">
        <v>73</v>
      </c>
      <c r="E42" s="109" t="s">
        <v>319</v>
      </c>
      <c r="F42" s="62" t="s">
        <v>246</v>
      </c>
      <c r="G42" s="63" t="s">
        <v>137</v>
      </c>
      <c r="H42" s="61">
        <v>20377</v>
      </c>
      <c r="I42" s="64" t="s">
        <v>243</v>
      </c>
      <c r="J42" s="58" t="s">
        <v>247</v>
      </c>
      <c r="K42" s="213" t="s">
        <v>77</v>
      </c>
      <c r="L42" s="214" t="s">
        <v>78</v>
      </c>
      <c r="M42" s="59" t="s">
        <v>81</v>
      </c>
      <c r="N42" s="255"/>
      <c r="O42" s="127"/>
      <c r="P42" s="101" t="s">
        <v>334</v>
      </c>
      <c r="Q42" s="237" t="s">
        <v>245</v>
      </c>
      <c r="R42" s="100" t="s">
        <v>72</v>
      </c>
      <c r="S42" s="66">
        <f>2024-1955</f>
        <v>69</v>
      </c>
      <c r="T42" s="199" t="s">
        <v>74</v>
      </c>
      <c r="U42" s="60" t="s">
        <v>137</v>
      </c>
      <c r="V42" s="60">
        <v>20377</v>
      </c>
      <c r="W42" s="61">
        <v>45289</v>
      </c>
      <c r="X42" s="61">
        <v>48942</v>
      </c>
      <c r="Y42" s="77" t="s">
        <v>137</v>
      </c>
      <c r="Z42" s="34">
        <v>4</v>
      </c>
      <c r="AA42" s="55"/>
      <c r="AB42" s="152" t="s">
        <v>71</v>
      </c>
      <c r="AC42" s="148" t="s">
        <v>71</v>
      </c>
      <c r="AD42" s="75"/>
      <c r="AE42" s="153" t="s">
        <v>75</v>
      </c>
      <c r="AF42" s="153" t="s">
        <v>75</v>
      </c>
      <c r="AG42" s="99"/>
      <c r="AH42" s="103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30"/>
      <c r="BG42" s="30"/>
      <c r="BH42" s="30"/>
      <c r="BI42" s="8"/>
      <c r="BJ42" s="8"/>
      <c r="BK42" s="126"/>
      <c r="BL42" s="125"/>
      <c r="BM42" s="32"/>
      <c r="BN42" s="32"/>
      <c r="BO42" s="32"/>
      <c r="BP42" s="32"/>
      <c r="BQ42" s="32"/>
    </row>
    <row r="43" spans="1:69" s="33" customFormat="1" x14ac:dyDescent="0.25">
      <c r="A43" s="155">
        <v>36</v>
      </c>
      <c r="B43" s="57" t="s">
        <v>259</v>
      </c>
      <c r="C43" s="149" t="s">
        <v>260</v>
      </c>
      <c r="D43" s="65" t="s">
        <v>73</v>
      </c>
      <c r="E43" s="109" t="s">
        <v>320</v>
      </c>
      <c r="F43" s="62" t="s">
        <v>261</v>
      </c>
      <c r="G43" s="63" t="s">
        <v>137</v>
      </c>
      <c r="H43" s="61">
        <v>19739</v>
      </c>
      <c r="I43" s="64" t="s">
        <v>262</v>
      </c>
      <c r="J43" s="58" t="s">
        <v>269</v>
      </c>
      <c r="K43" s="231" t="s">
        <v>107</v>
      </c>
      <c r="L43" s="232" t="s">
        <v>219</v>
      </c>
      <c r="M43" s="59" t="s">
        <v>81</v>
      </c>
      <c r="N43" s="241" t="s">
        <v>118</v>
      </c>
      <c r="O43" s="127"/>
      <c r="P43" s="101" t="s">
        <v>364</v>
      </c>
      <c r="Q43" s="237" t="s">
        <v>260</v>
      </c>
      <c r="R43" s="100" t="s">
        <v>72</v>
      </c>
      <c r="S43" s="66">
        <f>2024-1954</f>
        <v>70</v>
      </c>
      <c r="T43" s="199" t="s">
        <v>74</v>
      </c>
      <c r="U43" s="60" t="s">
        <v>137</v>
      </c>
      <c r="V43" s="60">
        <v>19739</v>
      </c>
      <c r="W43" s="61">
        <v>45265</v>
      </c>
      <c r="X43" s="61">
        <v>48918</v>
      </c>
      <c r="Y43" s="77" t="s">
        <v>137</v>
      </c>
      <c r="Z43" s="34">
        <v>4</v>
      </c>
      <c r="AA43" s="55"/>
      <c r="AB43" s="152" t="s">
        <v>71</v>
      </c>
      <c r="AC43" s="148" t="s">
        <v>71</v>
      </c>
      <c r="AD43" s="75"/>
      <c r="AE43" s="153" t="s">
        <v>75</v>
      </c>
      <c r="AF43" s="153" t="s">
        <v>75</v>
      </c>
      <c r="AG43" s="99"/>
      <c r="AH43" s="103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30"/>
      <c r="BG43" s="30"/>
      <c r="BH43" s="30"/>
      <c r="BI43" s="8"/>
      <c r="BJ43" s="8"/>
      <c r="BK43" s="126"/>
      <c r="BL43" s="125"/>
      <c r="BM43" s="32"/>
      <c r="BN43" s="32"/>
      <c r="BO43" s="32"/>
      <c r="BP43" s="32"/>
      <c r="BQ43" s="32"/>
    </row>
    <row r="44" spans="1:69" s="33" customFormat="1" x14ac:dyDescent="0.25">
      <c r="A44" s="155">
        <v>37</v>
      </c>
      <c r="B44" s="57" t="s">
        <v>263</v>
      </c>
      <c r="C44" s="149" t="s">
        <v>264</v>
      </c>
      <c r="D44" s="65" t="s">
        <v>73</v>
      </c>
      <c r="E44" s="109" t="s">
        <v>321</v>
      </c>
      <c r="F44" s="62" t="s">
        <v>265</v>
      </c>
      <c r="G44" s="63" t="s">
        <v>137</v>
      </c>
      <c r="H44" s="61">
        <v>22418</v>
      </c>
      <c r="I44" s="64" t="s">
        <v>266</v>
      </c>
      <c r="J44" s="58" t="s">
        <v>269</v>
      </c>
      <c r="K44" s="231" t="s">
        <v>127</v>
      </c>
      <c r="L44" s="232" t="s">
        <v>219</v>
      </c>
      <c r="M44" s="59" t="s">
        <v>81</v>
      </c>
      <c r="N44" s="242"/>
      <c r="O44" s="127"/>
      <c r="P44" s="101" t="s">
        <v>362</v>
      </c>
      <c r="Q44" s="237" t="s">
        <v>363</v>
      </c>
      <c r="R44" s="100" t="s">
        <v>72</v>
      </c>
      <c r="S44" s="66">
        <f>2024-1961</f>
        <v>63</v>
      </c>
      <c r="T44" s="199" t="s">
        <v>74</v>
      </c>
      <c r="U44" s="60" t="s">
        <v>137</v>
      </c>
      <c r="V44" s="60">
        <v>22418</v>
      </c>
      <c r="W44" s="61">
        <v>45265</v>
      </c>
      <c r="X44" s="61">
        <v>48918</v>
      </c>
      <c r="Y44" s="77" t="s">
        <v>137</v>
      </c>
      <c r="Z44" s="34">
        <v>4</v>
      </c>
      <c r="AA44" s="55"/>
      <c r="AB44" s="152" t="s">
        <v>71</v>
      </c>
      <c r="AC44" s="148" t="s">
        <v>71</v>
      </c>
      <c r="AD44" s="75"/>
      <c r="AE44" s="153" t="s">
        <v>75</v>
      </c>
      <c r="AF44" s="153" t="s">
        <v>75</v>
      </c>
      <c r="AG44" s="99"/>
      <c r="AH44" s="103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30"/>
      <c r="BG44" s="30"/>
      <c r="BH44" s="30"/>
      <c r="BI44" s="8"/>
      <c r="BJ44" s="8"/>
      <c r="BK44" s="126"/>
      <c r="BL44" s="125"/>
      <c r="BM44" s="32"/>
      <c r="BN44" s="32"/>
      <c r="BO44" s="32"/>
      <c r="BP44" s="32"/>
      <c r="BQ44" s="32"/>
    </row>
    <row r="45" spans="1:69" s="33" customFormat="1" x14ac:dyDescent="0.25">
      <c r="A45" s="155">
        <v>38</v>
      </c>
      <c r="B45" s="57" t="s">
        <v>267</v>
      </c>
      <c r="C45" s="149" t="s">
        <v>268</v>
      </c>
      <c r="D45" s="65" t="s">
        <v>73</v>
      </c>
      <c r="E45" s="109" t="s">
        <v>315</v>
      </c>
      <c r="F45" s="62" t="s">
        <v>261</v>
      </c>
      <c r="G45" s="63" t="s">
        <v>137</v>
      </c>
      <c r="H45" s="61">
        <v>22562</v>
      </c>
      <c r="I45" s="64" t="s">
        <v>266</v>
      </c>
      <c r="J45" s="58" t="s">
        <v>269</v>
      </c>
      <c r="K45" s="231" t="s">
        <v>77</v>
      </c>
      <c r="L45" s="232" t="s">
        <v>163</v>
      </c>
      <c r="M45" s="59" t="s">
        <v>190</v>
      </c>
      <c r="N45" s="242"/>
      <c r="O45" s="127"/>
      <c r="P45" s="101" t="s">
        <v>361</v>
      </c>
      <c r="Q45" s="237" t="s">
        <v>268</v>
      </c>
      <c r="R45" s="100" t="s">
        <v>72</v>
      </c>
      <c r="S45" s="66">
        <f>2024-1961</f>
        <v>63</v>
      </c>
      <c r="T45" s="199" t="s">
        <v>74</v>
      </c>
      <c r="U45" s="60" t="s">
        <v>137</v>
      </c>
      <c r="V45" s="60">
        <v>22562</v>
      </c>
      <c r="W45" s="61">
        <v>45288</v>
      </c>
      <c r="X45" s="61">
        <v>48941</v>
      </c>
      <c r="Y45" s="77" t="s">
        <v>137</v>
      </c>
      <c r="Z45" s="34">
        <v>4</v>
      </c>
      <c r="AA45" s="55"/>
      <c r="AB45" s="152" t="s">
        <v>71</v>
      </c>
      <c r="AC45" s="148" t="s">
        <v>71</v>
      </c>
      <c r="AD45" s="75"/>
      <c r="AE45" s="153" t="s">
        <v>75</v>
      </c>
      <c r="AF45" s="153" t="s">
        <v>75</v>
      </c>
      <c r="AG45" s="99"/>
      <c r="AH45" s="103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30"/>
      <c r="BG45" s="30"/>
      <c r="BH45" s="30"/>
      <c r="BI45" s="8"/>
      <c r="BJ45" s="8"/>
      <c r="BK45" s="126"/>
      <c r="BL45" s="125"/>
      <c r="BM45" s="32"/>
      <c r="BN45" s="32"/>
      <c r="BO45" s="32"/>
      <c r="BP45" s="32"/>
      <c r="BQ45" s="32"/>
    </row>
    <row r="46" spans="1:69" s="33" customFormat="1" x14ac:dyDescent="0.25">
      <c r="A46" s="155">
        <v>39</v>
      </c>
      <c r="B46" s="57" t="s">
        <v>270</v>
      </c>
      <c r="C46" s="149" t="s">
        <v>271</v>
      </c>
      <c r="D46" s="65" t="s">
        <v>73</v>
      </c>
      <c r="E46" s="109" t="s">
        <v>316</v>
      </c>
      <c r="F46" s="62" t="s">
        <v>272</v>
      </c>
      <c r="G46" s="63" t="s">
        <v>137</v>
      </c>
      <c r="H46" s="61">
        <v>26431</v>
      </c>
      <c r="I46" s="64" t="s">
        <v>273</v>
      </c>
      <c r="J46" s="58" t="s">
        <v>279</v>
      </c>
      <c r="K46" s="231" t="s">
        <v>77</v>
      </c>
      <c r="L46" s="232" t="s">
        <v>219</v>
      </c>
      <c r="M46" s="59" t="s">
        <v>81</v>
      </c>
      <c r="N46" s="242"/>
      <c r="O46" s="127"/>
      <c r="P46" s="101" t="s">
        <v>373</v>
      </c>
      <c r="Q46" s="239" t="s">
        <v>374</v>
      </c>
      <c r="R46" s="100" t="s">
        <v>72</v>
      </c>
      <c r="S46" s="66">
        <f>2024-1972</f>
        <v>52</v>
      </c>
      <c r="T46" s="199" t="s">
        <v>74</v>
      </c>
      <c r="U46" s="60" t="s">
        <v>137</v>
      </c>
      <c r="V46" s="60">
        <v>26431</v>
      </c>
      <c r="W46" s="61">
        <v>45272</v>
      </c>
      <c r="X46" s="61">
        <v>48925</v>
      </c>
      <c r="Y46" s="77" t="s">
        <v>375</v>
      </c>
      <c r="Z46" s="34">
        <v>4</v>
      </c>
      <c r="AA46" s="55"/>
      <c r="AB46" s="152" t="s">
        <v>71</v>
      </c>
      <c r="AC46" s="148" t="s">
        <v>71</v>
      </c>
      <c r="AD46" s="75"/>
      <c r="AE46" s="153" t="s">
        <v>75</v>
      </c>
      <c r="AF46" s="153" t="s">
        <v>75</v>
      </c>
      <c r="AG46" s="99"/>
      <c r="AH46" s="103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30"/>
      <c r="BG46" s="30"/>
      <c r="BH46" s="30"/>
      <c r="BI46" s="8"/>
      <c r="BJ46" s="8"/>
      <c r="BK46" s="126"/>
      <c r="BL46" s="125"/>
      <c r="BM46" s="32"/>
      <c r="BN46" s="32"/>
      <c r="BO46" s="32"/>
      <c r="BP46" s="32"/>
      <c r="BQ46" s="32"/>
    </row>
    <row r="47" spans="1:69" s="33" customFormat="1" x14ac:dyDescent="0.25">
      <c r="A47" s="155">
        <v>40</v>
      </c>
      <c r="B47" s="57" t="s">
        <v>274</v>
      </c>
      <c r="C47" s="149" t="s">
        <v>275</v>
      </c>
      <c r="D47" s="65" t="s">
        <v>73</v>
      </c>
      <c r="E47" s="109" t="s">
        <v>317</v>
      </c>
      <c r="F47" s="62" t="s">
        <v>276</v>
      </c>
      <c r="G47" s="63" t="s">
        <v>137</v>
      </c>
      <c r="H47" s="61">
        <v>32900</v>
      </c>
      <c r="I47" s="64" t="s">
        <v>277</v>
      </c>
      <c r="J47" s="58" t="s">
        <v>278</v>
      </c>
      <c r="K47" s="231" t="s">
        <v>77</v>
      </c>
      <c r="L47" s="232" t="s">
        <v>78</v>
      </c>
      <c r="M47" s="59" t="s">
        <v>95</v>
      </c>
      <c r="N47" s="243"/>
      <c r="O47" s="127"/>
      <c r="P47" s="101" t="s">
        <v>359</v>
      </c>
      <c r="Q47" s="237" t="s">
        <v>360</v>
      </c>
      <c r="R47" s="100" t="s">
        <v>72</v>
      </c>
      <c r="S47" s="66">
        <f>2024-1990</f>
        <v>34</v>
      </c>
      <c r="T47" s="199" t="s">
        <v>74</v>
      </c>
      <c r="U47" s="60" t="s">
        <v>137</v>
      </c>
      <c r="V47" s="60">
        <v>32900</v>
      </c>
      <c r="W47" s="61">
        <v>45289</v>
      </c>
      <c r="X47" s="61">
        <v>48942</v>
      </c>
      <c r="Y47" s="77" t="s">
        <v>137</v>
      </c>
      <c r="Z47" s="34">
        <v>4</v>
      </c>
      <c r="AA47" s="55"/>
      <c r="AB47" s="152" t="s">
        <v>71</v>
      </c>
      <c r="AC47" s="148" t="s">
        <v>71</v>
      </c>
      <c r="AD47" s="75"/>
      <c r="AE47" s="153" t="s">
        <v>75</v>
      </c>
      <c r="AF47" s="153" t="s">
        <v>75</v>
      </c>
      <c r="AG47" s="99"/>
      <c r="AH47" s="103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30"/>
      <c r="BG47" s="30"/>
      <c r="BH47" s="30"/>
      <c r="BI47" s="8"/>
      <c r="BJ47" s="8"/>
      <c r="BK47" s="126"/>
      <c r="BL47" s="125"/>
      <c r="BM47" s="32"/>
      <c r="BN47" s="32"/>
      <c r="BO47" s="32"/>
      <c r="BP47" s="32"/>
      <c r="BQ47" s="32"/>
    </row>
    <row r="48" spans="1:69" x14ac:dyDescent="0.25">
      <c r="E48" s="43"/>
      <c r="G48" s="37"/>
      <c r="H48"/>
      <c r="I48" s="46"/>
      <c r="J48" s="48"/>
      <c r="K48" s="46"/>
      <c r="L48" s="49"/>
      <c r="M48"/>
      <c r="N48" s="36"/>
      <c r="O48" s="39"/>
      <c r="P48"/>
      <c r="U48" s="46"/>
      <c r="V48" s="71"/>
      <c r="X48" s="39"/>
      <c r="Y48" s="35"/>
      <c r="Z48" s="38"/>
      <c r="AA48"/>
      <c r="AH48" s="8"/>
      <c r="BK48"/>
    </row>
  </sheetData>
  <mergeCells count="39">
    <mergeCell ref="R6:R7"/>
    <mergeCell ref="Q6:Q7"/>
    <mergeCell ref="P6:P7"/>
    <mergeCell ref="N6:N7"/>
    <mergeCell ref="N36:N37"/>
    <mergeCell ref="N26:N31"/>
    <mergeCell ref="N32:N33"/>
    <mergeCell ref="N9:N10"/>
    <mergeCell ref="AE6:AH6"/>
    <mergeCell ref="AB6:AB7"/>
    <mergeCell ref="AC6:AC7"/>
    <mergeCell ref="AD6:AD7"/>
    <mergeCell ref="S6:S7"/>
    <mergeCell ref="T6:T7"/>
    <mergeCell ref="Z6:Z7"/>
    <mergeCell ref="U6:V6"/>
    <mergeCell ref="W6:W7"/>
    <mergeCell ref="X6:X7"/>
    <mergeCell ref="Y6:Y7"/>
    <mergeCell ref="L6:L7"/>
    <mergeCell ref="M6:M7"/>
    <mergeCell ref="A6:A7"/>
    <mergeCell ref="B6:B7"/>
    <mergeCell ref="C6:C7"/>
    <mergeCell ref="D6:D7"/>
    <mergeCell ref="K6:K7"/>
    <mergeCell ref="E6:E7"/>
    <mergeCell ref="F6:F7"/>
    <mergeCell ref="G6:G7"/>
    <mergeCell ref="H6:H7"/>
    <mergeCell ref="I6:I7"/>
    <mergeCell ref="J6:J7"/>
    <mergeCell ref="N43:N47"/>
    <mergeCell ref="N13:N17"/>
    <mergeCell ref="N18:N19"/>
    <mergeCell ref="N22:N25"/>
    <mergeCell ref="N11:N12"/>
    <mergeCell ref="N41:N42"/>
    <mergeCell ref="N39:N40"/>
  </mergeCells>
  <phoneticPr fontId="68" type="noConversion"/>
  <pageMargins left="0.7" right="0.7" top="0.75" bottom="0.75" header="0.3" footer="0.3"/>
  <pageSetup paperSize="9" scale="70" orientation="landscape" horizontalDpi="360" verticalDpi="360" r:id="rId1"/>
  <ignoredErrors>
    <ignoredError sqref="B8:B28 B29:B31 J32:J33 B32:B35 J36 B36:B40 J42 B41:B47 E9:E23 E24:E43 E44:E47 J9" numberStoredAsText="1"/>
    <ignoredError sqref="S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AC47"/>
  <sheetViews>
    <sheetView topLeftCell="A3" workbookViewId="0">
      <selection activeCell="H20" sqref="H20"/>
    </sheetView>
  </sheetViews>
  <sheetFormatPr defaultRowHeight="18.75" x14ac:dyDescent="0.25"/>
  <cols>
    <col min="1" max="1" width="24" style="97" customWidth="1"/>
    <col min="2" max="2" width="9.140625" style="97"/>
    <col min="3" max="3" width="60.42578125" style="97" customWidth="1"/>
    <col min="4" max="29" width="9.140625" style="97"/>
  </cols>
  <sheetData>
    <row r="4" spans="1:29" ht="18" x14ac:dyDescent="0.25">
      <c r="A4" s="8"/>
      <c r="B4" s="8"/>
      <c r="C4" s="92" t="s">
        <v>42</v>
      </c>
      <c r="D4" s="93"/>
      <c r="E4" s="94"/>
      <c r="F4" s="8"/>
      <c r="G4" s="8"/>
      <c r="H4" s="8"/>
      <c r="I4" s="8"/>
      <c r="J4" s="8"/>
      <c r="K4" s="8"/>
      <c r="L4" s="8"/>
      <c r="M4" s="8"/>
      <c r="N4" s="8"/>
      <c r="O4" s="8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8" x14ac:dyDescent="0.25">
      <c r="A5" s="8"/>
      <c r="B5" s="8"/>
      <c r="C5" s="92" t="s">
        <v>43</v>
      </c>
      <c r="D5" s="93" t="s">
        <v>32</v>
      </c>
      <c r="E5" s="94"/>
      <c r="F5" s="8"/>
      <c r="G5" s="8"/>
      <c r="H5" s="8"/>
      <c r="I5" s="8"/>
      <c r="J5" s="8"/>
      <c r="K5" s="8"/>
      <c r="L5" s="8"/>
      <c r="M5" s="8"/>
      <c r="N5" s="8"/>
      <c r="O5" s="8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18" x14ac:dyDescent="0.25">
      <c r="A6" s="8"/>
      <c r="B6" s="8"/>
      <c r="C6" s="95" t="s">
        <v>45</v>
      </c>
      <c r="D6" s="96"/>
      <c r="E6" s="94"/>
      <c r="F6" s="8"/>
      <c r="G6" s="8"/>
      <c r="H6" s="8"/>
      <c r="I6" s="8"/>
      <c r="J6" s="8"/>
      <c r="K6" s="8"/>
      <c r="L6" s="8"/>
      <c r="M6" s="8"/>
      <c r="N6" s="8"/>
      <c r="O6" s="8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C7" s="95" t="s">
        <v>44</v>
      </c>
      <c r="D7" s="92"/>
      <c r="E7" s="98"/>
    </row>
    <row r="8" spans="1:29" x14ac:dyDescent="0.25">
      <c r="C8" s="92" t="s">
        <v>40</v>
      </c>
      <c r="D8" s="92"/>
      <c r="E8" s="98"/>
      <c r="I8" s="98"/>
    </row>
    <row r="9" spans="1:29" x14ac:dyDescent="0.25">
      <c r="C9" s="95" t="s">
        <v>39</v>
      </c>
      <c r="D9" s="92"/>
      <c r="E9" s="98"/>
    </row>
    <row r="10" spans="1:29" x14ac:dyDescent="0.25">
      <c r="C10" s="92" t="s">
        <v>48</v>
      </c>
      <c r="D10" s="98"/>
      <c r="E10" s="98"/>
    </row>
    <row r="11" spans="1:29" x14ac:dyDescent="0.25">
      <c r="C11" s="95" t="s">
        <v>38</v>
      </c>
      <c r="D11" s="98"/>
      <c r="E11" s="98"/>
    </row>
    <row r="12" spans="1:29" x14ac:dyDescent="0.25">
      <c r="C12" s="95" t="s">
        <v>36</v>
      </c>
      <c r="D12" s="98"/>
      <c r="E12" s="98"/>
    </row>
    <row r="13" spans="1:29" x14ac:dyDescent="0.25">
      <c r="C13" s="92" t="s">
        <v>34</v>
      </c>
      <c r="D13" s="98"/>
      <c r="E13" s="98"/>
    </row>
    <row r="14" spans="1:29" x14ac:dyDescent="0.25">
      <c r="C14" s="95" t="s">
        <v>33</v>
      </c>
      <c r="D14" s="98"/>
      <c r="E14" s="98"/>
    </row>
    <row r="15" spans="1:29" x14ac:dyDescent="0.25">
      <c r="C15" s="92" t="s">
        <v>50</v>
      </c>
      <c r="D15" s="98"/>
      <c r="E15" s="98"/>
    </row>
    <row r="16" spans="1:29" x14ac:dyDescent="0.25">
      <c r="C16" s="95" t="s">
        <v>49</v>
      </c>
      <c r="D16" s="98"/>
      <c r="E16" s="98"/>
    </row>
    <row r="17" spans="3:5" x14ac:dyDescent="0.25">
      <c r="C17" s="92" t="s">
        <v>35</v>
      </c>
      <c r="D17" s="98"/>
      <c r="E17" s="98"/>
    </row>
    <row r="18" spans="3:5" x14ac:dyDescent="0.25">
      <c r="C18" s="95" t="s">
        <v>63</v>
      </c>
      <c r="D18" s="98"/>
      <c r="E18" s="98"/>
    </row>
    <row r="19" spans="3:5" x14ac:dyDescent="0.25">
      <c r="C19" s="95" t="s">
        <v>37</v>
      </c>
      <c r="D19" s="98"/>
      <c r="E19" s="98"/>
    </row>
    <row r="20" spans="3:5" x14ac:dyDescent="0.25">
      <c r="C20" s="92" t="s">
        <v>41</v>
      </c>
      <c r="D20" s="98"/>
      <c r="E20" s="98"/>
    </row>
    <row r="21" spans="3:5" x14ac:dyDescent="0.25">
      <c r="C21" s="92" t="s">
        <v>58</v>
      </c>
      <c r="D21" s="98"/>
      <c r="E21" s="98"/>
    </row>
    <row r="22" spans="3:5" x14ac:dyDescent="0.25">
      <c r="C22" s="95" t="s">
        <v>57</v>
      </c>
      <c r="D22" s="98"/>
      <c r="E22" s="98"/>
    </row>
    <row r="23" spans="3:5" x14ac:dyDescent="0.25">
      <c r="C23" s="92" t="s">
        <v>47</v>
      </c>
      <c r="D23" s="98"/>
      <c r="E23" s="98"/>
    </row>
    <row r="24" spans="3:5" x14ac:dyDescent="0.25">
      <c r="C24" s="92" t="s">
        <v>46</v>
      </c>
      <c r="D24" s="98"/>
      <c r="E24" s="98"/>
    </row>
    <row r="25" spans="3:5" x14ac:dyDescent="0.25">
      <c r="C25" s="95" t="s">
        <v>64</v>
      </c>
      <c r="D25" s="98"/>
      <c r="E25" s="98"/>
    </row>
    <row r="26" spans="3:5" x14ac:dyDescent="0.25">
      <c r="C26" s="92" t="s">
        <v>65</v>
      </c>
      <c r="D26" s="98"/>
      <c r="E26" s="98"/>
    </row>
    <row r="27" spans="3:5" x14ac:dyDescent="0.25">
      <c r="C27" s="92" t="s">
        <v>54</v>
      </c>
    </row>
    <row r="28" spans="3:5" x14ac:dyDescent="0.25">
      <c r="C28" s="95" t="s">
        <v>51</v>
      </c>
    </row>
    <row r="29" spans="3:5" x14ac:dyDescent="0.25">
      <c r="C29" s="92" t="s">
        <v>60</v>
      </c>
    </row>
    <row r="30" spans="3:5" x14ac:dyDescent="0.25">
      <c r="C30" s="95" t="s">
        <v>59</v>
      </c>
    </row>
    <row r="31" spans="3:5" x14ac:dyDescent="0.25">
      <c r="C31" s="95" t="s">
        <v>52</v>
      </c>
    </row>
    <row r="32" spans="3:5" x14ac:dyDescent="0.25">
      <c r="C32" s="95" t="s">
        <v>53</v>
      </c>
    </row>
    <row r="33" spans="3:3" x14ac:dyDescent="0.25">
      <c r="C33" s="95" t="s">
        <v>66</v>
      </c>
    </row>
    <row r="34" spans="3:3" x14ac:dyDescent="0.25">
      <c r="C34" s="95" t="s">
        <v>56</v>
      </c>
    </row>
    <row r="35" spans="3:3" x14ac:dyDescent="0.25">
      <c r="C35" s="95" t="s">
        <v>55</v>
      </c>
    </row>
    <row r="36" spans="3:3" x14ac:dyDescent="0.25">
      <c r="C36" s="92" t="s">
        <v>61</v>
      </c>
    </row>
    <row r="37" spans="3:3" x14ac:dyDescent="0.25">
      <c r="C37" s="95" t="s">
        <v>62</v>
      </c>
    </row>
    <row r="38" spans="3:3" x14ac:dyDescent="0.25">
      <c r="C38" s="92"/>
    </row>
    <row r="39" spans="3:3" x14ac:dyDescent="0.25">
      <c r="C39" s="92"/>
    </row>
    <row r="40" spans="3:3" x14ac:dyDescent="0.25">
      <c r="C40" s="92"/>
    </row>
    <row r="41" spans="3:3" x14ac:dyDescent="0.25">
      <c r="C41" s="92"/>
    </row>
    <row r="42" spans="3:3" x14ac:dyDescent="0.25">
      <c r="C42" s="92"/>
    </row>
    <row r="43" spans="3:3" x14ac:dyDescent="0.25">
      <c r="C43" s="92"/>
    </row>
    <row r="44" spans="3:3" x14ac:dyDescent="0.25">
      <c r="C44" s="92"/>
    </row>
    <row r="45" spans="3:3" x14ac:dyDescent="0.25">
      <c r="C45" s="92"/>
    </row>
    <row r="46" spans="3:3" x14ac:dyDescent="0.25">
      <c r="C46" s="92" t="s">
        <v>67</v>
      </c>
    </row>
    <row r="47" spans="3:3" x14ac:dyDescent="0.25">
      <c r="C47" s="9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Bus 1</vt:lpstr>
      <vt:lpstr>Sheet1 </vt:lpstr>
      <vt:lpstr>'Bus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</dc:creator>
  <cp:lastModifiedBy>Admin</cp:lastModifiedBy>
  <cp:lastPrinted>2022-11-22T09:22:36Z</cp:lastPrinted>
  <dcterms:created xsi:type="dcterms:W3CDTF">2019-10-16T02:31:39Z</dcterms:created>
  <dcterms:modified xsi:type="dcterms:W3CDTF">2024-11-28T09:33:42Z</dcterms:modified>
</cp:coreProperties>
</file>