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FS122375\Documents\Data structures and algorithms\schantt\"/>
    </mc:Choice>
  </mc:AlternateContent>
  <xr:revisionPtr revIDLastSave="0" documentId="13_ncr:1_{1388FEDC-A5CC-4FDB-AAC0-DA0A56334F7A}" xr6:coauthVersionLast="47" xr6:coauthVersionMax="47" xr10:uidLastSave="{00000000-0000-0000-0000-000000000000}"/>
  <bookViews>
    <workbookView xWindow="16690" yWindow="-380" windowWidth="19420" windowHeight="10300" activeTab="3" xr2:uid="{00000000-000D-0000-FFFF-FFFF00000000}"/>
  </bookViews>
  <sheets>
    <sheet name="Stage description" sheetId="15" r:id="rId1"/>
    <sheet name="processing_time" sheetId="19" r:id="rId2"/>
    <sheet name="change_over" sheetId="20" r:id="rId3"/>
    <sheet name="times" sheetId="21" r:id="rId4"/>
    <sheet name="Table 1" sheetId="1" state="hidden" r:id="rId5"/>
    <sheet name="Table 2" sheetId="2" state="hidden" r:id="rId6"/>
    <sheet name="Table 3" sheetId="3" state="hidden" r:id="rId7"/>
    <sheet name="Table 4" sheetId="4" state="hidden" r:id="rId8"/>
    <sheet name="Table 5" sheetId="5" state="hidden" r:id="rId9"/>
    <sheet name="Table 6" sheetId="6" state="hidden" r:id="rId10"/>
    <sheet name="Table 7" sheetId="7" state="hidden" r:id="rId11"/>
    <sheet name="Table 8" sheetId="8" state="hidden" r:id="rId12"/>
    <sheet name="Table 9" sheetId="9" state="hidden" r:id="rId13"/>
    <sheet name="Table 10" sheetId="10" state="hidden" r:id="rId14"/>
    <sheet name="Table 11" sheetId="11" state="hidden" r:id="rId15"/>
    <sheet name="Table 12" sheetId="12" state="hidden" r:id="rId16"/>
    <sheet name="Table 13" sheetId="13" state="hidden" r:id="rId17"/>
    <sheet name="Table 14" sheetId="14" state="hidden" r:id="rId1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21" l="1"/>
  <c r="C16" i="21"/>
  <c r="D16" i="21"/>
  <c r="E16" i="21"/>
  <c r="F16" i="21"/>
  <c r="C17" i="21"/>
  <c r="D17" i="21"/>
  <c r="E17" i="21"/>
  <c r="F17" i="21"/>
  <c r="C18" i="21"/>
  <c r="D18" i="21"/>
  <c r="E18" i="21"/>
  <c r="F18" i="21"/>
  <c r="C19" i="21"/>
  <c r="D19" i="21"/>
  <c r="E19" i="21"/>
  <c r="F19" i="21"/>
  <c r="C20" i="21"/>
  <c r="D20" i="21"/>
  <c r="E20" i="21"/>
  <c r="F20" i="21"/>
  <c r="C21" i="21"/>
  <c r="D21" i="21"/>
  <c r="E21" i="21"/>
  <c r="F21" i="21"/>
  <c r="D15" i="21"/>
  <c r="E15" i="21"/>
  <c r="F15" i="21"/>
  <c r="C9" i="19"/>
  <c r="C10" i="19"/>
  <c r="C11" i="19"/>
  <c r="F11" i="19" s="1"/>
  <c r="C12" i="19"/>
  <c r="F12" i="19" s="1"/>
  <c r="C13" i="19"/>
  <c r="C14" i="19"/>
  <c r="C15" i="19"/>
  <c r="C16" i="19"/>
  <c r="F16" i="19" s="1"/>
  <c r="C17" i="19"/>
  <c r="F17" i="19" s="1"/>
  <c r="C18" i="19"/>
  <c r="F18" i="19" s="1"/>
  <c r="C9" i="20"/>
  <c r="K9" i="20" s="1"/>
  <c r="AK2" i="20"/>
  <c r="AJ2" i="20"/>
  <c r="AJ3" i="20" s="1"/>
  <c r="AI2" i="20"/>
  <c r="AH2" i="20"/>
  <c r="AG2" i="20"/>
  <c r="AF2" i="20"/>
  <c r="AE2" i="20"/>
  <c r="AD2" i="20"/>
  <c r="AD3" i="20" s="1"/>
  <c r="I35" i="20" s="1"/>
  <c r="Q35" i="20" s="1"/>
  <c r="AC2" i="20"/>
  <c r="AC3" i="20" s="1"/>
  <c r="H32" i="20" s="1"/>
  <c r="P32" i="20" s="1"/>
  <c r="AB2" i="20"/>
  <c r="AB3" i="20" s="1"/>
  <c r="AA2" i="20"/>
  <c r="Z2" i="20"/>
  <c r="Z3" i="20" s="1"/>
  <c r="E32" i="20" s="1"/>
  <c r="M32" i="20" s="1"/>
  <c r="Y2" i="20"/>
  <c r="X2" i="20"/>
  <c r="X3" i="20" s="1"/>
  <c r="W2" i="20"/>
  <c r="V2" i="20"/>
  <c r="U2" i="20"/>
  <c r="U3" i="20" s="1"/>
  <c r="T2" i="20"/>
  <c r="S2" i="20"/>
  <c r="R2" i="20"/>
  <c r="Q2" i="20"/>
  <c r="P2" i="20"/>
  <c r="I22" i="20" s="1"/>
  <c r="Q22" i="20" s="1"/>
  <c r="O2" i="20"/>
  <c r="H16" i="20" s="1"/>
  <c r="P16" i="20" s="1"/>
  <c r="G22" i="20"/>
  <c r="O22" i="20" s="1"/>
  <c r="M2" i="20"/>
  <c r="F18" i="20" s="1"/>
  <c r="N18" i="20" s="1"/>
  <c r="E18" i="20"/>
  <c r="M18" i="20" s="1"/>
  <c r="D20" i="20"/>
  <c r="L20" i="20" s="1"/>
  <c r="J2" i="20"/>
  <c r="C22" i="20" s="1"/>
  <c r="K22" i="20" s="1"/>
  <c r="I2" i="20"/>
  <c r="I3" i="20" s="1"/>
  <c r="H2" i="20"/>
  <c r="H3" i="20" s="1"/>
  <c r="G2" i="20"/>
  <c r="G3" i="20" s="1"/>
  <c r="F2" i="20"/>
  <c r="F3" i="20" s="1"/>
  <c r="E2" i="20"/>
  <c r="E3" i="20" s="1"/>
  <c r="D2" i="20"/>
  <c r="D3" i="20" s="1"/>
  <c r="D9" i="20" s="1"/>
  <c r="L9" i="20" s="1"/>
  <c r="C2" i="20"/>
  <c r="C3" i="20" s="1"/>
  <c r="G21" i="20"/>
  <c r="O21" i="20" s="1"/>
  <c r="E21" i="20"/>
  <c r="M21" i="20" s="1"/>
  <c r="D21" i="20"/>
  <c r="L21" i="20" s="1"/>
  <c r="C21" i="20"/>
  <c r="K21" i="20" s="1"/>
  <c r="C38" i="19"/>
  <c r="F38" i="19" s="1"/>
  <c r="C39" i="19"/>
  <c r="F39" i="19" s="1"/>
  <c r="C40" i="19"/>
  <c r="F40" i="19" s="1"/>
  <c r="C41" i="19"/>
  <c r="F41" i="19" s="1"/>
  <c r="C42" i="19"/>
  <c r="F42" i="19" s="1"/>
  <c r="C43" i="19"/>
  <c r="F43" i="19" s="1"/>
  <c r="C37" i="19"/>
  <c r="F37" i="19" s="1"/>
  <c r="C31" i="19"/>
  <c r="F31" i="19" s="1"/>
  <c r="C32" i="19"/>
  <c r="F32" i="19" s="1"/>
  <c r="C33" i="19"/>
  <c r="F33" i="19" s="1"/>
  <c r="C34" i="19"/>
  <c r="F34" i="19" s="1"/>
  <c r="C35" i="19"/>
  <c r="F35" i="19" s="1"/>
  <c r="C36" i="19"/>
  <c r="F36" i="19" s="1"/>
  <c r="C30" i="19"/>
  <c r="F30" i="19" s="1"/>
  <c r="C19" i="19"/>
  <c r="F19" i="19" s="1"/>
  <c r="C20" i="19"/>
  <c r="F20" i="19" s="1"/>
  <c r="C21" i="19"/>
  <c r="F21" i="19" s="1"/>
  <c r="C22" i="19"/>
  <c r="F22" i="19" s="1"/>
  <c r="Q2" i="19"/>
  <c r="R2" i="19"/>
  <c r="S2" i="19"/>
  <c r="T2" i="19"/>
  <c r="U2" i="19"/>
  <c r="V2" i="19"/>
  <c r="W2" i="19"/>
  <c r="Q3" i="19"/>
  <c r="R3" i="19"/>
  <c r="S3" i="19"/>
  <c r="T3" i="19"/>
  <c r="U3" i="19"/>
  <c r="V3" i="19"/>
  <c r="W3" i="19"/>
  <c r="I2" i="19"/>
  <c r="H2" i="19"/>
  <c r="G2" i="19"/>
  <c r="F2" i="19"/>
  <c r="E2" i="19"/>
  <c r="D2" i="19"/>
  <c r="C2" i="19"/>
  <c r="C3" i="19"/>
  <c r="D3" i="19"/>
  <c r="E3" i="19"/>
  <c r="F3" i="19"/>
  <c r="G3" i="19"/>
  <c r="H3" i="19"/>
  <c r="I3" i="19"/>
  <c r="F10" i="19" l="1"/>
  <c r="F13" i="19"/>
  <c r="C24" i="19"/>
  <c r="F24" i="19" s="1"/>
  <c r="G16" i="20"/>
  <c r="O16" i="20" s="1"/>
  <c r="E17" i="20"/>
  <c r="M17" i="20" s="1"/>
  <c r="F21" i="20"/>
  <c r="N21" i="20" s="1"/>
  <c r="I16" i="20"/>
  <c r="Q16" i="20" s="1"/>
  <c r="I19" i="20"/>
  <c r="Q19" i="20" s="1"/>
  <c r="H21" i="20"/>
  <c r="P21" i="20" s="1"/>
  <c r="I21" i="20"/>
  <c r="Q21" i="20" s="1"/>
  <c r="C28" i="19"/>
  <c r="F28" i="19" s="1"/>
  <c r="C27" i="19"/>
  <c r="F27" i="19" s="1"/>
  <c r="C26" i="19"/>
  <c r="F26" i="19" s="1"/>
  <c r="C25" i="19"/>
  <c r="F25" i="19" s="1"/>
  <c r="F9" i="19"/>
  <c r="F15" i="19"/>
  <c r="F14" i="19"/>
  <c r="C23" i="19"/>
  <c r="F23" i="19" s="1"/>
  <c r="C29" i="19"/>
  <c r="F29" i="19" s="1"/>
  <c r="I14" i="20"/>
  <c r="Q14" i="20" s="1"/>
  <c r="I12" i="20"/>
  <c r="Q12" i="20" s="1"/>
  <c r="C17" i="20"/>
  <c r="K17" i="20" s="1"/>
  <c r="C19" i="20"/>
  <c r="K19" i="20" s="1"/>
  <c r="E19" i="20"/>
  <c r="M19" i="20" s="1"/>
  <c r="H30" i="20"/>
  <c r="P30" i="20" s="1"/>
  <c r="F19" i="20"/>
  <c r="N19" i="20" s="1"/>
  <c r="G19" i="20"/>
  <c r="O19" i="20" s="1"/>
  <c r="D15" i="20"/>
  <c r="L15" i="20" s="1"/>
  <c r="H19" i="20"/>
  <c r="P19" i="20" s="1"/>
  <c r="G30" i="20"/>
  <c r="O30" i="20" s="1"/>
  <c r="G32" i="20"/>
  <c r="O32" i="20" s="1"/>
  <c r="D17" i="20"/>
  <c r="L17" i="20" s="1"/>
  <c r="F17" i="20"/>
  <c r="N17" i="20" s="1"/>
  <c r="G17" i="20"/>
  <c r="O17" i="20" s="1"/>
  <c r="E20" i="20"/>
  <c r="M20" i="20" s="1"/>
  <c r="D22" i="20"/>
  <c r="L22" i="20" s="1"/>
  <c r="H33" i="20"/>
  <c r="P33" i="20" s="1"/>
  <c r="D10" i="20"/>
  <c r="L10" i="20" s="1"/>
  <c r="H17" i="20"/>
  <c r="P17" i="20" s="1"/>
  <c r="F20" i="20"/>
  <c r="N20" i="20" s="1"/>
  <c r="E22" i="20"/>
  <c r="M22" i="20" s="1"/>
  <c r="H34" i="20"/>
  <c r="P34" i="20" s="1"/>
  <c r="Q3" i="20"/>
  <c r="C24" i="20" s="1"/>
  <c r="K24" i="20" s="1"/>
  <c r="D11" i="20"/>
  <c r="L11" i="20" s="1"/>
  <c r="I17" i="20"/>
  <c r="Q17" i="20" s="1"/>
  <c r="G20" i="20"/>
  <c r="O20" i="20" s="1"/>
  <c r="F22" i="20"/>
  <c r="N22" i="20" s="1"/>
  <c r="H35" i="20"/>
  <c r="P35" i="20" s="1"/>
  <c r="G10" i="20"/>
  <c r="O10" i="20" s="1"/>
  <c r="Y3" i="20"/>
  <c r="D35" i="20" s="1"/>
  <c r="L35" i="20" s="1"/>
  <c r="D12" i="20"/>
  <c r="L12" i="20" s="1"/>
  <c r="G18" i="20"/>
  <c r="O18" i="20" s="1"/>
  <c r="H20" i="20"/>
  <c r="P20" i="20" s="1"/>
  <c r="H9" i="20"/>
  <c r="P9" i="20" s="1"/>
  <c r="D13" i="20"/>
  <c r="L13" i="20" s="1"/>
  <c r="H18" i="20"/>
  <c r="P18" i="20" s="1"/>
  <c r="I20" i="20"/>
  <c r="Q20" i="20" s="1"/>
  <c r="H22" i="20"/>
  <c r="P22" i="20" s="1"/>
  <c r="H36" i="20"/>
  <c r="P36" i="20" s="1"/>
  <c r="AA3" i="20"/>
  <c r="F30" i="20" s="1"/>
  <c r="N30" i="20" s="1"/>
  <c r="I18" i="20"/>
  <c r="Q18" i="20" s="1"/>
  <c r="D31" i="20"/>
  <c r="L31" i="20" s="1"/>
  <c r="AK3" i="20"/>
  <c r="I42" i="20" s="1"/>
  <c r="Q42" i="20" s="1"/>
  <c r="C15" i="20"/>
  <c r="K15" i="20" s="1"/>
  <c r="C13" i="20"/>
  <c r="K13" i="20" s="1"/>
  <c r="C11" i="20"/>
  <c r="K11" i="20" s="1"/>
  <c r="E9" i="20"/>
  <c r="M9" i="20" s="1"/>
  <c r="E11" i="20"/>
  <c r="M11" i="20" s="1"/>
  <c r="E15" i="20"/>
  <c r="M15" i="20" s="1"/>
  <c r="G26" i="20"/>
  <c r="O26" i="20" s="1"/>
  <c r="G24" i="20"/>
  <c r="O24" i="20" s="1"/>
  <c r="G28" i="20"/>
  <c r="O28" i="20" s="1"/>
  <c r="C34" i="20"/>
  <c r="K34" i="20" s="1"/>
  <c r="C35" i="20"/>
  <c r="K35" i="20" s="1"/>
  <c r="C33" i="20"/>
  <c r="K33" i="20" s="1"/>
  <c r="C36" i="20"/>
  <c r="K36" i="20" s="1"/>
  <c r="C31" i="20"/>
  <c r="K31" i="20" s="1"/>
  <c r="H41" i="20"/>
  <c r="P41" i="20" s="1"/>
  <c r="H37" i="20"/>
  <c r="P37" i="20" s="1"/>
  <c r="H42" i="20"/>
  <c r="P42" i="20" s="1"/>
  <c r="F11" i="20"/>
  <c r="N11" i="20" s="1"/>
  <c r="H14" i="20"/>
  <c r="P14" i="20" s="1"/>
  <c r="G11" i="20"/>
  <c r="O11" i="20" s="1"/>
  <c r="F15" i="20"/>
  <c r="N15" i="20" s="1"/>
  <c r="D19" i="20"/>
  <c r="L19" i="20" s="1"/>
  <c r="I32" i="20"/>
  <c r="Q32" i="20" s="1"/>
  <c r="G34" i="20"/>
  <c r="O34" i="20" s="1"/>
  <c r="E36" i="20"/>
  <c r="M36" i="20" s="1"/>
  <c r="H39" i="20"/>
  <c r="P39" i="20" s="1"/>
  <c r="F14" i="20"/>
  <c r="N14" i="20" s="1"/>
  <c r="G36" i="20"/>
  <c r="O36" i="20" s="1"/>
  <c r="S3" i="20"/>
  <c r="E26" i="20" s="1"/>
  <c r="M26" i="20" s="1"/>
  <c r="G31" i="20"/>
  <c r="O31" i="20" s="1"/>
  <c r="T3" i="20"/>
  <c r="F25" i="20" s="1"/>
  <c r="N25" i="20" s="1"/>
  <c r="H12" i="20"/>
  <c r="P12" i="20" s="1"/>
  <c r="E13" i="20"/>
  <c r="M13" i="20" s="1"/>
  <c r="E16" i="20"/>
  <c r="M16" i="20" s="1"/>
  <c r="C18" i="20"/>
  <c r="K18" i="20" s="1"/>
  <c r="G23" i="20"/>
  <c r="O23" i="20" s="1"/>
  <c r="C30" i="20"/>
  <c r="K30" i="20" s="1"/>
  <c r="H31" i="20"/>
  <c r="P31" i="20" s="1"/>
  <c r="I36" i="20"/>
  <c r="Q36" i="20" s="1"/>
  <c r="H43" i="20"/>
  <c r="P43" i="20" s="1"/>
  <c r="AG3" i="20"/>
  <c r="C10" i="20"/>
  <c r="K10" i="20" s="1"/>
  <c r="F13" i="20"/>
  <c r="N13" i="20" s="1"/>
  <c r="F16" i="20"/>
  <c r="N16" i="20" s="1"/>
  <c r="D18" i="20"/>
  <c r="L18" i="20" s="1"/>
  <c r="I31" i="20"/>
  <c r="Q31" i="20" s="1"/>
  <c r="G33" i="20"/>
  <c r="O33" i="20" s="1"/>
  <c r="E35" i="20"/>
  <c r="M35" i="20" s="1"/>
  <c r="H38" i="20"/>
  <c r="P38" i="20" s="1"/>
  <c r="V3" i="20"/>
  <c r="H24" i="20" s="1"/>
  <c r="P24" i="20" s="1"/>
  <c r="AH3" i="20"/>
  <c r="F39" i="20" s="1"/>
  <c r="N39" i="20" s="1"/>
  <c r="G15" i="20"/>
  <c r="O15" i="20" s="1"/>
  <c r="I30" i="20"/>
  <c r="Q30" i="20" s="1"/>
  <c r="E31" i="20"/>
  <c r="M31" i="20" s="1"/>
  <c r="R3" i="20"/>
  <c r="D27" i="20" s="1"/>
  <c r="L27" i="20" s="1"/>
  <c r="F9" i="20"/>
  <c r="N9" i="20" s="1"/>
  <c r="C16" i="20"/>
  <c r="K16" i="20" s="1"/>
  <c r="I34" i="20"/>
  <c r="Q34" i="20" s="1"/>
  <c r="AE3" i="20"/>
  <c r="C41" i="20" s="1"/>
  <c r="K41" i="20" s="1"/>
  <c r="G12" i="20"/>
  <c r="O12" i="20" s="1"/>
  <c r="G9" i="20"/>
  <c r="O9" i="20" s="1"/>
  <c r="D16" i="20"/>
  <c r="L16" i="20" s="1"/>
  <c r="E33" i="20"/>
  <c r="M33" i="20" s="1"/>
  <c r="AF3" i="20"/>
  <c r="D39" i="20" s="1"/>
  <c r="L39" i="20" s="1"/>
  <c r="G13" i="20"/>
  <c r="O13" i="20" s="1"/>
  <c r="C20" i="20"/>
  <c r="K20" i="20" s="1"/>
  <c r="E30" i="20"/>
  <c r="M30" i="20" s="1"/>
  <c r="C32" i="20"/>
  <c r="K32" i="20" s="1"/>
  <c r="W3" i="20"/>
  <c r="I27" i="20" s="1"/>
  <c r="Q27" i="20" s="1"/>
  <c r="AI3" i="20"/>
  <c r="G40" i="20" s="1"/>
  <c r="O40" i="20" s="1"/>
  <c r="F10" i="20"/>
  <c r="N10" i="20" s="1"/>
  <c r="G14" i="20"/>
  <c r="O14" i="20" s="1"/>
  <c r="I33" i="20"/>
  <c r="Q33" i="20" s="1"/>
  <c r="G35" i="20"/>
  <c r="O35" i="20" s="1"/>
  <c r="H40" i="20"/>
  <c r="P40" i="20" s="1"/>
  <c r="E34" i="20"/>
  <c r="M34" i="20" s="1"/>
  <c r="H11" i="20"/>
  <c r="P11" i="20" s="1"/>
  <c r="G25" i="20"/>
  <c r="O25" i="20" s="1"/>
  <c r="E10" i="20"/>
  <c r="M10" i="20" s="1"/>
  <c r="C12" i="20"/>
  <c r="K12" i="20" s="1"/>
  <c r="H13" i="20"/>
  <c r="P13" i="20" s="1"/>
  <c r="D29" i="20"/>
  <c r="L29" i="20" s="1"/>
  <c r="I9" i="20"/>
  <c r="Q9" i="20" s="1"/>
  <c r="I11" i="20"/>
  <c r="Q11" i="20" s="1"/>
  <c r="I13" i="20"/>
  <c r="Q13" i="20" s="1"/>
  <c r="G27" i="20"/>
  <c r="O27" i="20" s="1"/>
  <c r="E12" i="20"/>
  <c r="M12" i="20" s="1"/>
  <c r="C14" i="20"/>
  <c r="K14" i="20" s="1"/>
  <c r="H15" i="20"/>
  <c r="P15" i="20" s="1"/>
  <c r="H10" i="20"/>
  <c r="P10" i="20" s="1"/>
  <c r="F12" i="20"/>
  <c r="N12" i="20" s="1"/>
  <c r="D14" i="20"/>
  <c r="L14" i="20" s="1"/>
  <c r="I15" i="20"/>
  <c r="Q15" i="20" s="1"/>
  <c r="G29" i="20"/>
  <c r="O29" i="20" s="1"/>
  <c r="I10" i="20"/>
  <c r="Q10" i="20" s="1"/>
  <c r="E14" i="20"/>
  <c r="M14" i="20" s="1"/>
  <c r="I24" i="20" l="1"/>
  <c r="Q24" i="20" s="1"/>
  <c r="F34" i="20"/>
  <c r="N34" i="20" s="1"/>
  <c r="F27" i="20"/>
  <c r="N27" i="20" s="1"/>
  <c r="F33" i="20"/>
  <c r="N33" i="20" s="1"/>
  <c r="F31" i="20"/>
  <c r="N31" i="20" s="1"/>
  <c r="F28" i="20"/>
  <c r="N28" i="20" s="1"/>
  <c r="C39" i="20"/>
  <c r="K39" i="20" s="1"/>
  <c r="D30" i="20"/>
  <c r="L30" i="20" s="1"/>
  <c r="D33" i="20"/>
  <c r="L33" i="20" s="1"/>
  <c r="F36" i="20"/>
  <c r="N36" i="20" s="1"/>
  <c r="H23" i="20"/>
  <c r="P23" i="20" s="1"/>
  <c r="D28" i="20"/>
  <c r="L28" i="20" s="1"/>
  <c r="F26" i="20"/>
  <c r="N26" i="20" s="1"/>
  <c r="D36" i="20"/>
  <c r="L36" i="20" s="1"/>
  <c r="F23" i="20"/>
  <c r="N23" i="20" s="1"/>
  <c r="C40" i="20"/>
  <c r="K40" i="20" s="1"/>
  <c r="D32" i="20"/>
  <c r="L32" i="20" s="1"/>
  <c r="I40" i="20"/>
  <c r="Q40" i="20" s="1"/>
  <c r="C28" i="20"/>
  <c r="K28" i="20" s="1"/>
  <c r="C29" i="20"/>
  <c r="K29" i="20" s="1"/>
  <c r="D37" i="20"/>
  <c r="L37" i="20" s="1"/>
  <c r="I26" i="20"/>
  <c r="Q26" i="20" s="1"/>
  <c r="C25" i="20"/>
  <c r="K25" i="20" s="1"/>
  <c r="D26" i="20"/>
  <c r="L26" i="20" s="1"/>
  <c r="D24" i="20"/>
  <c r="L24" i="20" s="1"/>
  <c r="I43" i="20"/>
  <c r="Q43" i="20" s="1"/>
  <c r="D34" i="20"/>
  <c r="L34" i="20" s="1"/>
  <c r="F24" i="20"/>
  <c r="N24" i="20" s="1"/>
  <c r="C27" i="20"/>
  <c r="K27" i="20" s="1"/>
  <c r="D42" i="20"/>
  <c r="L42" i="20" s="1"/>
  <c r="I23" i="20"/>
  <c r="Q23" i="20" s="1"/>
  <c r="F43" i="20"/>
  <c r="N43" i="20" s="1"/>
  <c r="G42" i="20"/>
  <c r="O42" i="20" s="1"/>
  <c r="C23" i="20"/>
  <c r="K23" i="20" s="1"/>
  <c r="D43" i="20"/>
  <c r="L43" i="20" s="1"/>
  <c r="C26" i="20"/>
  <c r="K26" i="20" s="1"/>
  <c r="I38" i="20"/>
  <c r="Q38" i="20" s="1"/>
  <c r="D25" i="20"/>
  <c r="L25" i="20" s="1"/>
  <c r="D23" i="20"/>
  <c r="L23" i="20" s="1"/>
  <c r="I39" i="20"/>
  <c r="Q39" i="20" s="1"/>
  <c r="I41" i="20"/>
  <c r="Q41" i="20" s="1"/>
  <c r="I37" i="20"/>
  <c r="Q37" i="20" s="1"/>
  <c r="F35" i="20"/>
  <c r="N35" i="20" s="1"/>
  <c r="F32" i="20"/>
  <c r="N32" i="20" s="1"/>
  <c r="F42" i="20"/>
  <c r="N42" i="20" s="1"/>
  <c r="H25" i="20"/>
  <c r="P25" i="20" s="1"/>
  <c r="E23" i="20"/>
  <c r="M23" i="20" s="1"/>
  <c r="E29" i="20"/>
  <c r="M29" i="20" s="1"/>
  <c r="E38" i="20"/>
  <c r="M38" i="20" s="1"/>
  <c r="E43" i="20"/>
  <c r="M43" i="20" s="1"/>
  <c r="E39" i="20"/>
  <c r="M39" i="20" s="1"/>
  <c r="E41" i="20"/>
  <c r="M41" i="20" s="1"/>
  <c r="F41" i="20"/>
  <c r="N41" i="20" s="1"/>
  <c r="D38" i="20"/>
  <c r="L38" i="20" s="1"/>
  <c r="D41" i="20"/>
  <c r="L41" i="20" s="1"/>
  <c r="C42" i="20"/>
  <c r="K42" i="20" s="1"/>
  <c r="E24" i="20"/>
  <c r="M24" i="20" s="1"/>
  <c r="H26" i="20"/>
  <c r="P26" i="20" s="1"/>
  <c r="E25" i="20"/>
  <c r="M25" i="20" s="1"/>
  <c r="E28" i="20"/>
  <c r="M28" i="20" s="1"/>
  <c r="C43" i="20"/>
  <c r="K43" i="20" s="1"/>
  <c r="F40" i="20"/>
  <c r="N40" i="20" s="1"/>
  <c r="F37" i="20"/>
  <c r="N37" i="20" s="1"/>
  <c r="H29" i="20"/>
  <c r="P29" i="20" s="1"/>
  <c r="C37" i="20"/>
  <c r="K37" i="20" s="1"/>
  <c r="C38" i="20"/>
  <c r="K38" i="20" s="1"/>
  <c r="H28" i="20"/>
  <c r="P28" i="20" s="1"/>
  <c r="E27" i="20"/>
  <c r="M27" i="20" s="1"/>
  <c r="G41" i="20"/>
  <c r="O41" i="20" s="1"/>
  <c r="G37" i="20"/>
  <c r="O37" i="20" s="1"/>
  <c r="G39" i="20"/>
  <c r="O39" i="20" s="1"/>
  <c r="F38" i="20"/>
  <c r="N38" i="20" s="1"/>
  <c r="E40" i="20"/>
  <c r="M40" i="20" s="1"/>
  <c r="G43" i="20"/>
  <c r="O43" i="20" s="1"/>
  <c r="E37" i="20"/>
  <c r="M37" i="20" s="1"/>
  <c r="F29" i="20"/>
  <c r="N29" i="20" s="1"/>
  <c r="I25" i="20"/>
  <c r="Q25" i="20" s="1"/>
  <c r="I29" i="20"/>
  <c r="Q29" i="20" s="1"/>
  <c r="G38" i="20"/>
  <c r="O38" i="20" s="1"/>
  <c r="D40" i="20"/>
  <c r="L40" i="20" s="1"/>
  <c r="H27" i="20"/>
  <c r="P27" i="20" s="1"/>
  <c r="E42" i="20"/>
  <c r="M42" i="20" s="1"/>
  <c r="I28" i="20"/>
  <c r="Q28" i="20" s="1"/>
</calcChain>
</file>

<file path=xl/sharedStrings.xml><?xml version="1.0" encoding="utf-8"?>
<sst xmlns="http://schemas.openxmlformats.org/spreadsheetml/2006/main" count="676" uniqueCount="504">
  <si>
    <t>Stage ID</t>
  </si>
  <si>
    <t>Stage</t>
  </si>
  <si>
    <t>Machine/ Step</t>
  </si>
  <si>
    <t>Description</t>
  </si>
  <si>
    <t>Production Time/PLB</t>
  </si>
  <si>
    <t>Max Change- Over Time</t>
  </si>
  <si>
    <t>Stage Production Time/PLB</t>
  </si>
  <si>
    <t>Stage Max Change- Over Time</t>
  </si>
  <si>
    <t>dough_dispenser</t>
  </si>
  <si>
    <t>Dough dispenser</t>
  </si>
  <si>
    <r>
      <rPr>
        <sz val="9"/>
        <rFont val="Carlito"/>
      </rPr>
      <t>The dough is poured out of a mixing bowl into a funnel, leading to a machine which will cut the dough into chunks. There are several variations of chunks, depending on the recipe. One variant creates the individual chunks that become buns, another creates a series of large chunks that
are rolled into a slab.</t>
    </r>
  </si>
  <si>
    <t>8 seconds</t>
  </si>
  <si>
    <t>10 minutes</t>
  </si>
  <si>
    <t>46 seconds</t>
  </si>
  <si>
    <t>Forming</t>
  </si>
  <si>
    <r>
      <rPr>
        <sz val="9"/>
        <rFont val="Carlito"/>
      </rPr>
      <t>Chunks are rolled, cut or stamped into even-sized doughballs in several steps on a conveyor line. Each recipe has a machine pattern, although
most use similar tooling with small variations.</t>
    </r>
  </si>
  <si>
    <t>30 seconds</t>
  </si>
  <si>
    <t>3 minutes</t>
  </si>
  <si>
    <t>Panning- point</t>
  </si>
  <si>
    <r>
      <rPr>
        <sz val="9"/>
        <rFont val="Carlito"/>
      </rPr>
      <t>The individual dough balls are carefully and precisely laid in a pre- determined pattern on a peel board. One machine can handle most combinations. In other lines this machine puts dough-balls in their “pans”,
a different type of product carrier, hence the name.</t>
    </r>
  </si>
  <si>
    <t>2 minutes</t>
  </si>
  <si>
    <t>raising</t>
  </si>
  <si>
    <r>
      <rPr>
        <b/>
        <sz val="9"/>
        <rFont val="Carlito"/>
      </rPr>
      <t>Rising chamber(s)
/Climas</t>
    </r>
  </si>
  <si>
    <r>
      <rPr>
        <sz val="9"/>
        <rFont val="Carlito"/>
      </rPr>
      <t>The peel boards enter the rising chamber, a tower where temperature  and humidity are kept at a steady level for optimal rising conditions. The peel boards move slowly up and down the tower, before exiting out the other side. A more advanced version of this tower consists of multiple towers, that can be partially or completely skipped. This machine, or set of
machines, is often referred to as “Climas”, for “Climate Chamber”.</t>
    </r>
  </si>
  <si>
    <r>
      <rPr>
        <sz val="9"/>
        <rFont val="Carlito"/>
      </rPr>
      <t>60-120
minutes</t>
    </r>
  </si>
  <si>
    <t>1 minute</t>
  </si>
  <si>
    <t>60-120 minutes</t>
  </si>
  <si>
    <t>to_oven</t>
  </si>
  <si>
    <t>Turning</t>
  </si>
  <si>
    <t>Depending on their orientation, the peel boards are turned 90°</t>
  </si>
  <si>
    <t>88 - 116 seconds</t>
  </si>
  <si>
    <t>Sprinkler</t>
  </si>
  <si>
    <r>
      <rPr>
        <sz val="9"/>
        <rFont val="Carlito"/>
      </rPr>
      <t>Depending on the recipe, the bread is decorated with a sprinkle of flour, moon seed, pumpkin seeds, etc. Some machine lines have multiple sprinklers with different contents, others simply swap a container
between recipes.</t>
    </r>
  </si>
  <si>
    <r>
      <rPr>
        <sz val="9"/>
        <rFont val="Carlito"/>
      </rPr>
      <t>8-36
seconds</t>
    </r>
  </si>
  <si>
    <t>6 minutes</t>
  </si>
  <si>
    <t>3-Carrier collector</t>
  </si>
  <si>
    <r>
      <rPr>
        <sz val="9"/>
        <rFont val="Carlito"/>
      </rPr>
      <t>Three peel boards are collected and placed side-by-side, to take advantage of the width of the oven. Can also be used for other product
carriers without problem, for example baking loafs of bread in pans.</t>
    </r>
  </si>
  <si>
    <t>24 seconds</t>
  </si>
  <si>
    <r>
      <rPr>
        <b/>
        <sz val="9"/>
        <rFont val="Carlito"/>
      </rPr>
      <t>Cutting
Robots</t>
    </r>
  </si>
  <si>
    <r>
      <rPr>
        <sz val="9"/>
        <rFont val="Carlito"/>
      </rPr>
      <t>Knife-wielding robots place precise cuts across the top of the buns, or let
the buns pass by uncut, depending on the recipe.</t>
    </r>
  </si>
  <si>
    <t>5 minutes</t>
  </si>
  <si>
    <t>Scrabbler</t>
  </si>
  <si>
    <r>
      <rPr>
        <sz val="9"/>
        <rFont val="Carlito"/>
      </rPr>
      <t>The buns are lifted off of their peel boards and placed on the oven conveyor belt in several steps, with space allocated in between them. The peel boards are separated and sent to a different line where they are
cleaned, stored and re-used.</t>
    </r>
  </si>
  <si>
    <t>oven</t>
  </si>
  <si>
    <t>Oven</t>
  </si>
  <si>
    <r>
      <rPr>
        <sz val="9"/>
        <rFont val="Carlito"/>
      </rPr>
      <t>A long horizontal oven, with a belt that can change speed depending on the bread type. Some ovens have the ability to heat sections independently, which reduces total change-over time from bun to bun. The length of the oven changes from factory to factory, long ovens having
more capacity.</t>
    </r>
  </si>
  <si>
    <r>
      <rPr>
        <sz val="9"/>
        <rFont val="Carlito"/>
      </rPr>
      <t>10-20
minutes</t>
    </r>
  </si>
  <si>
    <t>25 minutes</t>
  </si>
  <si>
    <t>10.5 - 20.5 minutes</t>
  </si>
  <si>
    <t>Fakir</t>
  </si>
  <si>
    <r>
      <rPr>
        <sz val="9"/>
        <rFont val="Carlito"/>
      </rPr>
      <t>This machine gathers batches of buns as they leave the oven, and aligns them with the next set of conveyor belts. The name comes from the pins that are sometimes used to relieve baked bread from their pans: just like
the mythical fakirs of the orient and their bed of nails.</t>
    </r>
  </si>
  <si>
    <t>cool_freeze</t>
  </si>
  <si>
    <t>Cooling Spiral</t>
  </si>
  <si>
    <r>
      <rPr>
        <sz val="9"/>
        <rFont val="Carlito"/>
      </rPr>
      <t>A long spiralling tower where the individual buns can cool when they exit the oven. Cooling times can differ wildly depending on the size and temperature of the bun. Variants exist with multiple separate cooling towers for multiple batches cooling at different speeds. Often the cooling
length of buns is altered to fit the tower, instead of the other way around.</t>
    </r>
  </si>
  <si>
    <t>1-2 hours</t>
  </si>
  <si>
    <t>2-4 hours</t>
  </si>
  <si>
    <t>Freezing Spiral</t>
  </si>
  <si>
    <r>
      <rPr>
        <sz val="9"/>
        <rFont val="Carlito"/>
      </rPr>
      <t>Exact copy of the cooling tower, but colder. Not all bread is frozen, so an alternate variant of this line is the same, but without the freezer. Note
that change-over time is 0, as it always follows the cooling tower.</t>
    </r>
  </si>
  <si>
    <t>0 minutes</t>
  </si>
  <si>
    <t>Packaging</t>
  </si>
  <si>
    <r>
      <rPr>
        <sz val="9"/>
        <rFont val="Carlito"/>
      </rPr>
      <t>Different bread types take different packaging methods, but most are packaged in plastic bags. Machines are prone to jamming. However, often
delivered by outside contractors, hard to get solid data.</t>
    </r>
  </si>
  <si>
    <t>max</t>
  </si>
  <si>
    <t>min</t>
  </si>
  <si>
    <t>stage_id</t>
  </si>
  <si>
    <t>processing_time (minutes) generator</t>
  </si>
  <si>
    <t>processing_time (minutes) rounding</t>
  </si>
  <si>
    <t>recipe_id</t>
  </si>
  <si>
    <t>processing_time</t>
  </si>
  <si>
    <t>processing_time (minutes) capture</t>
  </si>
  <si>
    <t>change_over (minutes) generator</t>
  </si>
  <si>
    <t>change_over (minutes) rounding</t>
  </si>
  <si>
    <t>change_over (minutes) capture</t>
  </si>
  <si>
    <r>
      <rPr>
        <sz val="36"/>
        <color rgb="FF252525"/>
        <rFont val="Carlito"/>
        <family val="2"/>
      </rPr>
      <t xml:space="preserve">The Industrial Bakery Scheduling Problem
</t>
    </r>
    <r>
      <rPr>
        <sz val="18"/>
        <color rgb="FF404040"/>
        <rFont val="Carlito"/>
        <family val="2"/>
      </rPr>
      <t xml:space="preserve">Solving a complex Continuous Hybrid Flow Shop model using meta-heuristics
</t>
    </r>
    <r>
      <rPr>
        <sz val="18"/>
        <color rgb="FF404040"/>
        <rFont val="Carlito"/>
        <family val="2"/>
      </rPr>
      <t>Project Report</t>
    </r>
  </si>
  <si>
    <r>
      <rPr>
        <sz val="13"/>
        <color rgb="FF4471C4"/>
        <rFont val="Carlito"/>
        <family val="2"/>
      </rPr>
      <t xml:space="preserve">Bosch, Yorick
</t>
    </r>
    <r>
      <rPr>
        <sz val="10"/>
        <color rgb="FF585858"/>
        <rFont val="Carlito"/>
        <family val="2"/>
      </rPr>
      <t xml:space="preserve">UNIVERSITY OF TWENTE </t>
    </r>
    <r>
      <rPr>
        <sz val="10"/>
        <color rgb="FF585858"/>
        <rFont val="Trebuchet MS"/>
        <family val="2"/>
      </rPr>
      <t xml:space="preserve">– </t>
    </r>
    <r>
      <rPr>
        <sz val="10"/>
        <color rgb="FF585858"/>
        <rFont val="Carlito"/>
        <family val="2"/>
      </rPr>
      <t>INDUSTRIAL ENGINEERING &amp; MANAGEMENT 2022</t>
    </r>
  </si>
  <si>
    <r>
      <rPr>
        <sz val="16"/>
        <color rgb="FF2E5395"/>
        <rFont val="Carlito"/>
        <family val="2"/>
      </rPr>
      <t xml:space="preserve">Management Summary:
</t>
    </r>
    <r>
      <rPr>
        <sz val="11"/>
        <rFont val="Carlito"/>
        <family val="2"/>
      </rPr>
      <t>Can a company improve the performance of their existing machine lines with some simple scheduling changes? Royal Kaak Group (colloquially: Kaak) is a company that designs, manufactures and maintains machines and complete machine lines for professional industrial bakeries. In one such line, the Kaak small-bread line, changing customer requirements create many challenges for Kaak to overcome. One of these challenges is when customers want to bake many different types of bread  on their line in one production run: whilst the individual machines that make up the lines are built and calibrated to function in near-perfect unity when only considering a single bread recipe, they require time for change-over and cleaning when switching to and from different recipes. These changeover times vary per machine, and per combination of bread recipes, which causes big scheduling problems. Some lines can process over 30+ different recipes.</t>
    </r>
  </si>
  <si>
    <r>
      <rPr>
        <sz val="11"/>
        <rFont val="Carlito"/>
        <family val="2"/>
      </rPr>
      <t>Since customers may decide to create a production schedule for any combination of these recipes, in any batch size, this problem grows out of control fast. Imagine: two recipes only have two ways in which they can be arranged, but four recipes already have 4*3*2*1 = 24 different arrangements. A production plan of ten recipes in a day has ~3.6 million different arrangements. Now add variables like batch sizes and machine variants into the mix, and you have a problem that is essentially infinite in size. Without a proper tool, reliably finding the best sequence for production plans is impossible. We call this: the Industrial Bakery Scheduling Problem.</t>
    </r>
  </si>
  <si>
    <r>
      <rPr>
        <sz val="11"/>
        <rFont val="Carlito"/>
        <family val="2"/>
      </rPr>
      <t xml:space="preserve">In addition to the problem of formulating the best production plans, Kaak has an additional problem in finding out which machine upgrades would most efficiently cut down on change-over times. New or improved variants of many machines in the line generally provide the same level of continuous production, but cut down on change-over times and other types of unproductive waiting time.
</t>
    </r>
    <r>
      <rPr>
        <sz val="11"/>
        <rFont val="Carlito"/>
        <family val="2"/>
      </rPr>
      <t>However, to see which machines provide the best outcomes for both Kaak and its customers, and which are thus worthy of either the investment in initial R&amp;D or purchase, a tool is needed to compare the time savings of all machines depending on the target production plan.</t>
    </r>
  </si>
  <si>
    <r>
      <rPr>
        <sz val="11"/>
        <rFont val="Trebuchet MS"/>
        <family val="2"/>
      </rPr>
      <t xml:space="preserve">Finding an optimal production schedule becomes a major challenge for Kaak and its’ customers in </t>
    </r>
    <r>
      <rPr>
        <sz val="11"/>
        <rFont val="Carlito"/>
        <family val="2"/>
      </rPr>
      <t>these cases. Inefficient scheduling can lead to hours of lost production time per day, costing bakeries extra wages, energy costs, and generally making their business less competitive. This should be more than enough reason to tackle the problem. In this thesis we attempt to solve both the scheduling- and machine-variant problems in a two-part solution.</t>
    </r>
  </si>
  <si>
    <r>
      <rPr>
        <sz val="11"/>
        <rFont val="Carlito"/>
        <family val="2"/>
      </rPr>
      <t>First, we built a custom flow-shop model of the small-bread line.</t>
    </r>
  </si>
  <si>
    <r>
      <rPr>
        <sz val="11"/>
        <rFont val="Carlito"/>
        <family val="2"/>
      </rPr>
      <t xml:space="preserve">-      The model is capable of near-instantly calculating the makespan of any combination and sequence of bread recipes, in any combination of batch sizes.
</t>
    </r>
    <r>
      <rPr>
        <sz val="11"/>
        <rFont val="Carlito"/>
        <family val="2"/>
      </rPr>
      <t xml:space="preserve">-      The model takes into account recipe-specific production times, sequence-dependent change- over times and any combination of batch sizes.
</t>
    </r>
    <r>
      <rPr>
        <sz val="11"/>
        <rFont val="Carlito"/>
        <family val="2"/>
      </rPr>
      <t xml:space="preserve">-      The model is capable of doing the above on any of 16 distinct versions of the machine line, representing four machines that have a significant alternate variant.
</t>
    </r>
    <r>
      <rPr>
        <sz val="11"/>
        <rFont val="Carlito"/>
        <family val="2"/>
      </rPr>
      <t xml:space="preserve">-      </t>
    </r>
    <r>
      <rPr>
        <sz val="11"/>
        <rFont val="Trebuchet MS"/>
        <family val="2"/>
      </rPr>
      <t xml:space="preserve">The model calculates waiting times and suggests a precise “postponement” time for each recipe
</t>
    </r>
    <r>
      <rPr>
        <sz val="11"/>
        <rFont val="Carlito"/>
        <family val="2"/>
      </rPr>
      <t xml:space="preserve">to avoid said waiting times, and ensure continuous production after a batch enters the line.
</t>
    </r>
    <r>
      <rPr>
        <sz val="11"/>
        <rFont val="Carlito"/>
        <family val="2"/>
      </rPr>
      <t xml:space="preserve">-      The model includes all machines from the dough-dispenser to the (optional) freezer.
</t>
    </r>
    <r>
      <rPr>
        <sz val="11"/>
        <rFont val="Carlito"/>
        <family val="2"/>
      </rPr>
      <t xml:space="preserve">-      We combine several of the smaller, less time-consuming production steps into a single cohesive step to help save on calculation time without affecting model outcomes.
</t>
    </r>
    <r>
      <rPr>
        <sz val="11"/>
        <rFont val="Carlito"/>
        <family val="2"/>
      </rPr>
      <t>-      In theory the same model could be applied to other continuous machine lines</t>
    </r>
  </si>
  <si>
    <r>
      <rPr>
        <sz val="11"/>
        <rFont val="Carlito"/>
        <family val="2"/>
      </rPr>
      <t xml:space="preserve">Secondly, we used the outputs of this model to optimize the makespan of different production plans
</t>
    </r>
    <r>
      <rPr>
        <sz val="11"/>
        <rFont val="Carlito"/>
        <family val="2"/>
      </rPr>
      <t>and machine arrangements.</t>
    </r>
  </si>
  <si>
    <r>
      <rPr>
        <sz val="11"/>
        <rFont val="Carlito"/>
        <family val="2"/>
      </rPr>
      <t xml:space="preserve">-      By switching or inserting recipes, the sequence of recipes in a production plan is altered.
</t>
    </r>
    <r>
      <rPr>
        <sz val="11"/>
        <rFont val="Carlito"/>
        <family val="2"/>
      </rPr>
      <t xml:space="preserve">-      We use both construction and improvement heuristics to help explore the huge solution space within a reasonable timeframe, and find better results.
</t>
    </r>
    <r>
      <rPr>
        <sz val="11"/>
        <rFont val="Carlito"/>
        <family val="2"/>
      </rPr>
      <t>-      This leads to quick, (near-)optimal solutions to the industrial bakery scheduling problem, and helps us find the best setup of machines to handle different types of production plans.</t>
    </r>
  </si>
  <si>
    <r>
      <rPr>
        <sz val="11"/>
        <rFont val="Carlito"/>
        <family val="2"/>
      </rPr>
      <t>For validation, we solved an example case concerning the best production sequence for a line where extra recipes were added. We also ran two sets of experiments on 16 different machine line variants, with production plans of both few and many recipes, as well as small and large batches. From this case and these experiments we can deduce the following results:</t>
    </r>
  </si>
  <si>
    <r>
      <rPr>
        <sz val="11"/>
        <rFont val="Carlito"/>
        <family val="2"/>
      </rPr>
      <t xml:space="preserve">-      We found clear solutions to the scheduling problem in the example case, answering all questions.
</t>
    </r>
    <r>
      <rPr>
        <sz val="11"/>
        <rFont val="Carlito"/>
        <family val="2"/>
      </rPr>
      <t xml:space="preserve">-      We found direct- and interaction effects of the novel machine variants on the average makespan for a wide variety of production plans of different lengths and size, which gives Kaak new insights into their own lines that were hard to quantify before.
</t>
    </r>
    <r>
      <rPr>
        <sz val="11"/>
        <rFont val="Courier New"/>
        <family val="3"/>
      </rPr>
      <t xml:space="preserve">o  </t>
    </r>
    <r>
      <rPr>
        <sz val="11"/>
        <rFont val="Carlito"/>
        <family val="2"/>
      </rPr>
      <t xml:space="preserve">In all cases, adding a freezer module will lead to increases in average makespan.
</t>
    </r>
    <r>
      <rPr>
        <sz val="11"/>
        <rFont val="Courier New"/>
        <family val="3"/>
      </rPr>
      <t xml:space="preserve">o  </t>
    </r>
    <r>
      <rPr>
        <sz val="11"/>
        <rFont val="Carlito"/>
        <family val="2"/>
      </rPr>
      <t xml:space="preserve">For production plans with multiple small batches, installing a double cooling spiral can significantly cut down on makespan (-20%) especially if a freezer module is enabled.
</t>
    </r>
    <r>
      <rPr>
        <sz val="11"/>
        <rFont val="Courier New"/>
        <family val="3"/>
      </rPr>
      <t xml:space="preserve">o  </t>
    </r>
    <r>
      <rPr>
        <sz val="11"/>
        <rFont val="Carlito"/>
        <family val="2"/>
      </rPr>
      <t xml:space="preserve">In almost any production plan, significant time savings can be achieved with the multi- tower rising chamber model, compared to the normal variant (-10%).
</t>
    </r>
    <r>
      <rPr>
        <sz val="11"/>
        <rFont val="Carlito"/>
        <family val="2"/>
      </rPr>
      <t xml:space="preserve">-      Regardless of machine variants, the average savings of the best found production plan can represent hours of real-life time in a running factory per day.
</t>
    </r>
    <r>
      <rPr>
        <sz val="11"/>
        <rFont val="Carlito"/>
        <family val="2"/>
      </rPr>
      <t>-      In an average production plan with change-over times, the effect of advanced machine variants is a decrease in change-over times and an increase in average productivity per time unit.</t>
    </r>
  </si>
  <si>
    <r>
      <rPr>
        <sz val="11"/>
        <rFont val="Carlito"/>
        <family val="2"/>
      </rPr>
      <t>This tool will help Kaak provide instant value to its existing customers, by significantly reducing lost productivity in existing lines, or allowing for more flexibility in baking different recipes on the same production day. It can also help Kaak to make more informed decisions about potential future investments in new machine types, as well as help them convince customers of the added value of these machines. Calculating a set of (near-)optimal solutions for a single production plan only takes a few minutes and could be integrated into existing work-flows for engineers and salespeople. Since this work did not happen before in any efficient, centralized manner, it represents an enormous improvement that should save many hours of misplaced engineering time.</t>
    </r>
  </si>
  <si>
    <r>
      <rPr>
        <sz val="11"/>
        <rFont val="Carlito"/>
        <family val="2"/>
      </rPr>
      <t>The model provides a solid basis on which to recommend production plans, or to help engineers to better design new lines. We recommend further data gathering regarding processing- and change- over times of different bread types, to make the model more precise and to enable Kaak to simulate more production steps such as the mixing- and pre-rise times. The model could also be applied to other machine lines, such as the Kaak pizza-pie line and loaf-bread lines, or other continuous production lines in general if they are similar in nature.</t>
    </r>
  </si>
  <si>
    <r>
      <rPr>
        <sz val="11"/>
        <rFont val="Carlito"/>
        <family val="2"/>
      </rPr>
      <t>In our model we did not take stochasticity into account due to lack of data. Using the outcomes of the model as a basis for further research into Discrete Event Simulation (DES) is encouraged: with a good estimation of efficient production plans, DES could help to further optimize machine lines and to spot inefficiencies or design errors in the line at a high logistical level, before the lines are further designed, built and installed at customers. For the set of discrete problems that are hard to simulate in flow-shop models, we recommend the use of DES in addition to the outcomes of our flow-shop model.</t>
    </r>
  </si>
  <si>
    <r>
      <rPr>
        <sz val="12"/>
        <color rgb="FF2E5395"/>
        <rFont val="Carlito"/>
        <family val="2"/>
      </rPr>
      <t xml:space="preserve">Table of contents
</t>
    </r>
    <r>
      <rPr>
        <sz val="11"/>
        <rFont val="Carlito"/>
        <family val="2"/>
      </rPr>
      <t xml:space="preserve">Management Summary                                                                                                                                          1
</t>
    </r>
    <r>
      <rPr>
        <sz val="11"/>
        <rFont val="Carlito"/>
        <family val="2"/>
      </rPr>
      <t xml:space="preserve">Chapter 1:         Introduction and Research plan                                                                                                5
</t>
    </r>
    <r>
      <rPr>
        <sz val="11"/>
        <rFont val="Carlito"/>
        <family val="2"/>
      </rPr>
      <t xml:space="preserve">1.1)      Company information                                                                                                                       5
</t>
    </r>
    <r>
      <rPr>
        <sz val="11"/>
        <rFont val="Carlito"/>
        <family val="2"/>
      </rPr>
      <t xml:space="preserve">1.2)      Research motivation                                                                                                                         5
</t>
    </r>
    <r>
      <rPr>
        <sz val="11"/>
        <rFont val="Carlito"/>
        <family val="2"/>
      </rPr>
      <t xml:space="preserve">1.3)      Problem statement                                                                                                                           5
</t>
    </r>
    <r>
      <rPr>
        <sz val="11"/>
        <rFont val="Carlito"/>
        <family val="2"/>
      </rPr>
      <t xml:space="preserve">1.4)      Research goal                                                                                                                                     6
</t>
    </r>
    <r>
      <rPr>
        <sz val="11"/>
        <rFont val="Carlito"/>
        <family val="2"/>
      </rPr>
      <t xml:space="preserve">1.5)      Problem approach                                                                                                                             7
</t>
    </r>
    <r>
      <rPr>
        <sz val="11"/>
        <rFont val="Carlito"/>
        <family val="2"/>
      </rPr>
      <t xml:space="preserve">1.6)      Research questions                                                                                                                           8
</t>
    </r>
    <r>
      <rPr>
        <sz val="11"/>
        <rFont val="Carlito"/>
        <family val="2"/>
      </rPr>
      <t xml:space="preserve">Chapter 2:         Analysis of the current situation                                                                                               9
</t>
    </r>
    <r>
      <rPr>
        <sz val="11"/>
        <rFont val="Carlito"/>
        <family val="2"/>
      </rPr>
      <t xml:space="preserve">2.1)      Scope                                                                                                                                                   9
</t>
    </r>
    <r>
      <rPr>
        <sz val="11"/>
        <rFont val="Carlito"/>
        <family val="2"/>
      </rPr>
      <t xml:space="preserve">2.2)      Batch sizes and processing times                                                                                                   9
</t>
    </r>
    <r>
      <rPr>
        <sz val="11"/>
        <rFont val="Carlito"/>
        <family val="2"/>
      </rPr>
      <t xml:space="preserve">2.3)      Machines and variations                                                                                                                11
</t>
    </r>
    <r>
      <rPr>
        <sz val="11"/>
        <rFont val="Carlito"/>
        <family val="2"/>
      </rPr>
      <t xml:space="preserve">2.4)      Recipes                                                                                                                                              14
</t>
    </r>
    <r>
      <rPr>
        <sz val="11"/>
        <rFont val="Carlito"/>
        <family val="2"/>
      </rPr>
      <t xml:space="preserve">2.5)      State of simulation and optimization at Kaak                                                                            15
</t>
    </r>
    <r>
      <rPr>
        <sz val="11"/>
        <rFont val="Carlito"/>
        <family val="2"/>
      </rPr>
      <t xml:space="preserve">2.6)      Collected data                                                                                                                                  16
</t>
    </r>
    <r>
      <rPr>
        <sz val="11"/>
        <rFont val="Carlito"/>
        <family val="2"/>
      </rPr>
      <t xml:space="preserve">2.7)      Conclusion                                                                                                                                        16
</t>
    </r>
    <r>
      <rPr>
        <sz val="11"/>
        <rFont val="Carlito"/>
        <family val="2"/>
      </rPr>
      <t xml:space="preserve">Chapter 3:         Literature review                                                                                                                       17
</t>
    </r>
    <r>
      <rPr>
        <sz val="11"/>
        <rFont val="Carlito"/>
        <family val="2"/>
      </rPr>
      <t xml:space="preserve">3.1)      Review of flow-shop models                                                                                                         17
</t>
    </r>
    <r>
      <rPr>
        <sz val="11"/>
        <rFont val="Carlito"/>
        <family val="2"/>
      </rPr>
      <t xml:space="preserve">3.2)      On the efficacy of improvement algorithms                                                                              19
</t>
    </r>
    <r>
      <rPr>
        <sz val="11"/>
        <rFont val="Carlito"/>
        <family val="2"/>
      </rPr>
      <t xml:space="preserve">3.3:      Flexibility in manufacturing                                                                                                           19
</t>
    </r>
    <r>
      <rPr>
        <sz val="11"/>
        <rFont val="Carlito"/>
        <family val="2"/>
      </rPr>
      <t xml:space="preserve">3.4:      Conclusion                                                                                                                                        20
</t>
    </r>
    <r>
      <rPr>
        <sz val="11"/>
        <rFont val="Carlito"/>
        <family val="2"/>
      </rPr>
      <t xml:space="preserve">Chapter 4:         Developing the goal function                                                                                                  21
</t>
    </r>
    <r>
      <rPr>
        <sz val="11"/>
        <rFont val="Carlito"/>
        <family val="2"/>
      </rPr>
      <t xml:space="preserve">4.1)      Goal function and experimental factors                                                                                     21
</t>
    </r>
    <r>
      <rPr>
        <sz val="11"/>
        <rFont val="Carlito"/>
        <family val="2"/>
      </rPr>
      <t xml:space="preserve">4.2)      Included machines and combined steps                                                                                     22
</t>
    </r>
    <r>
      <rPr>
        <sz val="11"/>
        <rFont val="Carlito"/>
        <family val="2"/>
      </rPr>
      <t xml:space="preserve">4.3)      Simulation of buns in the goal function                                                                                      23
</t>
    </r>
    <r>
      <rPr>
        <sz val="11"/>
        <rFont val="Carlito"/>
        <family val="2"/>
      </rPr>
      <t xml:space="preserve">4.4)      Calculation of the goal function                                                                                                   23
</t>
    </r>
    <r>
      <rPr>
        <sz val="11"/>
        <rFont val="Carlito"/>
        <family val="2"/>
      </rPr>
      <t xml:space="preserve">4.5)      Change-over times                                                                                                                          26
</t>
    </r>
    <r>
      <rPr>
        <sz val="11"/>
        <rFont val="Carlito"/>
        <family val="2"/>
      </rPr>
      <t xml:space="preserve">4.6)      Waiting on the line and postponement times                                                                           27
</t>
    </r>
    <r>
      <rPr>
        <sz val="11"/>
        <rFont val="Carlito"/>
        <family val="2"/>
      </rPr>
      <t xml:space="preserve">4.7)      Settings and machine versions                                                                                                     29
</t>
    </r>
    <r>
      <rPr>
        <sz val="11"/>
        <rFont val="Carlito"/>
        <family val="2"/>
      </rPr>
      <t xml:space="preserve">4.8:      Conclusion                                                                                                                                        33
</t>
    </r>
    <r>
      <rPr>
        <sz val="11"/>
        <rFont val="Carlito"/>
        <family val="2"/>
      </rPr>
      <t xml:space="preserve">Chapter 5:         Optimization of the Goal Function                                                                                         34
</t>
    </r>
    <r>
      <rPr>
        <sz val="11"/>
        <rFont val="Carlito"/>
        <family val="2"/>
      </rPr>
      <t xml:space="preserve">5.1)      NEH Heuristic                                                                                                                                   34
</t>
    </r>
    <r>
      <rPr>
        <sz val="11"/>
        <rFont val="Carlito"/>
        <family val="2"/>
      </rPr>
      <t xml:space="preserve">5.2)      Tabu Search                                                                                                                                      35
</t>
    </r>
    <r>
      <rPr>
        <sz val="11"/>
        <rFont val="Carlito"/>
        <family val="2"/>
      </rPr>
      <t xml:space="preserve">5.3)      Simulated Annealing                                                                                                                       36
</t>
    </r>
    <r>
      <rPr>
        <sz val="11"/>
        <rFont val="Carlito"/>
        <family val="2"/>
      </rPr>
      <t>5.4)      Conclusion                                                                                                                                        37</t>
    </r>
  </si>
  <si>
    <r>
      <rPr>
        <sz val="11"/>
        <rFont val="Carlito"/>
        <family val="2"/>
      </rPr>
      <t xml:space="preserve">Chapter 6:         Validation and Experimentation                                                                                             38
</t>
    </r>
    <r>
      <rPr>
        <sz val="11"/>
        <rFont val="Carlito"/>
        <family val="2"/>
      </rPr>
      <t xml:space="preserve">6.1)      Model Validation                                                                                                                             38
</t>
    </r>
    <r>
      <rPr>
        <sz val="11"/>
        <rFont val="Carlito"/>
        <family val="2"/>
      </rPr>
      <t xml:space="preserve">6.2)      Randomized Experiments                                                                                                              42
</t>
    </r>
    <r>
      <rPr>
        <sz val="11"/>
        <rFont val="Carlito"/>
        <family val="2"/>
      </rPr>
      <t xml:space="preserve">6.3)      Performance of solution methods                                                                                               43
</t>
    </r>
    <r>
      <rPr>
        <sz val="11"/>
        <rFont val="Carlito"/>
        <family val="2"/>
      </rPr>
      <t xml:space="preserve">6.4)      Machine arrangements and interaction effects                                                                        45
</t>
    </r>
    <r>
      <rPr>
        <sz val="11"/>
        <rFont val="Carlito"/>
        <family val="2"/>
      </rPr>
      <t xml:space="preserve">6.5)      Conclusion                                                                                                                                        49
</t>
    </r>
    <r>
      <rPr>
        <sz val="11"/>
        <rFont val="Carlito"/>
        <family val="2"/>
      </rPr>
      <t xml:space="preserve">Chapter 7:         Conclusions &amp; Recommendations                                                                                          50
</t>
    </r>
    <r>
      <rPr>
        <sz val="11"/>
        <rFont val="Carlito"/>
        <family val="2"/>
      </rPr>
      <t xml:space="preserve">7.1)      Conclusions                                                                                                                                      50
</t>
    </r>
    <r>
      <rPr>
        <sz val="11"/>
        <rFont val="Carlito"/>
        <family val="2"/>
      </rPr>
      <t xml:space="preserve">7.2)      Recommendations                                                                                                                          50
</t>
    </r>
    <r>
      <rPr>
        <sz val="11"/>
        <rFont val="Carlito"/>
        <family val="2"/>
      </rPr>
      <t xml:space="preserve">List of common phrases and abbreviations                                                                                                      52
</t>
    </r>
    <r>
      <rPr>
        <sz val="11"/>
        <rFont val="Carlito"/>
        <family val="2"/>
      </rPr>
      <t>Bibliography                                                                                                                                                           53</t>
    </r>
  </si>
  <si>
    <r>
      <rPr>
        <sz val="16"/>
        <color rgb="FF2E5395"/>
        <rFont val="Carlito"/>
        <family val="2"/>
      </rPr>
      <t xml:space="preserve">Chapter 1:           Introduction and Research plan
</t>
    </r>
    <r>
      <rPr>
        <sz val="12"/>
        <color rgb="FF1F3762"/>
        <rFont val="Carlito"/>
        <family val="2"/>
      </rPr>
      <t xml:space="preserve">1.1)      Company information
</t>
    </r>
    <r>
      <rPr>
        <sz val="11"/>
        <color rgb="FF212121"/>
        <rFont val="Carlito"/>
        <family val="2"/>
      </rPr>
      <t xml:space="preserve">Royal Kaak Group is a producer of stand-alone machines and complete production lines for a wide range of mass produced bread products. They are located in the eastern Netherlands, with various branches, subdivisions, sales points and customers across the globe. They employ around 800 people, ranging from engineers to factory employees and sales personnel. They pride themselves on their motto: From Silo to Truck, pointing to the all-encompassing nature of their service and production lines. Royal Kaak aims to provide their customers in the food industry, such as producers of bread and pre-fab pizza pies, with the technical solutions they need to allow them to make the industrial bread products they desire. </t>
    </r>
    <r>
      <rPr>
        <sz val="11"/>
        <color rgb="FF212121"/>
        <rFont val="Trebuchet MS"/>
        <family val="2"/>
      </rPr>
      <t xml:space="preserve">For brevity, we will refer to the entire company as “Kaak” </t>
    </r>
    <r>
      <rPr>
        <sz val="11"/>
        <color rgb="FF212121"/>
        <rFont val="Carlito"/>
        <family val="2"/>
      </rPr>
      <t xml:space="preserve">from
</t>
    </r>
    <r>
      <rPr>
        <sz val="11"/>
        <color rgb="FF212121"/>
        <rFont val="Carlito"/>
        <family val="2"/>
      </rPr>
      <t>now on.</t>
    </r>
  </si>
  <si>
    <r>
      <rPr>
        <sz val="12"/>
        <color rgb="FF1F3762"/>
        <rFont val="Carlito"/>
        <family val="2"/>
      </rPr>
      <t xml:space="preserve">1.2)      Research motivation
</t>
    </r>
    <r>
      <rPr>
        <sz val="11"/>
        <color rgb="FF212121"/>
        <rFont val="Carlito"/>
        <family val="2"/>
      </rPr>
      <t xml:space="preserve">Kaak produces, sells and offers support for a wide variety of stand-alone machines and machines that are a part of a complete production line. The production process of any type of bread can be near- continuous, but there are still many differences between bread types, from artisanal-style baguettes to mass-produced pizza pies. In their most advanced machine lines all the machines are linked together with conveyor belts to eliminate human intervention in the process. In order to help their customers make the difficult choice of picking the correct machine for their desired outcome, Kaak makes use of simulation. Using conventional, flow-based estimations they are usually able to gauge the effectiveness of different setups. However this does not hold true for all machines and all
</t>
    </r>
    <r>
      <rPr>
        <sz val="11"/>
        <color rgb="FF212121"/>
        <rFont val="Carlito"/>
        <family val="2"/>
      </rPr>
      <t>situations.</t>
    </r>
  </si>
  <si>
    <r>
      <rPr>
        <sz val="11"/>
        <rFont val="Carlito"/>
        <family val="2"/>
      </rPr>
      <t>One problem Kaak regularly encounters has to do with their small-bread line, a near-continuous machine line that can be used to produce a wide variety of small bread types</t>
    </r>
    <r>
      <rPr>
        <vertAlign val="superscript"/>
        <sz val="11"/>
        <rFont val="Carlito"/>
        <family val="2"/>
      </rPr>
      <t>1</t>
    </r>
    <r>
      <rPr>
        <sz val="11"/>
        <rFont val="Carlito"/>
        <family val="2"/>
      </rPr>
      <t xml:space="preserve">, which we will refer to </t>
    </r>
    <r>
      <rPr>
        <sz val="11"/>
        <rFont val="Trebuchet MS"/>
        <family val="2"/>
      </rPr>
      <t>as “recipes”</t>
    </r>
    <r>
      <rPr>
        <sz val="11"/>
        <rFont val="Carlito"/>
        <family val="2"/>
      </rPr>
      <t xml:space="preserve">. This line is physically quite large and includes all steps in bread making, from the mixing of the dough to the eventual packaging of finished products. Whilst the small-bread line is designed and equipped to handle continuous production of any the small-bread recipes, many bakeries employ the line to bake multiple batches of bread per day. Since these recipes are all individually unique, this places extra demands on the line compared to continuous single-type production. Each change in recipe can mean a new setting for each individual machine, and causes change-over time: for example because the temperature of the oven needs to be changed, or due to cleaning to ensure cross-contamination between two recipes stays minimal. However, these change-over times are
</t>
    </r>
    <r>
      <rPr>
        <sz val="11"/>
        <rFont val="Carlito"/>
        <family val="2"/>
      </rPr>
      <t>independent per machine, and multiple recipes can be on the line at the same time.</t>
    </r>
  </si>
  <si>
    <r>
      <rPr>
        <sz val="12"/>
        <color rgb="FF1F3762"/>
        <rFont val="Carlito"/>
        <family val="2"/>
      </rPr>
      <t xml:space="preserve">1.3)      Problem statement
</t>
    </r>
    <r>
      <rPr>
        <sz val="11"/>
        <rFont val="Carlito"/>
        <family val="2"/>
      </rPr>
      <t>Customers may come to Kaak with a question about, for example:</t>
    </r>
  </si>
  <si>
    <r>
      <rPr>
        <sz val="11"/>
        <rFont val="Carlito"/>
        <family val="2"/>
      </rPr>
      <t xml:space="preserve">-      How to get the maximum amount of production out of their existing machine line?
</t>
    </r>
    <r>
      <rPr>
        <sz val="11"/>
        <rFont val="Carlito"/>
        <family val="2"/>
      </rPr>
      <t xml:space="preserve">-      Which sequence of recipes to pick for a particular production order?
</t>
    </r>
    <r>
      <rPr>
        <sz val="11"/>
        <rFont val="Carlito"/>
        <family val="2"/>
      </rPr>
      <t>-      Which machines to upgrade or add to their line to reach a new production target?</t>
    </r>
  </si>
  <si>
    <r>
      <rPr>
        <sz val="11"/>
        <rFont val="Carlito"/>
        <family val="2"/>
      </rPr>
      <t xml:space="preserve">These are questions which the engineers at Kaak then have to answer within a reasonable time frame, with great accuracy and at the lowest possible cost to their clients. Since there are many
</t>
    </r>
    <r>
      <rPr>
        <sz val="11"/>
        <rFont val="Carlito"/>
        <family val="2"/>
      </rPr>
      <t>possible combinations of machines of different capacity, since each recipe has different production</t>
    </r>
  </si>
  <si>
    <r>
      <rPr>
        <vertAlign val="superscript"/>
        <sz val="10"/>
        <rFont val="Carlito"/>
        <family val="2"/>
      </rPr>
      <t>1</t>
    </r>
    <r>
      <rPr>
        <sz val="10"/>
        <rFont val="Carlito"/>
        <family val="2"/>
      </rPr>
      <t xml:space="preserve"> As opposed to big loaves of bread. Think of ciabattas, baguettes, pumpkin-seed buns, etc.</t>
    </r>
  </si>
  <si>
    <r>
      <rPr>
        <sz val="11"/>
        <rFont val="Carlito"/>
        <family val="2"/>
      </rPr>
      <t xml:space="preserve">times per machine and since machines experience a varying amount of change-over time between each recipe, this is not an easy problem to solve. A production sequence that may be optimal for a certain machine may result in huge waiting times for a machine later down the line. There are more than 30 types of bread that can be baked on the same line. Since customers may come up with any combination of recipes they want to bake on a certain day, this presents a clear central managerial
</t>
    </r>
    <r>
      <rPr>
        <sz val="11"/>
        <rFont val="Carlito"/>
        <family val="2"/>
      </rPr>
      <t>problem: what is the best sequence to bake any random set of bread recipes on the small-bread line?</t>
    </r>
  </si>
  <si>
    <r>
      <rPr>
        <sz val="11"/>
        <rFont val="Carlito"/>
        <family val="2"/>
      </rPr>
      <t xml:space="preserve">However, this is not enough for some of the engineers at Kaak, who are also struggling to find a correct answer to questions about which machines to recommend to their customers. Often these types of problems are solved by </t>
    </r>
    <r>
      <rPr>
        <sz val="11"/>
        <rFont val="Trebuchet MS"/>
        <family val="2"/>
      </rPr>
      <t xml:space="preserve">using an “overkill” method, by building or recommending machines </t>
    </r>
    <r>
      <rPr>
        <sz val="11"/>
        <rFont val="Carlito"/>
        <family val="2"/>
      </rPr>
      <t xml:space="preserve">that offer more functionality than is actually required for the job. Sometimes the customer has to alter their bread recipes, to ensure the bread fits the line instead of the other way around. The baking industry is very competitive and therefor Kaak wants to change this practice. Selling equipment to their customers that is too powerful or unfitting for the job makes them less competitive. A central directive must be: sell the customer the lightest machines that are capable of doing the specified job and ensure the customers have the information they need to pick the most
</t>
    </r>
    <r>
      <rPr>
        <sz val="11"/>
        <rFont val="Carlito"/>
        <family val="2"/>
      </rPr>
      <t>optimal production schedule for their desired production targets.</t>
    </r>
  </si>
  <si>
    <r>
      <rPr>
        <sz val="11"/>
        <rFont val="Carlito"/>
        <family val="2"/>
      </rPr>
      <t>The engineers at Kaak are currently ill-equipped to answer these types of problems. Not only is the problem multi-faceted, it is also combinatorically huge: the composition of the production line can vary from factory to factory (possibly with machines from Kaak</t>
    </r>
    <r>
      <rPr>
        <sz val="11"/>
        <rFont val="Trebuchet MS"/>
        <family val="2"/>
      </rPr>
      <t>’</t>
    </r>
    <r>
      <rPr>
        <sz val="11"/>
        <rFont val="Carlito"/>
        <family val="2"/>
      </rPr>
      <t xml:space="preserve">s competitors mixed into the line), and different compositions will perform better with certain bread types. Then also, for each bread type, the machines will each have their own production and change-over times, depending on the sequence of bread types and their production quantity. Finally, there is a near-infinite amount of different sequences for the production plans. It is clear that Kaak needs a new way to simulate the
</t>
    </r>
    <r>
      <rPr>
        <sz val="11"/>
        <rFont val="Carlito"/>
        <family val="2"/>
      </rPr>
      <t xml:space="preserve">small-bread </t>
    </r>
    <r>
      <rPr>
        <sz val="11"/>
        <rFont val="Trebuchet MS"/>
        <family val="2"/>
      </rPr>
      <t>line, to enable their staff to provide quick answers to their customers’ inquiries.</t>
    </r>
  </si>
  <si>
    <r>
      <rPr>
        <sz val="11"/>
        <rFont val="Carlito"/>
        <family val="2"/>
      </rPr>
      <t xml:space="preserve">Kaak already experienced problems with configuring the complete automated machine line.  Currently their tools are focussed on providing optimal movement and performance for the  individual machine models, but no comprehensive tool is in use to compare the functioning of all machine models in a line. Kaak wants to own a tool they can use to quickly plug in potential machine arrangements to simulate the throughput metrics. This tool should eventually enable them to build a complete machine line from a library of machines and conveyor belts at the touch of a button. They initially reached out to the University of Twente to help them set up a preliminary Discrete Event Simulation (DES) tool of the small-bread production line, to see if it would be a good fit for this purpose, as well as for research into personnel movements and PLC programming issues. However DES is not an efficient solution method for huge combinatorial problems like the one above: whilst by no means slow, it still takes a while to run. DES is better suited to testing known inputs and finding the system specific performance metrics. Optimization of these inputs is better done separately and it seems this is the bigger problem at play here. </t>
    </r>
    <r>
      <rPr>
        <sz val="11"/>
        <rFont val="Trebuchet MS"/>
        <family val="2"/>
      </rPr>
      <t xml:space="preserve">Solving this “Industrial Bakery Scheduling problem”
</t>
    </r>
    <r>
      <rPr>
        <sz val="11"/>
        <rFont val="Carlito"/>
        <family val="2"/>
      </rPr>
      <t>will be a first step to improving the other challenges that Kaak faces.</t>
    </r>
  </si>
  <si>
    <r>
      <rPr>
        <sz val="12"/>
        <color rgb="FF1F3762"/>
        <rFont val="Carlito"/>
        <family val="2"/>
      </rPr>
      <t xml:space="preserve">1.4)      Research goal
</t>
    </r>
    <r>
      <rPr>
        <sz val="11"/>
        <rFont val="Carlito"/>
        <family val="2"/>
      </rPr>
      <t xml:space="preserve">The goal of this thesis is to create an efficient method to solve multiple problems at once: both to provide a good estimate of the performance of a production plan on the small-bread line, but also to find the most efficient sequence of recipes. When a preferable combination of machines and
</t>
    </r>
    <r>
      <rPr>
        <sz val="11"/>
        <rFont val="Carlito"/>
        <family val="2"/>
      </rPr>
      <t>production schedules has been found, these settings can then eventually be imported into a more</t>
    </r>
  </si>
  <si>
    <r>
      <rPr>
        <sz val="11"/>
        <rFont val="Carlito"/>
        <family val="2"/>
      </rPr>
      <t xml:space="preserve">advanced simulation tool like DES to properly predict the actual throughput and bottleneck statistics,
</t>
    </r>
    <r>
      <rPr>
        <sz val="11"/>
        <rFont val="Carlito"/>
        <family val="2"/>
      </rPr>
      <t>which can be relayed back to the customer. Alternatively these settings could be directly relayed to the Kaak engineering or sales team, to help them with their ongoing work.</t>
    </r>
  </si>
  <si>
    <r>
      <rPr>
        <sz val="11"/>
        <rFont val="Carlito"/>
        <family val="2"/>
      </rPr>
      <t xml:space="preserve">The deliverables of the study will be two-fold: firstly, a deterministic flow-shop model that will provide a quick and efficient way to find the makespan of any given production plan on multiple machine arrangements. Secondly, a set of optimization methods to help provide optimal or near- optimal solutions to the type of combinatorial problems experienced by Kaak. This should result in a robust set of solutions, performance metrics and answers to many of the questions that customers can ask of the engineering department. That will form the basis of answering the problems faced by
</t>
    </r>
    <r>
      <rPr>
        <sz val="11"/>
        <rFont val="Carlito"/>
        <family val="2"/>
      </rPr>
      <t>Kaak, improving their customer service and overall competitiveness.</t>
    </r>
  </si>
  <si>
    <r>
      <rPr>
        <sz val="12"/>
        <color rgb="FF1F3762"/>
        <rFont val="Carlito"/>
        <family val="2"/>
      </rPr>
      <t xml:space="preserve">1.5)      Problem approach
</t>
    </r>
    <r>
      <rPr>
        <sz val="11"/>
        <rFont val="Carlito"/>
        <family val="2"/>
      </rPr>
      <t xml:space="preserve">We will construct a deterministic optimization model in the form of a custom flow-shop model that can be used to vastly narrow the search area for good solutions, depending on the input given by the user. This model will be structured around the use of a goal function, which will calculate the makespan value of a given set of machine settings and production plans. Then, through the use of a constructive heuristic and meta-heuristics, a selection of the best and/or most cost-efficient  solutions can be gathered. Flow-shop modelling is a common practice in Operations Research and it should offer a good solution for this problem, although we will have to expand upon basic versions to
</t>
    </r>
    <r>
      <rPr>
        <sz val="11"/>
        <rFont val="Carlito"/>
        <family val="2"/>
      </rPr>
      <t>make the problem fit.</t>
    </r>
  </si>
  <si>
    <r>
      <rPr>
        <sz val="11"/>
        <rFont val="Carlito"/>
        <family val="2"/>
      </rPr>
      <t xml:space="preserve">Data about the functions, variations and performance of the existing machines in the line will have to be gathered, be it through measurements, interviews with engineers, looking at raw designs, or readily available performance data gathered from existing customers. Working on an example customer support case will help us to validate our model further, seeing if the model conforms to reality, and if new bread types can quickly be introduced and optimized. We can then test the performance in different situations, with different recipes. Finally, this should help us answer the
</t>
    </r>
    <r>
      <rPr>
        <sz val="11"/>
        <rFont val="Carlito"/>
        <family val="2"/>
      </rPr>
      <t>optimization questions posed by Kaak.</t>
    </r>
  </si>
  <si>
    <r>
      <rPr>
        <sz val="12"/>
        <color rgb="FF1F3762"/>
        <rFont val="Carlito"/>
        <family val="2"/>
      </rPr>
      <t xml:space="preserve">1.6)      Research questions
</t>
    </r>
    <r>
      <rPr>
        <sz val="11"/>
        <color rgb="FF212121"/>
        <rFont val="Carlito"/>
        <family val="2"/>
      </rPr>
      <t xml:space="preserve">We shall investigate the following main questions, and related sub questions in the order as depicted
</t>
    </r>
    <r>
      <rPr>
        <sz val="11"/>
        <color rgb="FF212121"/>
        <rFont val="Carlito"/>
        <family val="2"/>
      </rPr>
      <t>below, with each number representing a chapter:</t>
    </r>
  </si>
  <si>
    <r>
      <rPr>
        <b/>
        <sz val="11"/>
        <color rgb="FF212121"/>
        <rFont val="Carlito"/>
        <family val="2"/>
      </rPr>
      <t xml:space="preserve">Chapter 2.          Analysis of current situation
</t>
    </r>
    <r>
      <rPr>
        <sz val="11"/>
        <color rgb="FF212121"/>
        <rFont val="Carlito"/>
        <family val="2"/>
      </rPr>
      <t xml:space="preserve">The first step of the study will be to research and understand the complete small-bread machine line. Also, an overview needs to be made of the current simulation techniques being employed by Kaak, to see if and where they fall short. The following sub-questions will be addressed:
</t>
    </r>
    <r>
      <rPr>
        <sz val="11"/>
        <color rgb="FF212121"/>
        <rFont val="Carlito"/>
        <family val="2"/>
      </rPr>
      <t xml:space="preserve">1.     What processes occur in the small-bread line?
</t>
    </r>
    <r>
      <rPr>
        <sz val="11"/>
        <color rgb="FF212121"/>
        <rFont val="Carlito"/>
        <family val="2"/>
      </rPr>
      <t xml:space="preserve">I.          What machines are present, in what sequence, what are their metrics?
</t>
    </r>
    <r>
      <rPr>
        <sz val="11"/>
        <color rgb="FF212121"/>
        <rFont val="Carlito"/>
        <family val="2"/>
      </rPr>
      <t xml:space="preserve">II.          What variations of the machines in the line exist?
</t>
    </r>
    <r>
      <rPr>
        <sz val="11"/>
        <color rgb="FF212121"/>
        <rFont val="Carlito"/>
        <family val="2"/>
      </rPr>
      <t xml:space="preserve">III.          What bread recipes are made on the line, what are their characteristics?
</t>
    </r>
    <r>
      <rPr>
        <sz val="11"/>
        <color rgb="FF212121"/>
        <rFont val="Carlito"/>
        <family val="2"/>
      </rPr>
      <t xml:space="preserve">IV.          What is the state of simulation and optimization software/processes within Kaak?
</t>
    </r>
    <r>
      <rPr>
        <sz val="11"/>
        <color rgb="FF212121"/>
        <rFont val="Carlito"/>
        <family val="2"/>
      </rPr>
      <t xml:space="preserve">2.     What kind of information does Kaak require to be able to optimize their systems?
</t>
    </r>
    <r>
      <rPr>
        <b/>
        <sz val="11"/>
        <color rgb="FF212121"/>
        <rFont val="Carlito"/>
        <family val="2"/>
      </rPr>
      <t xml:space="preserve">Chapter 3.          Literature review
</t>
    </r>
    <r>
      <rPr>
        <sz val="11"/>
        <color rgb="FF212121"/>
        <rFont val="Carlito"/>
        <family val="2"/>
      </rPr>
      <t xml:space="preserve">In order to establish a good understanding of the simulation methods we are going to employ, we will perform a literature review on the flow-shop problem based on the following questions.
</t>
    </r>
    <r>
      <rPr>
        <sz val="11"/>
        <color rgb="FF212121"/>
        <rFont val="Carlito"/>
        <family val="2"/>
      </rPr>
      <t xml:space="preserve">1.     What solution methods are usually employed to solve flow-shop scheduling problems?
</t>
    </r>
    <r>
      <rPr>
        <sz val="11"/>
        <color rgb="FF212121"/>
        <rFont val="Carlito"/>
        <family val="2"/>
      </rPr>
      <t xml:space="preserve">I.          How do these solution methods apply to the Kaak case?
</t>
    </r>
    <r>
      <rPr>
        <sz val="11"/>
        <color rgb="FF212121"/>
        <rFont val="Carlito"/>
        <family val="2"/>
      </rPr>
      <t xml:space="preserve">II.          What alterations need to be made to a standard problem to make it fit?
</t>
    </r>
    <r>
      <rPr>
        <b/>
        <sz val="11"/>
        <color rgb="FF212121"/>
        <rFont val="Carlito"/>
        <family val="2"/>
      </rPr>
      <t xml:space="preserve">Chapter 4.          Developing the flow shop model
</t>
    </r>
    <r>
      <rPr>
        <sz val="11"/>
        <color rgb="FF212121"/>
        <rFont val="Carlito"/>
        <family val="2"/>
      </rPr>
      <t xml:space="preserve">1.     How will we compute the makespan of a solution?
</t>
    </r>
    <r>
      <rPr>
        <sz val="11"/>
        <color rgb="FF212121"/>
        <rFont val="Carlito"/>
        <family val="2"/>
      </rPr>
      <t xml:space="preserve">I.          How do we deal with the near-continuous, batch-driven nature of the production process?
</t>
    </r>
    <r>
      <rPr>
        <sz val="11"/>
        <color rgb="FF212121"/>
        <rFont val="Carlito"/>
        <family val="2"/>
      </rPr>
      <t xml:space="preserve">2.     What parts of the full machine line must be represented in the flow-shop Model?
</t>
    </r>
    <r>
      <rPr>
        <sz val="11"/>
        <color rgb="FF212121"/>
        <rFont val="Carlito"/>
        <family val="2"/>
      </rPr>
      <t xml:space="preserve">I.          Do all machines have an equal impact on the value of the solution?
</t>
    </r>
    <r>
      <rPr>
        <sz val="11"/>
        <color rgb="FF212121"/>
        <rFont val="Carlito"/>
        <family val="2"/>
      </rPr>
      <t xml:space="preserve">II.          Which, if any, machines can be combined into more convenient blocks?
</t>
    </r>
    <r>
      <rPr>
        <sz val="11"/>
        <color rgb="FF212121"/>
        <rFont val="Carlito"/>
        <family val="2"/>
      </rPr>
      <t xml:space="preserve">III.          What is the impact of advanced machine variants on our model?
</t>
    </r>
    <r>
      <rPr>
        <b/>
        <sz val="11"/>
        <color rgb="FF212121"/>
        <rFont val="Carlito"/>
        <family val="2"/>
      </rPr>
      <t xml:space="preserve">Chapter 5.          Developing the optimization schemes
</t>
    </r>
    <r>
      <rPr>
        <sz val="11"/>
        <color rgb="FF212121"/>
        <rFont val="Carlito"/>
        <family val="2"/>
      </rPr>
      <t xml:space="preserve">1.     Based on the flow-shop model that was developed, and the literature review, which optimization techniques do we employ and how?
</t>
    </r>
    <r>
      <rPr>
        <b/>
        <sz val="11"/>
        <color rgb="FF212121"/>
        <rFont val="Carlito"/>
        <family val="2"/>
      </rPr>
      <t xml:space="preserve">Chapter 6.          Validation and Experimentation
</t>
    </r>
    <r>
      <rPr>
        <sz val="11"/>
        <color rgb="FF212121"/>
        <rFont val="Carlito"/>
        <family val="2"/>
      </rPr>
      <t xml:space="preserve">While validating the model and experimenting with the results, we will answer the following questions:
</t>
    </r>
    <r>
      <rPr>
        <sz val="11"/>
        <color rgb="FF212121"/>
        <rFont val="Carlito"/>
        <family val="2"/>
      </rPr>
      <t xml:space="preserve">1.     What are the outcomes of our model? Do these conform to reality?
</t>
    </r>
    <r>
      <rPr>
        <sz val="11"/>
        <color rgb="FF212121"/>
        <rFont val="Carlito"/>
        <family val="2"/>
      </rPr>
      <t xml:space="preserve">I.          Can a real customer question be answered?
</t>
    </r>
    <r>
      <rPr>
        <sz val="11"/>
        <color rgb="FF212121"/>
        <rFont val="Carlito"/>
        <family val="2"/>
      </rPr>
      <t xml:space="preserve">2.     What is the value of this model?
</t>
    </r>
    <r>
      <rPr>
        <sz val="11"/>
        <color rgb="FF212121"/>
        <rFont val="Carlito"/>
        <family val="2"/>
      </rPr>
      <t xml:space="preserve">I.          Does our optimization method lead to improved performance or lower costs?
</t>
    </r>
    <r>
      <rPr>
        <sz val="11"/>
        <color rgb="FF212121"/>
        <rFont val="Carlito"/>
        <family val="2"/>
      </rPr>
      <t xml:space="preserve">II.          What conclusions can we make about the effectiveness of our algorithms?
</t>
    </r>
    <r>
      <rPr>
        <sz val="11"/>
        <color rgb="FF212121"/>
        <rFont val="Carlito"/>
        <family val="2"/>
      </rPr>
      <t>III.          Which machines would make for good additions in which circumstances?</t>
    </r>
  </si>
  <si>
    <r>
      <rPr>
        <b/>
        <sz val="11"/>
        <color rgb="FF212121"/>
        <rFont val="Carlito"/>
        <family val="2"/>
      </rPr>
      <t xml:space="preserve">Chapter 7.          Conclusion and Discussion
</t>
    </r>
    <r>
      <rPr>
        <sz val="11"/>
        <color rgb="FF212121"/>
        <rFont val="Carlito"/>
        <family val="2"/>
      </rPr>
      <t xml:space="preserve">Finally, our conclusion and discussion of the results will revolve around the following questions:
</t>
    </r>
    <r>
      <rPr>
        <sz val="11"/>
        <color rgb="FF212121"/>
        <rFont val="Carlito"/>
        <family val="2"/>
      </rPr>
      <t xml:space="preserve">1.     Is our model a sufficient solution to the optimization problems encountered by Kaak?
</t>
    </r>
    <r>
      <rPr>
        <sz val="11"/>
        <color rgb="FF212121"/>
        <rFont val="Carlito"/>
        <family val="2"/>
      </rPr>
      <t>2.     What avenues of further research should be pursued?</t>
    </r>
  </si>
  <si>
    <r>
      <rPr>
        <sz val="16"/>
        <color rgb="FF2E5395"/>
        <rFont val="Carlito"/>
        <family val="2"/>
      </rPr>
      <t xml:space="preserve">Chapter 2:           Analysis of the current situation
</t>
    </r>
    <r>
      <rPr>
        <sz val="11"/>
        <rFont val="Carlito"/>
        <family val="2"/>
      </rPr>
      <t xml:space="preserve">In this chapter we will take a broad look at the current situation at Kaak, to delineate the machines and processes that happen in the small-bread line, in as far as they are relevant to our research. First, we discuss the way we measure the performance of the line, then the various machines that make  up the small-bread line and the way they interact, before giving an overview of the characteristics of the bread types we include in the model and the current state of simulation at Kaak. Finally we will discuss similar problems that occur elsewhere in the food industry.
</t>
    </r>
    <r>
      <rPr>
        <sz val="12"/>
        <color rgb="FF1F3762"/>
        <rFont val="Carlito"/>
        <family val="2"/>
      </rPr>
      <t xml:space="preserve">2.1)      Scope
</t>
    </r>
    <r>
      <rPr>
        <sz val="11"/>
        <rFont val="Carlito"/>
        <family val="2"/>
      </rPr>
      <t xml:space="preserve">For the purposes of our study, baking any type of bread starts with the dispensing of chunks of dough, and ends with the packaging of a finished bread product. We will not include the delivery and storage of raw materials into a production facility, nor will we discuss the storage and delivery methods of the finished bread products. These factors change considerably from facility to facility, and are outside the influence of Kaak. It would therefore be a reasonable assumption that the only parts of the line affected by our planning are those that are directly built and delivered by Kaak. We also do not model employee behaviour during production hours. We will refrain from going into deep, technical details of the different machine models, but stick to overall function and the ways that we can control the bread-making process from a day-to-day perspective. In that regard, our focus is on the tactical level.
</t>
    </r>
    <r>
      <rPr>
        <sz val="12"/>
        <color rgb="FF1F3762"/>
        <rFont val="Carlito"/>
        <family val="2"/>
      </rPr>
      <t xml:space="preserve">2.2)      Batch sizes and processing times
</t>
    </r>
    <r>
      <rPr>
        <sz val="11"/>
        <rFont val="Carlito"/>
        <family val="2"/>
      </rPr>
      <t xml:space="preserve">On the small-bread line processing times for each bread recipe are fixed, regardless of batch size. If a single bun has to bake in the oven for 15 minutes at 200 °C, then a thousand buns also have to bake for 15 minutes at 200 °C. However, batches of bread move across the line in a continuous stream.
</t>
    </r>
    <r>
      <rPr>
        <sz val="11"/>
        <rFont val="Carlito"/>
        <family val="2"/>
      </rPr>
      <t>Whilst the first bun in a batch may be half-way through the machine line, the last bun may still be in the mixing bowl. Thus for each bun in a batch the same processing time will apply across all machines. However, these processing times will start and end at different times. Batches do not behave like may be expected in normal models, where an entire batch is loaded into a machine before being processed. Rather, the batches enter and exit the machines as if they were on a continuous conveyor belt, without interference. This means that the first bun in a batch is the first to enter and to leave a machine. Depending on the size of the batch, the last bun may then take seconds or hours to enter and leave the same machine. The rest of the buns in a batch will necessarily fall in between the first and last. If no breakdowns occur, which we will assume for the sake of simplicity in the model, each batch will behave in a very predictable manner.</t>
    </r>
  </si>
  <si>
    <r>
      <rPr>
        <sz val="11"/>
        <rFont val="Carlito"/>
        <family val="2"/>
      </rPr>
      <t>Change-over time is a big factor in the small-bread line. We define it as the time it takes to change the settings or tooling, and perform any required cleaning or inspection on a machine, to ensure it is ready to handle the next recipe in a production plan. Waiting time could occur when one recipe has not exited a machine where another is due to enter, when there is insufficient space between two recipes to allow for the required change-over time. Waiting time could imply shutting down the entire line up to the point where the waiting is required, since batches of bread move along the line continuously. This could have consequences for unbaked bread that is still rising, bread that is stuck in a hot oven, bread that gets continuously covered in an ever-increasing pile of sprinkles, etc. To ensure the quality of bread that comes out of the factory, no scheduled waiting time is allowed on the line. Waiting time is therefore not allowed, or at least highly discouraged, in real-life factories. It might still be unavoidable due to breakdowns, but we will not consider it as a standard. Instead Kaak plans a so-</t>
    </r>
    <r>
      <rPr>
        <sz val="11"/>
        <rFont val="Trebuchet MS"/>
        <family val="2"/>
      </rPr>
      <t xml:space="preserve">called “postponement time”, which is essentially waiting time at the start of the </t>
    </r>
    <r>
      <rPr>
        <sz val="11"/>
        <rFont val="Carlito"/>
        <family val="2"/>
      </rPr>
      <t>production process, to eliminate on-line waiting times and ensure each recipe can keep moving</t>
    </r>
  </si>
  <si>
    <r>
      <rPr>
        <sz val="11"/>
        <rFont val="Carlito"/>
        <family val="2"/>
      </rPr>
      <t xml:space="preserve">continuously after it enters the production line. Even though it is necessary, this postponement time
</t>
    </r>
    <r>
      <rPr>
        <sz val="11"/>
        <rFont val="Carlito"/>
        <family val="2"/>
      </rPr>
      <t>is currently not optimized.</t>
    </r>
  </si>
  <si>
    <r>
      <rPr>
        <sz val="11"/>
        <rFont val="Carlito"/>
        <family val="2"/>
      </rPr>
      <t>We measure the performance of the line in terms of total makespan. We define makespan as the time between first entry of the first recipe in a production plan onto the first machine in the line, and the time the final bun of the last recipe exits the last machine on the line. Since the processing times are known and change-over times depend on the sequence of recipes in a production plan, finding a production plan that will produce all recipes at the appropriate batch size within the shortest amount of time is a realistic, often-stated goal by production managers.</t>
    </r>
  </si>
  <si>
    <r>
      <rPr>
        <sz val="11"/>
        <rFont val="Carlito"/>
        <family val="2"/>
      </rPr>
      <t xml:space="preserve">For at least a part of each machine-line, the buns are carried across the line on product carriers. On the small-bread line so-called </t>
    </r>
    <r>
      <rPr>
        <sz val="11"/>
        <rFont val="Trebuchet MS"/>
        <family val="2"/>
      </rPr>
      <t>“p</t>
    </r>
    <r>
      <rPr>
        <sz val="11"/>
        <rFont val="Carlito"/>
        <family val="2"/>
      </rPr>
      <t>eel boards</t>
    </r>
    <r>
      <rPr>
        <sz val="11"/>
        <rFont val="Trebuchet MS"/>
        <family val="2"/>
      </rPr>
      <t xml:space="preserve">” </t>
    </r>
    <r>
      <rPr>
        <sz val="11"/>
        <rFont val="Carlito"/>
        <family val="2"/>
      </rPr>
      <t>(PLBs) are most common. They are essentially flat trays that help keep the buns in shape and in position. See Figure 1 for an example of PLBs carrying unbaked buns on the production line. We will purely focus on the case of PLBs in the small-bread line, although different types of product carriers do exist, and impact the naming of several machines.</t>
    </r>
  </si>
  <si>
    <r>
      <rPr>
        <sz val="11"/>
        <rFont val="Carlito"/>
        <family val="2"/>
      </rPr>
      <t xml:space="preserve">One peel board may hold anywhere from 12 to 100+ individual buns of bread, depending on the size and shape of the bun. Since customers may come up with any combination of bread recipes and batch sizes, theoretically from 1 to 1000+ PLBs per batch, our model will have to be very flexible in allowing these combinations and handling them. Each recipe has an associated tact time, generally around 8 seconds, which is the rate at which PLBs move around the system. So after some start-up time, the average rate of production of any recipe is around 1 PLB/8s. Since it is computationally much more convenient to discuss the processing time of a peel board in this system, we will take the peel board as our unit of bread measurement. Note that the PLBs are separated from the buns before they enter the </t>
    </r>
    <r>
      <rPr>
        <sz val="11"/>
        <rFont val="Trebuchet MS"/>
        <family val="2"/>
      </rPr>
      <t xml:space="preserve">oven, and that afterwards the calculations refer to “one peel board worth of buns”. </t>
    </r>
    <r>
      <rPr>
        <sz val="11"/>
        <rFont val="Carlito"/>
        <family val="2"/>
      </rPr>
      <t>The process of storing and cleaning the PLBs will be kept out of the equation as again, this is not experienced to be a bottleneck. Adding extra PLBs to a system is a matter of literally stacking them in a storage area, where an automated robot will handle the rest.</t>
    </r>
  </si>
  <si>
    <r>
      <rPr>
        <i/>
        <sz val="9"/>
        <color rgb="FF44536A"/>
        <rFont val="Carlito"/>
        <family val="2"/>
      </rPr>
      <t>Figure 1: Peel boards carrying products on the production line along a conveyor belt (from Kaak website)</t>
    </r>
  </si>
  <si>
    <r>
      <rPr>
        <sz val="12"/>
        <color rgb="FF1F3762"/>
        <rFont val="Carlito"/>
        <family val="2"/>
      </rPr>
      <t xml:space="preserve">2.3)      Machines and variations
</t>
    </r>
    <r>
      <rPr>
        <sz val="11"/>
        <rFont val="Carlito"/>
        <family val="2"/>
      </rPr>
      <t>Listed in Table 1 are the different machines in the small-bread line, in order of appearance in the factory</t>
    </r>
    <r>
      <rPr>
        <sz val="11"/>
        <rFont val="Trebuchet MS"/>
        <family val="2"/>
      </rPr>
      <t xml:space="preserve">. It can be assumed that any machine is connected to its’ predecessors by automatic conveyor </t>
    </r>
    <r>
      <rPr>
        <sz val="11"/>
        <rFont val="Carlito"/>
        <family val="2"/>
      </rPr>
      <t xml:space="preserve">belts. The time indication is the time it would take a peel board worth of dough or bread to pass through this step. Important to realise here is that this timespan occurs for each individual bun, but that all buns are part of a batch that undergo the process continuously as noted in Section 2.2. As such, when 80 PLBs worth of buns move through the forming station, the total processing time for
</t>
    </r>
    <r>
      <rPr>
        <sz val="11"/>
        <rFont val="Carlito"/>
        <family val="2"/>
      </rPr>
      <t xml:space="preserve">the batch, or the time it occupies at least part of machine, is not a multiple of </t>
    </r>
    <r>
      <rPr>
        <sz val="11"/>
        <rFont val="Symbola"/>
        <family val="1"/>
      </rPr>
      <t>30 𝑠𝑒𝑐  ∗  80 𝑃𝐿𝐵𝑠</t>
    </r>
    <r>
      <rPr>
        <sz val="11"/>
        <rFont val="Carlito"/>
        <family val="2"/>
      </rPr>
      <t xml:space="preserve">, but rather </t>
    </r>
    <r>
      <rPr>
        <sz val="11"/>
        <rFont val="Symbola"/>
        <family val="1"/>
      </rPr>
      <t>30 𝑠𝑒𝑐  +  (80 𝑃𝐿𝐵𝑠  ∗  ~8 𝑠𝑒𝑐 𝑡𝑎𝑐𝑡 𝑡𝑖𝑚𝑒)</t>
    </r>
    <r>
      <rPr>
        <sz val="11"/>
        <rFont val="Carlito"/>
        <family val="2"/>
      </rPr>
      <t>.</t>
    </r>
  </si>
  <si>
    <r>
      <rPr>
        <sz val="11"/>
        <rFont val="Carlito"/>
        <family val="2"/>
      </rPr>
      <t>The change-over time is the maximum time that may be required between two opposing recipes: the minimum is always 0, although intermediate values are possible. All these machines will have to be represented in our model to make it accurate, although for the purposes of modelling many can be combined into a single step because of their short duration and relatively low and stable change-over times. For example, the dough dispenser and forming station will always be turned on or off together because they are interdependent, and as such we can combine their production- and change-over times. Many machines have alternate variants that do not significantly impact production times. For example, the sprinkler system can be altered for many different kind of toppings, whilst performing identically. Only four machines have a significant alternate variant that is relevant to the makespan. These are the rising chamber(s), oven, cooling spiral and freezing step. Their differences are briefly explained in the table.</t>
    </r>
  </si>
  <si>
    <r>
      <rPr>
        <i/>
        <sz val="9"/>
        <color rgb="FF44536A"/>
        <rFont val="Carlito"/>
        <family val="2"/>
      </rPr>
      <t>Table 1: Machines of the small-bread Machine line</t>
    </r>
  </si>
  <si>
    <r>
      <rPr>
        <b/>
        <sz val="9"/>
        <color rgb="FFFFFFFF"/>
        <rFont val="Carlito"/>
        <family val="2"/>
      </rPr>
      <t>Machine/ Step</t>
    </r>
  </si>
  <si>
    <r>
      <rPr>
        <b/>
        <sz val="9"/>
        <color rgb="FFFFFFFF"/>
        <rFont val="Carlito"/>
        <family val="2"/>
      </rPr>
      <t>Description</t>
    </r>
  </si>
  <si>
    <r>
      <rPr>
        <b/>
        <sz val="9"/>
        <color rgb="FFFFFFFF"/>
        <rFont val="Carlito"/>
        <family val="2"/>
      </rPr>
      <t>Production Time/PLB</t>
    </r>
  </si>
  <si>
    <r>
      <rPr>
        <b/>
        <sz val="9"/>
        <color rgb="FFFFFFFF"/>
        <rFont val="Carlito"/>
        <family val="2"/>
      </rPr>
      <t>Max Change- Over Time</t>
    </r>
  </si>
  <si>
    <r>
      <rPr>
        <b/>
        <sz val="9"/>
        <rFont val="Carlito"/>
        <family val="2"/>
      </rPr>
      <t>Dough dispenser</t>
    </r>
  </si>
  <si>
    <r>
      <rPr>
        <sz val="9"/>
        <rFont val="Carlito"/>
        <family val="2"/>
      </rPr>
      <t xml:space="preserve">The dough is poured out of a mixing bowl into a funnel, leading to a machine which will cut the dough into chunks. There are several variations of chunks, depending on the recipe. One variant creates the individual chunks that become buns, another creates a series of large chunks that
</t>
    </r>
    <r>
      <rPr>
        <sz val="9"/>
        <rFont val="Carlito"/>
        <family val="2"/>
      </rPr>
      <t>are rolled into a slab.</t>
    </r>
  </si>
  <si>
    <r>
      <rPr>
        <sz val="9"/>
        <rFont val="Carlito"/>
        <family val="2"/>
      </rPr>
      <t>8 seconds</t>
    </r>
  </si>
  <si>
    <r>
      <rPr>
        <sz val="9"/>
        <rFont val="Carlito"/>
        <family val="2"/>
      </rPr>
      <t>10 minutes</t>
    </r>
  </si>
  <si>
    <r>
      <rPr>
        <b/>
        <sz val="9"/>
        <rFont val="Carlito"/>
        <family val="2"/>
      </rPr>
      <t>Forming</t>
    </r>
  </si>
  <si>
    <r>
      <rPr>
        <sz val="9"/>
        <rFont val="Carlito"/>
        <family val="2"/>
      </rPr>
      <t xml:space="preserve">Chunks are rolled, cut or stamped into even-sized doughballs in several steps on a conveyor line. Each recipe has a machine pattern, although
</t>
    </r>
    <r>
      <rPr>
        <sz val="9"/>
        <rFont val="Carlito"/>
        <family val="2"/>
      </rPr>
      <t>most use similar tooling with small variations.</t>
    </r>
  </si>
  <si>
    <r>
      <rPr>
        <sz val="9"/>
        <rFont val="Carlito"/>
        <family val="2"/>
      </rPr>
      <t>30 seconds</t>
    </r>
  </si>
  <si>
    <r>
      <rPr>
        <sz val="9"/>
        <rFont val="Carlito"/>
        <family val="2"/>
      </rPr>
      <t>3 minutes</t>
    </r>
  </si>
  <si>
    <r>
      <rPr>
        <b/>
        <sz val="9"/>
        <rFont val="Carlito"/>
        <family val="2"/>
      </rPr>
      <t>Panning- point</t>
    </r>
  </si>
  <si>
    <r>
      <rPr>
        <sz val="9"/>
        <rFont val="Carlito"/>
        <family val="2"/>
      </rPr>
      <t>The individual dough balls are carefully and precisely laid in a pre- determined pattern on a peel board. One machine can handle most combinations. In other lines this machine puts dough-</t>
    </r>
    <r>
      <rPr>
        <sz val="9"/>
        <rFont val="Trebuchet MS"/>
        <family val="2"/>
      </rPr>
      <t>balls in their “pans”</t>
    </r>
    <r>
      <rPr>
        <sz val="9"/>
        <rFont val="Carlito"/>
        <family val="2"/>
      </rPr>
      <t xml:space="preserve">,
</t>
    </r>
    <r>
      <rPr>
        <sz val="9"/>
        <rFont val="Carlito"/>
        <family val="2"/>
      </rPr>
      <t>a different type of product carrier, hence the name.</t>
    </r>
  </si>
  <si>
    <r>
      <rPr>
        <sz val="9"/>
        <rFont val="Carlito"/>
        <family val="2"/>
      </rPr>
      <t>2 minutes</t>
    </r>
  </si>
  <si>
    <r>
      <rPr>
        <b/>
        <sz val="9"/>
        <rFont val="Carlito"/>
        <family val="2"/>
      </rPr>
      <t xml:space="preserve">Rising chamber(s)
</t>
    </r>
    <r>
      <rPr>
        <b/>
        <sz val="9"/>
        <rFont val="Carlito"/>
        <family val="2"/>
      </rPr>
      <t>/Climas</t>
    </r>
  </si>
  <si>
    <r>
      <rPr>
        <sz val="9"/>
        <rFont val="Carlito"/>
        <family val="2"/>
      </rPr>
      <t xml:space="preserve">The peel boards enter the rising chamber, a tower where temperature  and humidity are kept at a steady level for optimal rising conditions. The peel boards move slowly up and down the tower, before exiting out the other side. A more advanced version of this tower consists of multiple towers, that can be partially or completely skipped. This machine, or set of
</t>
    </r>
    <r>
      <rPr>
        <sz val="9"/>
        <rFont val="Carlito"/>
        <family val="2"/>
      </rPr>
      <t xml:space="preserve">machines, is often </t>
    </r>
    <r>
      <rPr>
        <sz val="9"/>
        <rFont val="Trebuchet MS"/>
        <family val="2"/>
      </rPr>
      <t>referred to as “Climas”, for “Climate Chamber”.</t>
    </r>
  </si>
  <si>
    <r>
      <rPr>
        <sz val="9"/>
        <rFont val="Carlito"/>
        <family val="2"/>
      </rPr>
      <t xml:space="preserve">60-120
</t>
    </r>
    <r>
      <rPr>
        <sz val="9"/>
        <rFont val="Carlito"/>
        <family val="2"/>
      </rPr>
      <t>minutes</t>
    </r>
  </si>
  <si>
    <r>
      <rPr>
        <sz val="9"/>
        <rFont val="Carlito"/>
        <family val="2"/>
      </rPr>
      <t>1 minute</t>
    </r>
  </si>
  <si>
    <r>
      <rPr>
        <b/>
        <sz val="9"/>
        <rFont val="Carlito"/>
        <family val="2"/>
      </rPr>
      <t>Turning</t>
    </r>
  </si>
  <si>
    <r>
      <rPr>
        <sz val="9"/>
        <rFont val="Carlito"/>
        <family val="2"/>
      </rPr>
      <t>Depending on their orientation, the peel boards are turned 90°</t>
    </r>
  </si>
  <si>
    <r>
      <rPr>
        <b/>
        <sz val="9"/>
        <rFont val="Carlito"/>
        <family val="2"/>
      </rPr>
      <t>Sprinkler</t>
    </r>
  </si>
  <si>
    <r>
      <rPr>
        <sz val="9"/>
        <rFont val="Carlito"/>
        <family val="2"/>
      </rPr>
      <t xml:space="preserve">Depending on the recipe, the bread is decorated with a sprinkle of flour, moon seed, pumpkin seeds, etc. Some machine lines have multiple sprinklers with different contents, others simply swap a container
</t>
    </r>
    <r>
      <rPr>
        <sz val="9"/>
        <rFont val="Carlito"/>
        <family val="2"/>
      </rPr>
      <t>between recipes.</t>
    </r>
  </si>
  <si>
    <r>
      <rPr>
        <sz val="9"/>
        <rFont val="Carlito"/>
        <family val="2"/>
      </rPr>
      <t xml:space="preserve">8-36
</t>
    </r>
    <r>
      <rPr>
        <sz val="9"/>
        <rFont val="Carlito"/>
        <family val="2"/>
      </rPr>
      <t>seconds</t>
    </r>
  </si>
  <si>
    <r>
      <rPr>
        <sz val="9"/>
        <rFont val="Carlito"/>
        <family val="2"/>
      </rPr>
      <t>6 minutes</t>
    </r>
  </si>
  <si>
    <r>
      <rPr>
        <b/>
        <sz val="9"/>
        <rFont val="Carlito"/>
        <family val="2"/>
      </rPr>
      <t>3-Carrier collector</t>
    </r>
  </si>
  <si>
    <r>
      <rPr>
        <sz val="9"/>
        <rFont val="Carlito"/>
        <family val="2"/>
      </rPr>
      <t xml:space="preserve">Three peel boards are collected and placed side-by-side, to take advantage of the width of the oven. Can also be used for other product
</t>
    </r>
    <r>
      <rPr>
        <sz val="9"/>
        <rFont val="Carlito"/>
        <family val="2"/>
      </rPr>
      <t>carriers without problem, for example baking loafs of bread in pans.</t>
    </r>
  </si>
  <si>
    <r>
      <rPr>
        <sz val="9"/>
        <rFont val="Carlito"/>
        <family val="2"/>
      </rPr>
      <t>24 seconds</t>
    </r>
  </si>
  <si>
    <r>
      <rPr>
        <b/>
        <sz val="9"/>
        <rFont val="Carlito"/>
        <family val="2"/>
      </rPr>
      <t xml:space="preserve">Cutting
</t>
    </r>
    <r>
      <rPr>
        <b/>
        <sz val="9"/>
        <rFont val="Carlito"/>
        <family val="2"/>
      </rPr>
      <t>Robots</t>
    </r>
  </si>
  <si>
    <r>
      <rPr>
        <sz val="9"/>
        <rFont val="Carlito"/>
        <family val="2"/>
      </rPr>
      <t xml:space="preserve">Knife-wielding robots place precise cuts across the top of the buns, or let
</t>
    </r>
    <r>
      <rPr>
        <sz val="9"/>
        <rFont val="Carlito"/>
        <family val="2"/>
      </rPr>
      <t>the buns pass by uncut, depending on the recipe.</t>
    </r>
  </si>
  <si>
    <r>
      <rPr>
        <sz val="9"/>
        <rFont val="Carlito"/>
        <family val="2"/>
      </rPr>
      <t>5 minutes</t>
    </r>
  </si>
  <si>
    <r>
      <rPr>
        <b/>
        <sz val="9"/>
        <rFont val="Carlito"/>
        <family val="2"/>
      </rPr>
      <t>Scrabbler</t>
    </r>
  </si>
  <si>
    <r>
      <rPr>
        <sz val="9"/>
        <rFont val="Carlito"/>
        <family val="2"/>
      </rPr>
      <t xml:space="preserve">The buns are lifted off of their peel boards and placed on the oven conveyor belt in several steps, with space allocated in between them. The peel boards are separated and sent to a different line where they are
</t>
    </r>
    <r>
      <rPr>
        <sz val="9"/>
        <rFont val="Carlito"/>
        <family val="2"/>
      </rPr>
      <t>cleaned, stored and re-used.</t>
    </r>
  </si>
  <si>
    <r>
      <rPr>
        <b/>
        <sz val="9"/>
        <rFont val="Carlito"/>
        <family val="2"/>
      </rPr>
      <t>Oven</t>
    </r>
  </si>
  <si>
    <r>
      <rPr>
        <sz val="9"/>
        <rFont val="Carlito"/>
        <family val="2"/>
      </rPr>
      <t xml:space="preserve">A long horizontal oven, with a belt that can change speed depending on the bread type. Some ovens have the ability to heat sections independently, which reduces total change-over time from bun to bun. The length of the oven changes from factory to factory, long ovens having
</t>
    </r>
    <r>
      <rPr>
        <sz val="9"/>
        <rFont val="Carlito"/>
        <family val="2"/>
      </rPr>
      <t>more capacity.</t>
    </r>
  </si>
  <si>
    <r>
      <rPr>
        <sz val="9"/>
        <rFont val="Carlito"/>
        <family val="2"/>
      </rPr>
      <t xml:space="preserve">10-20
</t>
    </r>
    <r>
      <rPr>
        <sz val="9"/>
        <rFont val="Carlito"/>
        <family val="2"/>
      </rPr>
      <t>minutes</t>
    </r>
  </si>
  <si>
    <r>
      <rPr>
        <sz val="9"/>
        <rFont val="Carlito"/>
        <family val="2"/>
      </rPr>
      <t>25 minutes</t>
    </r>
  </si>
  <si>
    <r>
      <rPr>
        <b/>
        <sz val="9"/>
        <rFont val="Carlito"/>
        <family val="2"/>
      </rPr>
      <t>Fakir</t>
    </r>
  </si>
  <si>
    <r>
      <rPr>
        <sz val="9"/>
        <rFont val="Carlito"/>
        <family val="2"/>
      </rPr>
      <t xml:space="preserve">This machine gathers batches of buns as they leave the oven, and aligns them with the next set of conveyor belts. The name comes from the pins that are sometimes used to relieve baked bread from their pans: just like
</t>
    </r>
    <r>
      <rPr>
        <sz val="9"/>
        <rFont val="Carlito"/>
        <family val="2"/>
      </rPr>
      <t>the mythical fakirs of the orient and their bed of nails.</t>
    </r>
  </si>
  <si>
    <r>
      <rPr>
        <b/>
        <sz val="9"/>
        <rFont val="Carlito"/>
        <family val="2"/>
      </rPr>
      <t>Cooling Spiral</t>
    </r>
  </si>
  <si>
    <r>
      <rPr>
        <sz val="9"/>
        <rFont val="Carlito"/>
        <family val="2"/>
      </rPr>
      <t xml:space="preserve">A long spiralling tower where the individual buns can cool when they exit the oven. Cooling times can differ wildly depending on the size and temperature of the bun. Variants exist with multiple separate cooling towers for multiple batches cooling at different speeds. Often the cooling
</t>
    </r>
    <r>
      <rPr>
        <sz val="9"/>
        <rFont val="Carlito"/>
        <family val="2"/>
      </rPr>
      <t>length of buns is altered to fit the tower, instead of the other way around.</t>
    </r>
  </si>
  <si>
    <r>
      <rPr>
        <sz val="9"/>
        <rFont val="Carlito"/>
        <family val="2"/>
      </rPr>
      <t>1-2 hours</t>
    </r>
  </si>
  <si>
    <r>
      <rPr>
        <b/>
        <sz val="9"/>
        <rFont val="Carlito"/>
        <family val="2"/>
      </rPr>
      <t>Freezing Spiral</t>
    </r>
  </si>
  <si>
    <r>
      <rPr>
        <sz val="9"/>
        <rFont val="Carlito"/>
        <family val="2"/>
      </rPr>
      <t xml:space="preserve">Exact copy of the cooling tower, but colder. Not all bread is frozen, so an alternate variant of this line is the same, but without the freezer. Note
</t>
    </r>
    <r>
      <rPr>
        <sz val="9"/>
        <rFont val="Carlito"/>
        <family val="2"/>
      </rPr>
      <t>that change-over time is 0, as it always follows the cooling tower.</t>
    </r>
  </si>
  <si>
    <r>
      <rPr>
        <sz val="9"/>
        <rFont val="Carlito"/>
        <family val="2"/>
      </rPr>
      <t>0 minutes</t>
    </r>
  </si>
  <si>
    <r>
      <rPr>
        <b/>
        <sz val="9"/>
        <rFont val="Carlito"/>
        <family val="2"/>
      </rPr>
      <t>Packaging</t>
    </r>
  </si>
  <si>
    <r>
      <rPr>
        <sz val="9"/>
        <rFont val="Carlito"/>
        <family val="2"/>
      </rPr>
      <t xml:space="preserve">Different bread types take different packaging methods, but most are packaged in plastic bags. Machines are prone to jamming. However, often
</t>
    </r>
    <r>
      <rPr>
        <sz val="9"/>
        <rFont val="Carlito"/>
        <family val="2"/>
      </rPr>
      <t>delivered by outside contractors, hard to get solid data.</t>
    </r>
  </si>
  <si>
    <r>
      <rPr>
        <sz val="11"/>
        <rFont val="Carlito"/>
        <family val="2"/>
      </rPr>
      <t>In Figure 2, the different steps in the production process are laid out in minutes. This graph puts the vast differences in average processing time into perspective: many of the steps hardly even show up in the graph. However, all steps have a measure of change-over time associated with them which we must take into account.</t>
    </r>
  </si>
  <si>
    <r>
      <rPr>
        <i/>
        <sz val="9"/>
        <color rgb="FF44536A"/>
        <rFont val="Carlito"/>
        <family val="2"/>
      </rPr>
      <t>Figure 2: Minimum and maximum processing time per peel board per production step in minutes per peel board</t>
    </r>
  </si>
  <si>
    <r>
      <rPr>
        <sz val="11"/>
        <rFont val="Carlito"/>
        <family val="2"/>
      </rPr>
      <t>We omit one phase from our data, and that is the so-</t>
    </r>
    <r>
      <rPr>
        <sz val="11"/>
        <rFont val="Trebuchet MS"/>
        <family val="2"/>
      </rPr>
      <t>called “pre</t>
    </r>
    <r>
      <rPr>
        <sz val="11"/>
        <rFont val="Carlito"/>
        <family val="2"/>
      </rPr>
      <t>-</t>
    </r>
    <r>
      <rPr>
        <sz val="11"/>
        <rFont val="Trebuchet MS"/>
        <family val="2"/>
      </rPr>
      <t xml:space="preserve">rise” phase. </t>
    </r>
    <r>
      <rPr>
        <sz val="11"/>
        <rFont val="Carlito"/>
        <family val="2"/>
      </rPr>
      <t>This includes the time in which ingredients are first mixed, before the dough is dispensed. We were unable to collect enough accurate data on this step in the production process. There may be considerable differences to be found in some factories concerning the pre-rise phase. Some omit it altogether and dispense the dough immediately after mixing. Others let their doughs rest for up to 6 hours before dispensing, to help gluten development.</t>
    </r>
  </si>
  <si>
    <r>
      <rPr>
        <sz val="11"/>
        <rFont val="Carlito"/>
        <family val="2"/>
      </rPr>
      <t xml:space="preserve">In some bakeries it </t>
    </r>
    <r>
      <rPr>
        <sz val="11"/>
        <rFont val="Trebuchet MS"/>
        <family val="2"/>
      </rPr>
      <t xml:space="preserve">is common to start the bulk fermenting process for a “slow” batch with a long </t>
    </r>
    <r>
      <rPr>
        <sz val="11"/>
        <rFont val="Carlito"/>
        <family val="2"/>
      </rPr>
      <t>resting time first</t>
    </r>
    <r>
      <rPr>
        <sz val="11"/>
        <rFont val="Trebuchet MS"/>
        <family val="2"/>
      </rPr>
      <t xml:space="preserve">, before starting the mixing of a different “fast” type of bread. This fast batch can </t>
    </r>
    <r>
      <rPr>
        <sz val="11"/>
        <rFont val="Carlito"/>
        <family val="2"/>
      </rPr>
      <t>then enter the production line before the first. That is the only known instance of recipes switching production sequences. Apart from that, recipes cannot switch production sequence: on the part of the line connected by conveyor belts a batch of bread needs to complete a step before the next batch is allowed to enter. A visual overview of the machines in the line can be seen in Figure 3</t>
    </r>
    <r>
      <rPr>
        <i/>
        <sz val="11"/>
        <rFont val="Carlito"/>
        <family val="2"/>
      </rPr>
      <t>.</t>
    </r>
  </si>
  <si>
    <r>
      <rPr>
        <sz val="11"/>
        <rFont val="Carlito"/>
        <family val="2"/>
      </rPr>
      <t>It should be noted that the carrier handling system is also not a part of our flow-shop or optimization procedure. The carriers are all the same in this version of the model, and their handling does not appear to be a bottleneck.</t>
    </r>
  </si>
  <si>
    <r>
      <rPr>
        <i/>
        <sz val="9"/>
        <color rgb="FF44536A"/>
        <rFont val="Carlito"/>
        <family val="2"/>
      </rPr>
      <t xml:space="preserve">Figure 3: Small-bread line Flow Chart, includes all steps. Note that the “Loose batches of dough” and “Product Carriers”
</t>
    </r>
    <r>
      <rPr>
        <i/>
        <sz val="9"/>
        <color rgb="FF44536A"/>
        <rFont val="Carlito"/>
        <family val="2"/>
      </rPr>
      <t>sections are outside of scope.</t>
    </r>
  </si>
  <si>
    <r>
      <rPr>
        <sz val="12"/>
        <color rgb="FF1F3762"/>
        <rFont val="Carlito"/>
        <family val="2"/>
      </rPr>
      <t xml:space="preserve">2.4)      Recipes
</t>
    </r>
    <r>
      <rPr>
        <sz val="11"/>
        <rFont val="Carlito"/>
        <family val="2"/>
      </rPr>
      <t>Listed in Table 2 below are the characteristics and production data that should be gathered for each bread type. This includes the processing time for each of the machines listed in Table 1. It also includes the product-specific characteristics like the baking temperature and required decoration pattern, and the average production rate or Tact Time of this bread type (in seconds per PLB).</t>
    </r>
  </si>
  <si>
    <r>
      <rPr>
        <i/>
        <sz val="9"/>
        <color rgb="FF44536A"/>
        <rFont val="Carlito"/>
        <family val="2"/>
      </rPr>
      <t>Table 2: Bread Characteristics</t>
    </r>
  </si>
  <si>
    <r>
      <rPr>
        <b/>
        <i/>
        <sz val="10"/>
        <rFont val="Carlito"/>
        <family val="2"/>
      </rPr>
      <t>Name</t>
    </r>
  </si>
  <si>
    <r>
      <rPr>
        <b/>
        <sz val="10"/>
        <rFont val="Carlito"/>
        <family val="2"/>
      </rPr>
      <t>Value</t>
    </r>
  </si>
  <si>
    <r>
      <rPr>
        <b/>
        <sz val="10"/>
        <rFont val="Carlito"/>
        <family val="2"/>
      </rPr>
      <t>Notes</t>
    </r>
  </si>
  <si>
    <r>
      <rPr>
        <i/>
        <sz val="10"/>
        <rFont val="Carlito"/>
        <family val="2"/>
      </rPr>
      <t>Recipe Number</t>
    </r>
  </si>
  <si>
    <r>
      <rPr>
        <sz val="10"/>
        <rFont val="Carlito"/>
        <family val="2"/>
      </rPr>
      <t>r : Integer</t>
    </r>
  </si>
  <si>
    <r>
      <rPr>
        <i/>
        <sz val="10"/>
        <rFont val="Carlito"/>
        <family val="2"/>
      </rPr>
      <t>Recipe Name</t>
    </r>
  </si>
  <si>
    <r>
      <rPr>
        <sz val="10"/>
        <rFont val="Carlito"/>
        <family val="2"/>
      </rPr>
      <t>String</t>
    </r>
  </si>
  <si>
    <r>
      <rPr>
        <i/>
        <sz val="10"/>
        <rFont val="Carlito"/>
        <family val="2"/>
      </rPr>
      <t>Processing time</t>
    </r>
  </si>
  <si>
    <r>
      <rPr>
        <i/>
        <sz val="10"/>
        <rFont val="Carlito"/>
        <family val="2"/>
      </rPr>
      <t>P(m,r)</t>
    </r>
  </si>
  <si>
    <r>
      <rPr>
        <sz val="10"/>
        <rFont val="Carlito"/>
        <family val="2"/>
      </rPr>
      <t xml:space="preserve">In minutes, per Machine </t>
    </r>
    <r>
      <rPr>
        <i/>
        <sz val="10"/>
        <rFont val="Carlito"/>
        <family val="2"/>
      </rPr>
      <t>m</t>
    </r>
    <r>
      <rPr>
        <sz val="10"/>
        <rFont val="Carlito"/>
        <family val="2"/>
      </rPr>
      <t xml:space="preserve">, per Recipe </t>
    </r>
    <r>
      <rPr>
        <i/>
        <sz val="10"/>
        <rFont val="Carlito"/>
        <family val="2"/>
      </rPr>
      <t>r</t>
    </r>
  </si>
  <si>
    <r>
      <rPr>
        <i/>
        <sz val="10"/>
        <rFont val="Carlito"/>
        <family val="2"/>
      </rPr>
      <t>Tact Time</t>
    </r>
  </si>
  <si>
    <r>
      <rPr>
        <sz val="10"/>
        <rFont val="Carlito"/>
        <family val="2"/>
      </rPr>
      <t>Seconds</t>
    </r>
  </si>
  <si>
    <r>
      <rPr>
        <sz val="10"/>
        <rFont val="Carlito"/>
        <family val="2"/>
      </rPr>
      <t>Per peel board</t>
    </r>
  </si>
  <si>
    <r>
      <rPr>
        <i/>
        <sz val="10"/>
        <rFont val="Carlito"/>
        <family val="2"/>
      </rPr>
      <t>Dough type</t>
    </r>
  </si>
  <si>
    <r>
      <rPr>
        <sz val="10"/>
        <rFont val="Carlito"/>
        <family val="2"/>
      </rPr>
      <t>White/Brown</t>
    </r>
  </si>
  <si>
    <r>
      <rPr>
        <sz val="10"/>
        <rFont val="Carlito"/>
        <family val="2"/>
      </rPr>
      <t>Could be extended for rye, etc.</t>
    </r>
  </si>
  <si>
    <r>
      <rPr>
        <i/>
        <sz val="10"/>
        <rFont val="Carlito"/>
        <family val="2"/>
      </rPr>
      <t>Turner</t>
    </r>
  </si>
  <si>
    <r>
      <rPr>
        <sz val="10"/>
        <rFont val="Carlito"/>
        <family val="2"/>
      </rPr>
      <t>True/False</t>
    </r>
  </si>
  <si>
    <r>
      <rPr>
        <sz val="10"/>
        <rFont val="Carlito"/>
        <family val="2"/>
      </rPr>
      <t>Does the Peel Board need to be turned 90°?</t>
    </r>
  </si>
  <si>
    <r>
      <rPr>
        <i/>
        <sz val="10"/>
        <rFont val="Carlito"/>
        <family val="2"/>
      </rPr>
      <t>Decoration</t>
    </r>
  </si>
  <si>
    <r>
      <rPr>
        <sz val="10"/>
        <rFont val="Carlito"/>
        <family val="2"/>
      </rPr>
      <t xml:space="preserve">Every </t>
    </r>
    <r>
      <rPr>
        <sz val="10"/>
        <rFont val="Trebuchet MS"/>
        <family val="2"/>
      </rPr>
      <t xml:space="preserve">‘true’ </t>
    </r>
    <r>
      <rPr>
        <sz val="10"/>
        <rFont val="Carlito"/>
        <family val="2"/>
      </rPr>
      <t>decoration needs change-over in sprinkle station</t>
    </r>
  </si>
  <si>
    <r>
      <rPr>
        <i/>
        <sz val="10"/>
        <rFont val="Carlito"/>
        <family val="2"/>
      </rPr>
      <t>Cuts</t>
    </r>
  </si>
  <si>
    <r>
      <rPr>
        <sz val="10"/>
        <rFont val="Carlito"/>
        <family val="2"/>
      </rPr>
      <t xml:space="preserve">Every </t>
    </r>
    <r>
      <rPr>
        <sz val="10"/>
        <rFont val="Trebuchet MS"/>
        <family val="2"/>
      </rPr>
      <t xml:space="preserve">‘true’ </t>
    </r>
    <r>
      <rPr>
        <sz val="10"/>
        <rFont val="Carlito"/>
        <family val="2"/>
      </rPr>
      <t>cut needs different settings of cutting robots.</t>
    </r>
  </si>
  <si>
    <r>
      <rPr>
        <i/>
        <sz val="10"/>
        <rFont val="Carlito"/>
        <family val="2"/>
      </rPr>
      <t>Baking Temperature</t>
    </r>
  </si>
  <si>
    <r>
      <rPr>
        <sz val="10"/>
        <rFont val="Carlito"/>
        <family val="2"/>
      </rPr>
      <t>°C</t>
    </r>
  </si>
  <si>
    <r>
      <rPr>
        <sz val="10"/>
        <rFont val="Carlito"/>
        <family val="2"/>
      </rPr>
      <t>Change-over depends on heating/cooling potential of the oven.</t>
    </r>
  </si>
  <si>
    <r>
      <rPr>
        <sz val="11"/>
        <rFont val="Carlito"/>
        <family val="2"/>
      </rPr>
      <t>At one bakery where a small-bread line is used, at least 21 different recipes can be produced on the same line. This bakery will rarely produce more than ~12 recipes in a day, but their line has the ability to produce all of them. Their list of recipes is by no means an exhaustive list of all types of bread that could be produced, but it is a good starting point for our data collection. It contains both large and small bread types, of various dough types, decoration and baking settings. If a new bread type would need to be introduced to the model, it could be modelled by adding it to the list with its characteristics, after which it would function just like the rest.</t>
    </r>
  </si>
  <si>
    <r>
      <rPr>
        <sz val="11"/>
        <rFont val="Carlito"/>
        <family val="2"/>
      </rPr>
      <t xml:space="preserve">Note that Table 2 does not list change-over times; these are not set in stone and change depending on the sequence of recipes in the production plan. The product-specific characteristics are what determines if changing time is necessary between two recipes. For example: if two ciabatta recipes have the same dough type and baking temperature, no change-over is needed in the forming station or oven. However if one then has a sprinkle decoration pattern while the other does not, that causes change-over time in the sprinkle step. Even though these two ciabatta recipes may be nearly the same otherwise, it is unwise to group them together in a larger group for that reason. As such, we will not group bread types together.
</t>
    </r>
    <r>
      <rPr>
        <sz val="12"/>
        <color rgb="FF1F3762"/>
        <rFont val="Carlito"/>
        <family val="2"/>
      </rPr>
      <t xml:space="preserve">2.5)      State of simulation and optimization at Kaak
</t>
    </r>
    <r>
      <rPr>
        <sz val="11"/>
        <rFont val="Carlito"/>
        <family val="2"/>
      </rPr>
      <t>The engineers and employees at Kaak design and produce their many different machines in-house, and for this they utilize several different mechanic design and machine operating software packages. Also they use software that runs the steel-cutting robots in the machine factory, which we will leave out of consideration. In terms of simulation of on-going processes, a few Siemens software tools are in use such as Simatic-PLC and Mechatronics Concept Designer. These tools are primarily used to simulate the movements of individual machines, and to calibrate the Programmable Logic Controllers (PLC</t>
    </r>
    <r>
      <rPr>
        <sz val="11"/>
        <rFont val="Trebuchet MS"/>
        <family val="2"/>
      </rPr>
      <t>’s</t>
    </r>
    <r>
      <rPr>
        <sz val="11"/>
        <rFont val="Carlito"/>
        <family val="2"/>
      </rPr>
      <t>) that send these machines their commands. For example, these tools are used to direct the movements of the rising chamber, to calibrate the cuts that are made by the cutting robots in the small-bread line, or to direct the movements of conveyor belts. However, these moves are not necessarily optimized, only programmed.</t>
    </r>
  </si>
  <si>
    <r>
      <rPr>
        <sz val="11"/>
        <rFont val="Carlito"/>
        <family val="2"/>
      </rPr>
      <t>Apart from that, some engineers have dabbled in creating extensive Excel datafiles in which basic calculations are done concerning the total capacity constraints of a single machine. An example of this is a file examining the movements of the scrabbler machine in detail, and another file calculating the proper distance between buns in the cooling spiral. However, as far as the responsible engineers know, no overarching optimization tool exists. In essence, the machines they produce are exceptional at doing their one job, and can function together mostly without problems in a complete machine line if only a single recipe is produced. The machines are designed to run at a certain tact- time, and so if no errors occur, this leads to a stable process.</t>
    </r>
  </si>
  <si>
    <r>
      <rPr>
        <sz val="11"/>
        <rFont val="Carlito"/>
        <family val="2"/>
      </rPr>
      <t xml:space="preserve">This all works fine until a customer decides to produce a set of recipes on the same day, which is a common occurrence in several bakeries. Then, as we know, there is no advanced way for Kaak to optimize the process of sequencing jobs. For example, finding a solution to the scheduling of recipes </t>
    </r>
    <r>
      <rPr>
        <sz val="11"/>
        <rFont val="Trebuchet MS"/>
        <family val="2"/>
      </rPr>
      <t>on a single machine, the rising chamber, is a process that’s already been on</t>
    </r>
    <r>
      <rPr>
        <sz val="11"/>
        <rFont val="Carlito"/>
        <family val="2"/>
      </rPr>
      <t xml:space="preserve">-going for 10 years according to some engineers, and still without definitive answers.  Currently all optimization of production schedules is done manually by production managers on-site, using simple heuristics or rules of thumb that may or may not be optimal. Often, they focus on optimizing the throughput of one machine in the line that they see as a bottleneck, such as the rising chamber, without paying attention to the effect this has on the rest of the line, which may lead to sub-optimal results. The phrase </t>
    </r>
    <r>
      <rPr>
        <i/>
        <sz val="11"/>
        <rFont val="Carlito"/>
        <family val="2"/>
      </rPr>
      <t xml:space="preserve">“we’ve always done it this way” </t>
    </r>
    <r>
      <rPr>
        <sz val="11"/>
        <rFont val="Carlito"/>
        <family val="2"/>
      </rPr>
      <t>is likely to be used a lot on these factory floors. A big knowledge-gap in production optimization strategies, such as flow-shop-modelling, is present.</t>
    </r>
  </si>
  <si>
    <r>
      <rPr>
        <sz val="11"/>
        <rFont val="Carlito"/>
        <family val="2"/>
      </rPr>
      <t xml:space="preserve">A continuous production line is by no means special in food manufacturing, and using rules-of thumb when only producing a single item is very common. However, a hybrid production line with multiple products, sequence- &amp; machine-dependent change-over times, product-specific production times, no-wait criteria and big continuous batches presents a very complicated problem. It should be no surprise that more expertise is needed.
</t>
    </r>
    <r>
      <rPr>
        <sz val="12"/>
        <color rgb="FF1F3762"/>
        <rFont val="Carlito"/>
        <family val="2"/>
      </rPr>
      <t xml:space="preserve">2.6)      Collected data
</t>
    </r>
    <r>
      <rPr>
        <sz val="11"/>
        <rFont val="Carlito"/>
        <family val="2"/>
      </rPr>
      <t>Through discussions with engineers at Kaak, by poring over footage of machine lines in action, by analyzing ERP data from live factories and by examining existing datasets and factory layouts, a dataset on relevant bread types, machine running times and change-over times has been collected in an Excel file. Due to confidentiality issues, this dataset will only be made available to the examinators of this thesis and the employees at Kaak itself.</t>
    </r>
  </si>
  <si>
    <r>
      <rPr>
        <sz val="11"/>
        <rFont val="Carlito"/>
        <family val="2"/>
      </rPr>
      <t xml:space="preserve">Some parts of the data are still subject to debate. For example, the tact time for each recipe is based on an estimation of the maximum possible number of peel boards of buns that can pass through the machines. However, this rate is limited by bottlenecks in the line, that may disappear if the bottleneck machine receives an upgrade or is physically replaced. Since machines are designed to handle a specific production rate, all that may be necessary to raise the production rate of the entire line is to give a specific machine a software update. This type of critical-path analysis may prove to be a worth-while subject of future investigation. It proves to be nigh-impossible to capture in secure data though, so for now we will work with what we have and assume that the different production times are set and reliable per machine. We are still missing reliable data on the pre-rise and packaging steps. We thus exclude these from our scope entirely. The packaging step is very short compared to the cooling/freezing step immediately preceding it, and it does not seem to have significant impacts on the model either way. The pre-rise phase is almost certain to be more impactful than that.
</t>
    </r>
    <r>
      <rPr>
        <sz val="12"/>
        <color rgb="FF1F3762"/>
        <rFont val="Carlito"/>
        <family val="2"/>
      </rPr>
      <t xml:space="preserve">2.7)      Conclusion
</t>
    </r>
    <r>
      <rPr>
        <sz val="11"/>
        <rFont val="Trebuchet MS"/>
        <family val="2"/>
      </rPr>
      <t xml:space="preserve">Kaak’s </t>
    </r>
    <r>
      <rPr>
        <sz val="11"/>
        <rFont val="Carlito"/>
        <family val="2"/>
      </rPr>
      <t>small-bread line is a complex set of machines that work in near-perfect unison when only a single bread type has to be produced. However, when multiple bread types have to be baked on the same day, this exposes a big knowledge-gap in the company. Due to the complexity and variations of the machine line and the large amounts of variability that exists in between recipes, finding good production schedules is a big challenge. This challenge has not been solved consistently within Kaak: often customers are left to solve these scheduling problems themselves, by altering recipes or planning bigger gaps in between batches. Recently some customers repeatedly asked for better scheduling solutions, for example to reduce the average time their ovens are on due to the current high gas prices, and Kaak stands empty-handed.</t>
    </r>
  </si>
  <si>
    <r>
      <rPr>
        <sz val="11"/>
        <rFont val="Carlito"/>
        <family val="2"/>
      </rPr>
      <t xml:space="preserve">We call this the Industrial Bakery Scheduling problem. Finding better solutions to these problems </t>
    </r>
    <r>
      <rPr>
        <sz val="11"/>
        <rFont val="Trebuchet MS"/>
        <family val="2"/>
      </rPr>
      <t xml:space="preserve">could provide instant value to both the engineering team, sales team, and Kaak’s customers. </t>
    </r>
    <r>
      <rPr>
        <sz val="11"/>
        <rFont val="Carlito"/>
        <family val="2"/>
      </rPr>
      <t xml:space="preserve">We believe the problems faced by Kaak in finding optimal production schedules or machine arrangements can be solved using flow-shop modelling techniques. Specifically, we have to model a way of accurately finding the total makespan of a production plan for different machine arrangements, and then a way of optimizing the sequence of recipes in that production plan.
</t>
    </r>
    <r>
      <rPr>
        <sz val="11"/>
        <rFont val="Carlito"/>
        <family val="2"/>
      </rPr>
      <t>Although some stochastic effects in the machine line are present, the average process length is very reliable. The scheduling problem is too big to solve with a DES model. We opt for a flexible flow-shop model which can give us a ranked list of multiple solutions, which we could later insert in a DES model to vastly reduce the solution space and required calculation time if we so wish. Alternatively we could use this ranked list of possible solutions directly. In the next chapter, we will do a literature review regarding flow-shop modelling and production sequencing.</t>
    </r>
  </si>
  <si>
    <r>
      <rPr>
        <sz val="16"/>
        <color rgb="FF2E5395"/>
        <rFont val="Carlito"/>
        <family val="2"/>
      </rPr>
      <t xml:space="preserve">Chapter 3:           Literature review
</t>
    </r>
    <r>
      <rPr>
        <sz val="11"/>
        <rFont val="Carlito"/>
        <family val="2"/>
      </rPr>
      <t xml:space="preserve">In this chapter we do a literature review regarding flow-shop modelling and product sequencing to see which techniques we can combine in order to both create an accurate representation of the small-bread line, as well as provide fast solution methods. We will start with a review of literature regarding the model itself, and continue with an overview of construction- and meta- improvement heuristics we will employ. We will also include some notes about the benefits of flexibility in manufacturing.
</t>
    </r>
    <r>
      <rPr>
        <sz val="12"/>
        <color rgb="FF1F3762"/>
        <rFont val="Carlito"/>
        <family val="2"/>
      </rPr>
      <t xml:space="preserve">3.1)      Review of flow-shop models
</t>
    </r>
    <r>
      <rPr>
        <sz val="11"/>
        <rFont val="Carlito"/>
        <family val="2"/>
      </rPr>
      <t xml:space="preserve">One of the most prominent articles that was written on the topic of product sequencing in production facilities is Graham (1979), whose three-field </t>
    </r>
    <r>
      <rPr>
        <sz val="11"/>
        <rFont val="Symbola"/>
        <family val="1"/>
      </rPr>
      <t xml:space="preserve">𝛼|𝛽|𝛾 </t>
    </r>
    <r>
      <rPr>
        <sz val="11"/>
        <rFont val="Carlito"/>
        <family val="2"/>
      </rPr>
      <t xml:space="preserve">problem notation is the standard for operations research to this day. Here </t>
    </r>
    <r>
      <rPr>
        <sz val="11"/>
        <rFont val="Symbola"/>
        <family val="1"/>
      </rPr>
      <t xml:space="preserve">𝛼 </t>
    </r>
    <r>
      <rPr>
        <sz val="11"/>
        <rFont val="Carlito"/>
        <family val="2"/>
      </rPr>
      <t xml:space="preserve">represents the type of machine environment, </t>
    </r>
    <r>
      <rPr>
        <sz val="11"/>
        <rFont val="Symbola"/>
        <family val="1"/>
      </rPr>
      <t xml:space="preserve">𝛽 </t>
    </r>
    <r>
      <rPr>
        <sz val="11"/>
        <rFont val="Carlito"/>
        <family val="2"/>
      </rPr>
      <t xml:space="preserve">represents the job characteristics, and </t>
    </r>
    <r>
      <rPr>
        <sz val="11"/>
        <rFont val="Symbola"/>
        <family val="1"/>
      </rPr>
      <t xml:space="preserve">𝛾 </t>
    </r>
    <r>
      <rPr>
        <sz val="11"/>
        <rFont val="Carlito"/>
        <family val="2"/>
      </rPr>
      <t>represents the optimization criteria. Machine environments can vary from job shops, where various machines are independently present in a factory with products taking whatever sequence they want to be produced, to a flow-shop, where all goods follow the same procedure in the same general sequence of machines.</t>
    </r>
  </si>
  <si>
    <r>
      <rPr>
        <sz val="11"/>
        <rFont val="Carlito"/>
        <family val="2"/>
      </rPr>
      <t>The case of the small-bread production line is clearly a flow-shop, since all recipes follow the same route along the same machines</t>
    </r>
    <r>
      <rPr>
        <sz val="11"/>
        <rFont val="Trebuchet MS"/>
        <family val="2"/>
      </rPr>
      <t>, even if they don’t interact with the machines</t>
    </r>
    <r>
      <rPr>
        <sz val="11"/>
        <rFont val="Carlito"/>
        <family val="2"/>
      </rPr>
      <t xml:space="preserve">. Therefor we use the letter </t>
    </r>
    <r>
      <rPr>
        <i/>
        <sz val="11"/>
        <rFont val="Carlito"/>
        <family val="2"/>
      </rPr>
      <t>F</t>
    </r>
    <r>
      <rPr>
        <sz val="11"/>
        <rFont val="Carlito"/>
        <family val="2"/>
      </rPr>
      <t xml:space="preserve">, for flow-shop, and </t>
    </r>
    <r>
      <rPr>
        <i/>
        <sz val="11"/>
        <rFont val="Carlito"/>
        <family val="2"/>
      </rPr>
      <t xml:space="preserve">m </t>
    </r>
    <r>
      <rPr>
        <sz val="11"/>
        <rFont val="Carlito"/>
        <family val="2"/>
      </rPr>
      <t xml:space="preserve">for number of machines in our model. </t>
    </r>
    <r>
      <rPr>
        <i/>
        <sz val="11"/>
        <rFont val="Carlito"/>
        <family val="2"/>
      </rPr>
      <t xml:space="preserve">Cmax </t>
    </r>
    <r>
      <rPr>
        <sz val="11"/>
        <rFont val="Carlito"/>
        <family val="2"/>
      </rPr>
      <t xml:space="preserve">stands for the </t>
    </r>
    <r>
      <rPr>
        <b/>
        <sz val="11"/>
        <rFont val="Carlito"/>
        <family val="2"/>
      </rPr>
      <t>Max</t>
    </r>
    <r>
      <rPr>
        <sz val="11"/>
        <rFont val="Carlito"/>
        <family val="2"/>
      </rPr>
      <t xml:space="preserve">imum </t>
    </r>
    <r>
      <rPr>
        <b/>
        <sz val="11"/>
        <rFont val="Carlito"/>
        <family val="2"/>
      </rPr>
      <t>C</t>
    </r>
    <r>
      <rPr>
        <sz val="11"/>
        <rFont val="Carlito"/>
        <family val="2"/>
      </rPr>
      <t xml:space="preserve">ompletion time, or the time that the last product finishes the last production step. This Cmax value is commonly referred to as makespan, and should be minimized. That will be our optimization
</t>
    </r>
    <r>
      <rPr>
        <sz val="11"/>
        <rFont val="Carlito"/>
        <family val="2"/>
      </rPr>
      <t xml:space="preserve">criterium. However, describing our model as </t>
    </r>
    <r>
      <rPr>
        <sz val="11"/>
        <rFont val="Symbola"/>
        <family val="1"/>
      </rPr>
      <t xml:space="preserve">𝐹𝑚|. |𝐶𝑚𝑎𝑥 </t>
    </r>
    <r>
      <rPr>
        <sz val="11"/>
        <rFont val="Carlito"/>
        <family val="2"/>
      </rPr>
      <t>is too simplistic.</t>
    </r>
  </si>
  <si>
    <r>
      <rPr>
        <sz val="11"/>
        <rFont val="Carlito"/>
        <family val="2"/>
      </rPr>
      <t xml:space="preserve">Reisman et al. (1997) provide a meta-analysis of the field of flow-shop modelling. Flow-shop models </t>
    </r>
    <r>
      <rPr>
        <sz val="11"/>
        <rFont val="Trebuchet MS"/>
        <family val="2"/>
      </rPr>
      <t xml:space="preserve">have been intensively studied since the 1950’s, </t>
    </r>
    <r>
      <rPr>
        <sz val="11"/>
        <rFont val="Carlito"/>
        <family val="2"/>
      </rPr>
      <t>with at first a focus on constructive heuristics. With the improvement in computers and greater accessibility of computing power, focus has shifted to improvement algorithms and meta-heuristics. Reisman et al. point out that much of the research being done in this sector had little immediate impact on company policy. According to their research, many of the more complicated algorithms that are developed are barely adopted by real manufacturers and are at most influential in academic research. Almost 25 years later, this is not hard to imagine if we look at the situation at Kaak, where specialist knowledge about flow-shop solving methods is severely lacking. A take-away from this is that we should ensure our application is accessible to non-specialists, namely the users at Kaak that will likely end up making decisions based on the outcomes of the model.</t>
    </r>
  </si>
  <si>
    <r>
      <rPr>
        <sz val="11"/>
        <rFont val="Carlito"/>
        <family val="2"/>
      </rPr>
      <t xml:space="preserve">According to the framework of Ruiz et al. (2008), our model shares a lot of familiar aspects with the </t>
    </r>
    <r>
      <rPr>
        <sz val="11"/>
        <rFont val="Trebuchet MS"/>
        <family val="2"/>
      </rPr>
      <t>“</t>
    </r>
    <r>
      <rPr>
        <sz val="11"/>
        <rFont val="Carlito"/>
        <family val="2"/>
      </rPr>
      <t>Hybrid Flexible Flow-shop Problem</t>
    </r>
    <r>
      <rPr>
        <sz val="11"/>
        <rFont val="Trebuchet MS"/>
        <family val="2"/>
      </rPr>
      <t xml:space="preserve">”. </t>
    </r>
    <r>
      <rPr>
        <sz val="11"/>
        <rFont val="Carlito"/>
        <family val="2"/>
      </rPr>
      <t>This is a flow shop problem where at least one stage has more than one machine (hybrid) and where batches can overtake each other (Flexible). Both factors could apply to our model, although we choose to exclude any possibility of batches overtaking one another: we stick to solving a Hybrid Flow-shop Problem, HFP. Ruiz et al. use a variant of the Newaz- Enscore-Ham heuristic as a prominent construction heuristic in their experiments, where they model the simulation as a Mixed Integer Programme. It should be noted that in the work of AllahVerdi et al. (2006) this terminology is not used in the same way: they seem to use the terms Flexible and Hybrid interchangeably.</t>
    </r>
  </si>
  <si>
    <r>
      <rPr>
        <sz val="11"/>
        <rFont val="Carlito"/>
        <family val="2"/>
      </rPr>
      <t>Lee and Vairaktarakis (1994) as well as Gupta (1988) prove that HFPs are NP-complete, even in cases where there are only two stages and one of the stages only has one machine. Since our problem has more than 2 stages and at least one stage with two possible machines, it follows that the Bakery HFP</t>
    </r>
  </si>
  <si>
    <r>
      <rPr>
        <sz val="11"/>
        <rFont val="Carlito"/>
        <family val="2"/>
      </rPr>
      <t xml:space="preserve">is also NP-complete. As such, complete enumeration to find a single optimal solution is only viable in
</t>
    </r>
    <r>
      <rPr>
        <sz val="11"/>
        <rFont val="Carlito"/>
        <family val="2"/>
      </rPr>
      <t>cases where the number of recipes is low.</t>
    </r>
  </si>
  <si>
    <r>
      <rPr>
        <sz val="11"/>
        <rFont val="Carlito"/>
        <family val="2"/>
      </rPr>
      <t xml:space="preserve">A.  Allahverdi and Aldowaisan (2001) use a setup-time in their no-wait, 2-stage flow-shop model with sequence dependent-setup time. </t>
    </r>
    <r>
      <rPr>
        <i/>
        <sz val="11"/>
        <rFont val="Carlito"/>
        <family val="2"/>
      </rPr>
      <t xml:space="preserve">“No-wait” </t>
    </r>
    <r>
      <rPr>
        <sz val="11"/>
        <rFont val="Carlito"/>
        <family val="2"/>
      </rPr>
      <t>refers to the continuity of jobs for a single product: once the process is started, no waiting time is allowed in between machines. Sequence-dependent setup- times also apply to the small-bread line, since the sequence of recipes has direct influence on the occurrence and duration of change-over times. Interestingly they model the change-over time in their problems as consisting of a setup time, before a job enters a machine, and set-down time afterwards. Our own situation only calls for a setup-time, no set-down time.</t>
    </r>
  </si>
  <si>
    <r>
      <rPr>
        <sz val="11"/>
        <rFont val="Carlito"/>
        <family val="2"/>
      </rPr>
      <t>Ali Allahverdi et al. (2006) provide a study of 300 different research papers on a wide variety of job- shop and flow-shop scheduling problems, mostly including setup or removal times. Using their notation, which was itself adapted from Graham (1979), our own problem can be described as a hybrid flowshop problem (</t>
    </r>
    <r>
      <rPr>
        <i/>
        <sz val="11"/>
        <rFont val="Carlito"/>
        <family val="2"/>
      </rPr>
      <t xml:space="preserve">HFP) </t>
    </r>
    <r>
      <rPr>
        <sz val="11"/>
        <rFont val="Carlito"/>
        <family val="2"/>
      </rPr>
      <t xml:space="preserve">with multiple stages </t>
    </r>
    <r>
      <rPr>
        <i/>
        <sz val="11"/>
        <rFont val="Carlito"/>
        <family val="2"/>
      </rPr>
      <t xml:space="preserve">(m)  </t>
    </r>
    <r>
      <rPr>
        <sz val="11"/>
        <rFont val="Carlito"/>
        <family val="2"/>
      </rPr>
      <t xml:space="preserve">that has anticipatory </t>
    </r>
    <r>
      <rPr>
        <i/>
        <sz val="11"/>
        <rFont val="Carlito"/>
        <family val="2"/>
      </rPr>
      <t>(ant)</t>
    </r>
    <r>
      <rPr>
        <sz val="11"/>
        <rFont val="Carlito"/>
        <family val="2"/>
      </rPr>
      <t xml:space="preserve">, sequence </t>
    </r>
    <r>
      <rPr>
        <vertAlign val="superscript"/>
        <sz val="11"/>
        <rFont val="Carlito"/>
        <family val="2"/>
      </rPr>
      <t xml:space="preserve">dependent Batch setup time </t>
    </r>
    <r>
      <rPr>
        <i/>
        <vertAlign val="superscript"/>
        <sz val="11"/>
        <rFont val="Carlito"/>
        <family val="2"/>
      </rPr>
      <t>(ST</t>
    </r>
    <r>
      <rPr>
        <i/>
        <sz val="7"/>
        <rFont val="Carlito"/>
        <family val="2"/>
      </rPr>
      <t>sd,b</t>
    </r>
    <r>
      <rPr>
        <i/>
        <vertAlign val="superscript"/>
        <sz val="11"/>
        <rFont val="Carlito"/>
        <family val="2"/>
      </rPr>
      <t xml:space="preserve">) </t>
    </r>
    <r>
      <rPr>
        <vertAlign val="superscript"/>
        <sz val="11"/>
        <rFont val="Carlito"/>
        <family val="2"/>
      </rPr>
      <t xml:space="preserve">no waiting in between batches </t>
    </r>
    <r>
      <rPr>
        <i/>
        <vertAlign val="superscript"/>
        <sz val="11"/>
        <rFont val="Carlito"/>
        <family val="2"/>
      </rPr>
      <t xml:space="preserve">(noWait) </t>
    </r>
    <r>
      <rPr>
        <vertAlign val="superscript"/>
        <sz val="11"/>
        <rFont val="Carlito"/>
        <family val="2"/>
      </rPr>
      <t xml:space="preserve">and with a total </t>
    </r>
    <r>
      <rPr>
        <sz val="11"/>
        <rFont val="Carlito"/>
        <family val="2"/>
      </rPr>
      <t>makespan-minimization goal (</t>
    </r>
    <r>
      <rPr>
        <i/>
        <sz val="11"/>
        <rFont val="Carlito"/>
        <family val="2"/>
      </rPr>
      <t>CMax)</t>
    </r>
    <r>
      <rPr>
        <sz val="11"/>
        <rFont val="Carlito"/>
        <family val="2"/>
      </rPr>
      <t xml:space="preserve">. </t>
    </r>
    <r>
      <rPr>
        <sz val="11"/>
        <rFont val="Trebuchet MS"/>
        <family val="2"/>
      </rPr>
      <t>“Anticipatory sequence</t>
    </r>
    <r>
      <rPr>
        <sz val="11"/>
        <rFont val="Carlito"/>
        <family val="2"/>
      </rPr>
      <t xml:space="preserve">-dependent batch </t>
    </r>
    <r>
      <rPr>
        <sz val="11"/>
        <rFont val="Trebuchet MS"/>
        <family val="2"/>
      </rPr>
      <t xml:space="preserve">setup times” mean </t>
    </r>
    <r>
      <rPr>
        <sz val="11"/>
        <rFont val="Carlito"/>
        <family val="2"/>
      </rPr>
      <t xml:space="preserve">that we can start the setup-times before a product enters a production stage, in opposition to for example some assembly jobs where setup-times can only begin once a product has been locked in place in the production area. In the three-field notation our problem can now be described as:
</t>
    </r>
    <r>
      <rPr>
        <sz val="11"/>
        <rFont val="Symbola"/>
        <family val="1"/>
      </rPr>
      <t>𝐻𝐹𝑃𝑚|𝑎𝑛𝑡; 𝑆𝑇</t>
    </r>
    <r>
      <rPr>
        <vertAlign val="subscript"/>
        <sz val="11"/>
        <rFont val="Symbola"/>
        <family val="1"/>
      </rPr>
      <t>𝑠𝑑,𝑏</t>
    </r>
    <r>
      <rPr>
        <sz val="11"/>
        <rFont val="Symbola"/>
        <family val="1"/>
      </rPr>
      <t xml:space="preserve">; 𝑛𝑜𝑊𝑎𝑖𝑡|𝐶𝑚𝑎𝑥
</t>
    </r>
    <r>
      <rPr>
        <sz val="11"/>
        <rFont val="Carlito"/>
        <family val="2"/>
      </rPr>
      <t xml:space="preserve">Some of the papers they cite have a lot in common with our own problem. Specifically the paper by Hall et al. (2003) shares some core characteristics such as the grouping of identical products in big batches to avoid change-over times. However, their solution method concerns </t>
    </r>
    <r>
      <rPr>
        <sz val="11"/>
        <rFont val="Trebuchet MS"/>
        <family val="2"/>
      </rPr>
      <t>“</t>
    </r>
    <r>
      <rPr>
        <sz val="11"/>
        <rFont val="Carlito"/>
        <family val="2"/>
      </rPr>
      <t>lot streaming</t>
    </r>
    <r>
      <rPr>
        <sz val="11"/>
        <rFont val="Trebuchet MS"/>
        <family val="2"/>
      </rPr>
      <t>”</t>
    </r>
    <r>
      <rPr>
        <sz val="11"/>
        <rFont val="Carlito"/>
        <family val="2"/>
      </rPr>
      <t>: cutting up a big batch of identical products into several smaller lots to make more efficient use of available machine capacity. Crucially, that only applies when machines must process (part of) an entire batch of products at the same time, for example when an oven is filled with buns, closed, and bakes for a set amount of time before being opened. That is not the nature of the Kaak small-bread production line, which in this case allows for a continuous stream of products that are baked independently from one another.</t>
    </r>
  </si>
  <si>
    <r>
      <rPr>
        <sz val="11"/>
        <rFont val="Carlito"/>
        <family val="2"/>
      </rPr>
      <t xml:space="preserve">There are examples of continuous flow-shop production systems, for example from the steel industry, such in the research of as Pan (2015) where the subject of cast-scheduling for batches of steel was discussed. However here each individual cast has a processing time per production stage, and the casts are added together in batches called </t>
    </r>
    <r>
      <rPr>
        <sz val="11"/>
        <rFont val="Trebuchet MS"/>
        <family val="2"/>
      </rPr>
      <t xml:space="preserve">“charges” </t>
    </r>
    <r>
      <rPr>
        <sz val="11"/>
        <rFont val="Carlito"/>
        <family val="2"/>
      </rPr>
      <t xml:space="preserve">(functionally: tubs of molten steel to be distributed). No change-over times are discussed, and waiting time is allowed. The biggest size of problems that were discussed concerns a total of 30 casts that were to be scheduled, consisting of different batches. Although the individual casts are functionally independent, it seems the total batch needs to progress to the next machine stage before the previous machine can be declared
</t>
    </r>
    <r>
      <rPr>
        <sz val="11"/>
        <rFont val="Trebuchet MS"/>
        <family val="2"/>
      </rPr>
      <t xml:space="preserve">“free”, in each case. That means this problem is not compatible to the </t>
    </r>
    <r>
      <rPr>
        <sz val="11"/>
        <rFont val="Carlito"/>
        <family val="2"/>
      </rPr>
      <t>Industrial Bakery Scheduling Problem for multiple reasons: the size of the batches, change-over time and waiting requirements.</t>
    </r>
  </si>
  <si>
    <r>
      <rPr>
        <sz val="11"/>
        <rFont val="Carlito"/>
        <family val="2"/>
      </rPr>
      <t>The Kaak case, in which big batches of different products follow each other on what is in essence a big production belt that runs through different machines with independent change-over times, is a problem that is not commonly described in the literature we have found. As such, we will have to develop a novel calculation model. This could be an interesting addition to the body of existing research in flow-shop modelling. Since it has immediate real-world applications, perhaps it may even have a persistent impact in industry.</t>
    </r>
  </si>
  <si>
    <r>
      <rPr>
        <sz val="12"/>
        <color rgb="FF1F3762"/>
        <rFont val="Carlito"/>
        <family val="2"/>
      </rPr>
      <t xml:space="preserve">3.2)      On the efficacy of improvement algorithms
</t>
    </r>
    <r>
      <rPr>
        <sz val="11"/>
        <rFont val="Carlito"/>
        <family val="2"/>
      </rPr>
      <t xml:space="preserve">The influential NEH-heuristic by Nawaz et al. (1982) remains a standard in flow-shop construction heuristics. It works by firstly sorting the jobs by individual makespan, and inserting the highest scoring jobs in a production plan in the most favourable position until all jobs are assigned. It is fast, simple to implement, and reliably outperforms other construction heuristics if the number of jobs outnumbers the number of machines. Although in the original paper the heuristic was applied to a simple flow-shop sequencing problem without setup times and only one machine per stage,
</t>
    </r>
    <r>
      <rPr>
        <sz val="11"/>
        <rFont val="Symbola"/>
        <family val="1"/>
      </rPr>
      <t>𝐹𝑚|𝑝𝑟𝑒𝑐|𝐶𝑚𝑎𝑥</t>
    </r>
    <r>
      <rPr>
        <sz val="11"/>
        <rFont val="Carlito"/>
        <family val="2"/>
      </rPr>
      <t>, the basic principle can easily be applied to any flow-shop problem. The NEH insertion heuristic performs best out of the techniques Allahverdi &amp; Aldowaisan (2001) used in their set of experiments.</t>
    </r>
  </si>
  <si>
    <r>
      <rPr>
        <sz val="11"/>
        <rFont val="Carlito"/>
        <family val="2"/>
      </rPr>
      <t xml:space="preserve">Taillard (1990) compares the NEH and Tabu-search techniques applied to flow-shop modelling questions and finds that Taboo-search outperforms NEH, if it is given enough time to run. Taboo search is a meta-heuristic technique that compiles a list of the solutions it has already checked, and </t>
    </r>
    <r>
      <rPr>
        <sz val="11"/>
        <rFont val="Trebuchet MS"/>
        <family val="2"/>
      </rPr>
      <t>makes them “</t>
    </r>
    <r>
      <rPr>
        <sz val="11"/>
        <rFont val="Carlito"/>
        <family val="2"/>
      </rPr>
      <t>tabu</t>
    </r>
    <r>
      <rPr>
        <sz val="11"/>
        <rFont val="Trebuchet MS"/>
        <family val="2"/>
      </rPr>
      <t>”, meaning they are not che</t>
    </r>
    <r>
      <rPr>
        <sz val="11"/>
        <rFont val="Carlito"/>
        <family val="2"/>
      </rPr>
      <t>cked again. This simple concept helps to avoid the loops and local optima that simple search heuristics often get stuck in, although it is a much more computationally intensive operation that scales exponentially with the number of products that have to re-ordered. Others, such as Ben-Daya and Al-Fawzan (1998) impro</t>
    </r>
    <r>
      <rPr>
        <sz val="11"/>
        <rFont val="Trebuchet MS"/>
        <family val="2"/>
      </rPr>
      <t xml:space="preserve">ve upon Taillard’s </t>
    </r>
    <r>
      <rPr>
        <sz val="11"/>
        <rFont val="Carlito"/>
        <family val="2"/>
      </rPr>
      <t>implementation of Tabu search by adding a variable tabu-list and diversification/ intensification schemes and find it out-performs the Simulated Annealing (SA) algorithm in many cases, at the cost of considerable computation time.</t>
    </r>
  </si>
  <si>
    <r>
      <rPr>
        <sz val="11"/>
        <rFont val="Carlito"/>
        <family val="2"/>
      </rPr>
      <t xml:space="preserve">The SA algorithm is another improvement meta-heuristic, first proposed as a solution method to the travelling Salesman problem by Kirkpatrick et al. (1983).The method is an analogy to the process of annealing in metallurgy, say, the mix of two molten metals that form stronger connections if the temperature of the melting pot drops slowly. As a heuristic it searches a random solution from the current solution neighborhood, and accepts or denies the solution based on its performance compared to the current solution. If the solution is better it is always accepted, and if the solution is worse it is more likely to be accepted if the </t>
    </r>
    <r>
      <rPr>
        <sz val="11"/>
        <rFont val="Trebuchet MS"/>
        <family val="2"/>
      </rPr>
      <t>“t</t>
    </r>
    <r>
      <rPr>
        <sz val="11"/>
        <rFont val="Carlito"/>
        <family val="2"/>
      </rPr>
      <t>emperature</t>
    </r>
    <r>
      <rPr>
        <sz val="11"/>
        <rFont val="Trebuchet MS"/>
        <family val="2"/>
      </rPr>
      <t>”</t>
    </r>
    <r>
      <rPr>
        <sz val="11"/>
        <rFont val="Carlito"/>
        <family val="2"/>
      </rPr>
      <t xml:space="preserve">, or acceptance-value of the heuristic is
</t>
    </r>
    <r>
      <rPr>
        <sz val="11"/>
        <rFont val="Trebuchet MS"/>
        <family val="2"/>
      </rPr>
      <t xml:space="preserve">higher. This “temperature” drops along with the number of </t>
    </r>
    <r>
      <rPr>
        <sz val="11"/>
        <rFont val="Carlito"/>
        <family val="2"/>
      </rPr>
      <t>iterations, excluding more and more bad solutions, hopefully leaving the best ones as an answer to the original problem.</t>
    </r>
  </si>
  <si>
    <r>
      <rPr>
        <sz val="11"/>
        <rFont val="Carlito"/>
        <family val="2"/>
      </rPr>
      <t xml:space="preserve">Ruiz and Maroto (2004) perform a study on a variety of constructive, improvement- and meta- heuristics for the permutation flowshop problem. They find NEH to perform the best out of all constructive heuristics, and Tabu-search and Simulated Annealing to out-perform the other meta- heuristics. According to them, other meta-heuristics are too dependent in their performance on the initial solution. We will thus use these solution methods as a basis for solving our Industrial Bakery Scheduling problem.
</t>
    </r>
    <r>
      <rPr>
        <sz val="12"/>
        <color rgb="FF1F3762"/>
        <rFont val="Carlito"/>
        <family val="2"/>
      </rPr>
      <t xml:space="preserve">3.3:       Flexibility in manufacturing
</t>
    </r>
    <r>
      <rPr>
        <sz val="11"/>
        <rFont val="Carlito"/>
        <family val="2"/>
      </rPr>
      <t xml:space="preserve">Part of this thesis will discuss the benefits of adding more flexible, advanced machine models to the small-bread line. Jordan and Graves (1995) define process flexibility as the ability </t>
    </r>
    <r>
      <rPr>
        <i/>
        <sz val="11"/>
        <rFont val="Carlito"/>
        <family val="2"/>
      </rPr>
      <t xml:space="preserve">“to build different types of products (…) on the same production line”. </t>
    </r>
    <r>
      <rPr>
        <sz val="11"/>
        <rFont val="Carlito"/>
        <family val="2"/>
      </rPr>
      <t>This clearly applies to the small-bread line, where many different products get produced on the same line. In their research they focus on adding flexibility by allowing more products to be produced on the same line</t>
    </r>
    <r>
      <rPr>
        <sz val="11"/>
        <rFont val="Trebuchet MS"/>
        <family val="2"/>
      </rPr>
      <t xml:space="preserve">, also called “chaining” or
</t>
    </r>
    <r>
      <rPr>
        <sz val="11"/>
        <rFont val="Trebuchet MS"/>
        <family val="2"/>
      </rPr>
      <t>“pairing”</t>
    </r>
    <r>
      <rPr>
        <sz val="11"/>
        <rFont val="Carlito"/>
        <family val="2"/>
      </rPr>
      <t>. In our model, all products can already be produced on the same line, and flexibility is added by installing machines that reduce change-over times in between products. Still, a parallel can be drawn between their research and our own problem: it is often hard to quantify the added benefit of flexibility, as opposed to simply adding production capacity. They conclude that adding</t>
    </r>
  </si>
  <si>
    <r>
      <rPr>
        <sz val="11"/>
        <rFont val="Carlito"/>
        <family val="2"/>
      </rPr>
      <t xml:space="preserve">limited flexibility to manufacturing systems can result in more efficient use of available capacity, and
</t>
    </r>
    <r>
      <rPr>
        <sz val="11"/>
        <rFont val="Carlito"/>
        <family val="2"/>
      </rPr>
      <t xml:space="preserve">reduce the effects of uncertainty.
</t>
    </r>
    <r>
      <rPr>
        <sz val="12"/>
        <color rgb="FF1F3762"/>
        <rFont val="Carlito"/>
        <family val="2"/>
      </rPr>
      <t xml:space="preserve">3.4:      Conclusion
</t>
    </r>
    <r>
      <rPr>
        <sz val="11"/>
        <rFont val="Carlito"/>
        <family val="2"/>
      </rPr>
      <t xml:space="preserve">In order to solve our Industrial Bakery scheduling problem, we will need to build our own Flow-shop model, which needs to accurately represent the continuous nature of the production line. Due to the novelty of the model itself, we will stick to tried and tested construction and optimalization heuristics: the NEH heuristic for initial construction of solutions, and Tabu-Search &amp; SA  for further optimization. We can easily combine these methods as well, by feeding Tabu &amp; SA the outcome of
</t>
    </r>
    <r>
      <rPr>
        <sz val="11"/>
        <rFont val="Carlito"/>
        <family val="2"/>
      </rPr>
      <t>the NEH heuristic as an initial input.</t>
    </r>
  </si>
  <si>
    <r>
      <rPr>
        <sz val="16"/>
        <color rgb="FF2E5395"/>
        <rFont val="Carlito"/>
        <family val="2"/>
      </rPr>
      <t xml:space="preserve">Chapter 4:           Developing the goal function
</t>
    </r>
    <r>
      <rPr>
        <sz val="11"/>
        <rFont val="Carlito"/>
        <family val="2"/>
      </rPr>
      <t xml:space="preserve">In this chapter we will begin transcribing the complexities of the small-bread line into a deterministic optimization model. We start by discussing our goal function and experimental factors, then the machines that are included in the model, and explain the calculation steps. We build the goal function and discuss the various inputs, and how different machine arrangements can be modelled. In the next chapter we will utilize the goal function to build various construction- and optimization algorithms. In Chapter 6 we will test which one of our optimization methods provides the best solutions.
</t>
    </r>
    <r>
      <rPr>
        <sz val="12"/>
        <color rgb="FF1F3762"/>
        <rFont val="Carlito"/>
        <family val="2"/>
      </rPr>
      <t xml:space="preserve">4.1)      Goal function and experimental factors
</t>
    </r>
    <r>
      <rPr>
        <sz val="11"/>
        <rFont val="Carlito"/>
        <family val="2"/>
      </rPr>
      <t xml:space="preserve">Our goal is to find a sequence of recipes that results in the smallest possible makespan for any given input. It is unlikely that a production manager would plan more than 12 recipes in the same day.
</t>
    </r>
    <r>
      <rPr>
        <sz val="11"/>
        <rFont val="Carlito"/>
        <family val="2"/>
      </rPr>
      <t xml:space="preserve">Realistically, the input will be around 5-10 recipes per day, with batch sizes anywhere from 25 to multiple </t>
    </r>
    <r>
      <rPr>
        <sz val="11"/>
        <rFont val="Trebuchet MS"/>
        <family val="2"/>
      </rPr>
      <t>100’s of peel boards</t>
    </r>
    <r>
      <rPr>
        <sz val="11"/>
        <rFont val="Carlito"/>
        <family val="2"/>
      </rPr>
      <t xml:space="preserve">. However, if a customer wants to find the optimal sequence of recipes for a multi-day production run, this tool should be able to help them do that. As such we choose not to place an upper limit on the size of the production plans. Apart from the input-production plans, experimental factors also include the different versions and settings for the machines. These different versions and settings will result in different production times, setup times, or machine behaviour. We assume that no matter the settings of the line, any production plan is feasible, but that sub-optimal ones will result in a long makespan.
</t>
    </r>
    <r>
      <rPr>
        <sz val="11"/>
        <rFont val="Carlito"/>
        <family val="2"/>
      </rPr>
      <t xml:space="preserve">Let us define our production plan </t>
    </r>
    <r>
      <rPr>
        <sz val="11"/>
        <rFont val="Symbola"/>
        <family val="1"/>
      </rPr>
      <t xml:space="preserve">𝑃 </t>
    </r>
    <r>
      <rPr>
        <sz val="11"/>
        <rFont val="Carlito"/>
        <family val="2"/>
      </rPr>
      <t xml:space="preserve">as follows: a set of any positive number of recipes </t>
    </r>
    <r>
      <rPr>
        <sz val="11"/>
        <rFont val="Symbola"/>
        <family val="1"/>
      </rPr>
      <t>𝑟 ∈ 𝑅</t>
    </r>
    <r>
      <rPr>
        <sz val="11"/>
        <rFont val="Carlito"/>
        <family val="2"/>
      </rPr>
      <t xml:space="preserve">, coupled with individual batch sizes (in PLBs) </t>
    </r>
    <r>
      <rPr>
        <sz val="11"/>
        <rFont val="Symbola"/>
        <family val="1"/>
      </rPr>
      <t>𝑁</t>
    </r>
    <r>
      <rPr>
        <vertAlign val="superscript"/>
        <sz val="11"/>
        <rFont val="Symbola"/>
        <family val="1"/>
      </rPr>
      <t>(</t>
    </r>
    <r>
      <rPr>
        <sz val="11"/>
        <rFont val="Symbola"/>
        <family val="1"/>
      </rPr>
      <t>𝑟</t>
    </r>
    <r>
      <rPr>
        <vertAlign val="superscript"/>
        <sz val="11"/>
        <rFont val="Symbola"/>
        <family val="1"/>
      </rPr>
      <t xml:space="preserve">) </t>
    </r>
    <r>
      <rPr>
        <sz val="11"/>
        <rFont val="Symbola"/>
        <family val="1"/>
      </rPr>
      <t>&gt; 0</t>
    </r>
    <r>
      <rPr>
        <sz val="11"/>
        <rFont val="Carlito"/>
        <family val="2"/>
      </rPr>
      <t xml:space="preserve">, that have to be produced in a single continuous production run. The batches are modelled as single indivisible entities with a beginning and an end. Whilst it is practically unheard of for a production plan to take more than a single work day, we see no reason to put a cap on the maximum duration. The settings of the machines (or factory settings) </t>
    </r>
    <r>
      <rPr>
        <sz val="11"/>
        <rFont val="Symbola"/>
        <family val="1"/>
      </rPr>
      <t xml:space="preserve">𝑆 </t>
    </r>
    <r>
      <rPr>
        <sz val="11"/>
        <rFont val="Carlito"/>
        <family val="2"/>
      </rPr>
      <t xml:space="preserve">are captured in the dataset, of which the main properties will be more carefully explained in Section 4.5.
</t>
    </r>
    <r>
      <rPr>
        <sz val="11"/>
        <rFont val="Carlito"/>
        <family val="2"/>
      </rPr>
      <t xml:space="preserve">The idea behind our model is that a central goal function, </t>
    </r>
    <r>
      <rPr>
        <sz val="11"/>
        <rFont val="Symbola"/>
        <family val="1"/>
      </rPr>
      <t>𝐹(𝑃, 𝑆)</t>
    </r>
    <r>
      <rPr>
        <sz val="11"/>
        <rFont val="Carlito"/>
        <family val="2"/>
      </rPr>
      <t xml:space="preserve">, can be called upon to calculate the makespan of any production plan </t>
    </r>
    <r>
      <rPr>
        <sz val="11"/>
        <rFont val="Symbola"/>
        <family val="1"/>
      </rPr>
      <t xml:space="preserve">𝑃 </t>
    </r>
    <r>
      <rPr>
        <sz val="11"/>
        <rFont val="Carlito"/>
        <family val="2"/>
      </rPr>
      <t xml:space="preserve">in any factory setting </t>
    </r>
    <r>
      <rPr>
        <sz val="11"/>
        <rFont val="Symbola"/>
        <family val="1"/>
      </rPr>
      <t>𝑆</t>
    </r>
    <r>
      <rPr>
        <sz val="11"/>
        <rFont val="Carlito"/>
        <family val="2"/>
      </rPr>
      <t>. Depending on the machines in the model, the sequence of recipes and the amount of PLBs being produced of each recipe, it will calculate the total running time of the production plan from first entry into the system to the last exit from the packaging machine. This makespan is the value we try to minimize, with lower values meaning better scores. The algorithm makes these calculations in an additive way, similarly to the model described by A.  Allahverdi and Aldowaisan (2001). This means we work from the start to the end, calculating the entry and exit times of recipe 1 on each machine before moving on to recipe 2: the entry/exit times of recipe 2 depend on those of recipe 1, not the other way around.</t>
    </r>
  </si>
  <si>
    <r>
      <rPr>
        <sz val="11"/>
        <rFont val="Carlito"/>
        <family val="2"/>
      </rPr>
      <t>The result of this Goal function can be fed into several construction or optimization algorithms, which can work until they have found a (locally) optimal solution. We will discuss the construction and optimization strategies in Chapter 5. We build our model in Python 3.8 due to the ease of implementation, visualisation, and low cost of further use by the parent company, although admittedly it may not provide the most optimal running times. A programming language such as C++ may generally be better suited to large combinatorial problems, because it has more efficient data management capabilities, but it would take the author of this thesis much longer to implement any efficient code in it. Regardless, the average problem Kaak faces will likely only require a few simulation runs of perhaps five minutes: this is an acceptable time cost and quick implementation is more important in our case, due to general time constraints.</t>
    </r>
  </si>
  <si>
    <r>
      <rPr>
        <sz val="12"/>
        <color rgb="FF1F3762"/>
        <rFont val="Carlito"/>
        <family val="2"/>
      </rPr>
      <t xml:space="preserve">4.2)      Included machines and combined steps
</t>
    </r>
    <r>
      <rPr>
        <sz val="11"/>
        <rFont val="Carlito"/>
        <family val="2"/>
      </rPr>
      <t>All machines listed in Table 1 and/or Figure 2 will be included in our model, with the exception of the packaging machines. In the case of the packaging machines, we were not able to collect enough data to make a reliable analysis: these machines are often provided by Kaak</t>
    </r>
    <r>
      <rPr>
        <sz val="11"/>
        <rFont val="Trebuchet MS"/>
        <family val="2"/>
      </rPr>
      <t>’</t>
    </r>
    <r>
      <rPr>
        <sz val="11"/>
        <rFont val="Carlito"/>
        <family val="2"/>
      </rPr>
      <t>s competitors and as such data is hard to get. Luckily this step is not commonly experienced to be a bottleneck. If significant data for the pre-rise step is ever found, it can easily be added on to the result of any production plan later, based on the starting time of a batch: if we know the time at which a batch should enter the dough dispenser, we can deduce the earlier time at which it should be mixed.</t>
    </r>
  </si>
  <si>
    <r>
      <rPr>
        <sz val="11"/>
        <rFont val="Carlito"/>
        <family val="2"/>
      </rPr>
      <t>From our analysis in Chapter 2, it appears there are four major components of the small-bread line that take by far the longest time and thus form the biggest obstacles. These are (1) the rising chamber, (2) the oven and (3 &amp; 4) the cooling &amp; freezing spirals. These are the steps where the buns spend a long time doing little else than being exposed to the conditions in the machines, slowly moving along a conveyor belt or even standing still. The other machines in the small-bread line, by comparison, hardly have an impact in terms of makespan. They continually perform an operation on the dough or bread on a conveyor, whilst passing it on to the next step in the process. This operation has been incorporated into the normal speed at which the product moves along the conveyor belt. Whereas in many flow-shop models the processing time of a step changes if it is skipped, this is not the case for these intermediate steps in the small-bread line.</t>
    </r>
  </si>
  <si>
    <r>
      <rPr>
        <sz val="11"/>
        <rFont val="Carlito"/>
        <family val="2"/>
      </rPr>
      <t>For example at the cutting station, three peel boards of buns move along the line approximately every 24 seconds. This time has been carefully allocated to ensure that each bun on the peel board receives the cuts within that timeframe. However, with buns that do not receive a cut, the timing is still at three peel boards every 24 seconds: for Kaak it is not worth the effort in engineering to change this behaviour. Since the running time hardly changes, an argument can be made that the cutting station is not an important factor of the optimization procedure, since it has little effect on the production rate. Similarly the sprinkler, dough forming line, scrabbler and fakir hardly change their production time due to changes in recipe. Note that all these steps still require a measure of change-over time between different bread recipes though, and skipping them completely would not serve us well. However they can and will be combined into less complicated blocks for the purposes of the optimization procedure.</t>
    </r>
  </si>
  <si>
    <r>
      <rPr>
        <sz val="11"/>
        <rFont val="Carlito"/>
        <family val="2"/>
      </rPr>
      <t>The freezing step is interesting, since it uses the exact same system and conveyor belt as the cooling step: the freezer step is not much more than an extension of the cooling step, but colder. When a double cooling line is present, a double freezer line is also present. As such, they can easily be combined into a solid step with different settings depending on the machine line. Thus, the (combined) building blocks of the Goal Function will be as shown in Table 3:</t>
    </r>
  </si>
  <si>
    <r>
      <rPr>
        <i/>
        <sz val="9"/>
        <color rgb="FF44536A"/>
        <rFont val="Carlito"/>
        <family val="2"/>
      </rPr>
      <t>Table 3: Combined Machines in the model</t>
    </r>
  </si>
  <si>
    <r>
      <rPr>
        <b/>
        <i/>
        <sz val="11"/>
        <rFont val="Carlito"/>
        <family val="2"/>
      </rPr>
      <t>Machines</t>
    </r>
  </si>
  <si>
    <r>
      <rPr>
        <b/>
        <sz val="11"/>
        <rFont val="Carlito"/>
        <family val="2"/>
      </rPr>
      <t>Step Name</t>
    </r>
  </si>
  <si>
    <r>
      <rPr>
        <i/>
        <sz val="11"/>
        <rFont val="Carlito"/>
        <family val="2"/>
      </rPr>
      <t>DoughDispenser + Bread Former + Panning Point</t>
    </r>
  </si>
  <si>
    <r>
      <rPr>
        <sz val="11"/>
        <rFont val="Carlito"/>
        <family val="2"/>
      </rPr>
      <t>DoughDis</t>
    </r>
  </si>
  <si>
    <r>
      <rPr>
        <i/>
        <sz val="11"/>
        <rFont val="Carlito"/>
        <family val="2"/>
      </rPr>
      <t>Rising Chamber (a.k.a. Climate Chambers)</t>
    </r>
  </si>
  <si>
    <r>
      <rPr>
        <sz val="11"/>
        <rFont val="Carlito"/>
        <family val="2"/>
      </rPr>
      <t>Climas</t>
    </r>
  </si>
  <si>
    <r>
      <rPr>
        <i/>
        <sz val="11"/>
        <rFont val="Carlito"/>
        <family val="2"/>
      </rPr>
      <t>Turning + Sprinkling + 3-Carrier-Collector + Cutting + Scrabbler</t>
    </r>
  </si>
  <si>
    <r>
      <rPr>
        <sz val="11"/>
        <rFont val="Carlito"/>
        <family val="2"/>
      </rPr>
      <t>toOven</t>
    </r>
  </si>
  <si>
    <r>
      <rPr>
        <i/>
        <sz val="11"/>
        <rFont val="Carlito"/>
        <family val="2"/>
      </rPr>
      <t>Oven + Fakir</t>
    </r>
  </si>
  <si>
    <r>
      <rPr>
        <sz val="11"/>
        <rFont val="Carlito"/>
        <family val="2"/>
      </rPr>
      <t>Oven</t>
    </r>
  </si>
  <si>
    <r>
      <rPr>
        <i/>
        <sz val="11"/>
        <rFont val="Carlito"/>
        <family val="2"/>
      </rPr>
      <t>Cooling+Freezing</t>
    </r>
  </si>
  <si>
    <r>
      <rPr>
        <sz val="11"/>
        <rFont val="Carlito"/>
        <family val="2"/>
      </rPr>
      <t>CoolFreeze</t>
    </r>
  </si>
  <si>
    <r>
      <rPr>
        <sz val="11"/>
        <rFont val="Carlito"/>
        <family val="2"/>
      </rPr>
      <t>Since the objective of our algorithm is to minimize the makespan, combining blocks of machines that have little influence on the makespan will increase the speed of calculations, allowing us to do faster experiments without influencing the quality of solutions.</t>
    </r>
  </si>
  <si>
    <r>
      <rPr>
        <sz val="12"/>
        <color rgb="FF1F3762"/>
        <rFont val="Carlito"/>
        <family val="2"/>
      </rPr>
      <t xml:space="preserve">4.3)      Simulation of buns in the goal function
</t>
    </r>
    <r>
      <rPr>
        <sz val="11"/>
        <rFont val="Carlito"/>
        <family val="2"/>
      </rPr>
      <t>In real life, the bread buns travel along the machines either on PLBs, or in rows after they have been removed from their peel boards. For the purposes of our optimization algorithm though, simulating them as either individual buns or as individual peel boards is not a good idea: each batch can contain hundreds of PLBs, each of which can hold over a hundred buns. Creating an optimization algorithm with the ability to change the placement of 1000+ individual PLBs will needlessly complicate the calculations, since any optimal sequence will aim to reduce change-over times and thus never place the PLBs outside of their natural sequence. Instead, we model each batch as an indivisible entity with a beginning, an end and a tact-time. Thus the sequence of recipes in the production plan will be the sequence in which all their respective PLBs pass through the machine line.</t>
    </r>
  </si>
  <si>
    <r>
      <rPr>
        <sz val="11"/>
        <rFont val="Carlito"/>
        <family val="2"/>
      </rPr>
      <t xml:space="preserve">We submit production plans to the goal function in the form of sets of two integers. The first integer represents the number of the recipe, and the second integer represents the number of peel boards that are to be produced of this recipe. As such, a valid production plan would be: [(1, 1)], a single set representing a single peel board </t>
    </r>
    <r>
      <rPr>
        <sz val="11"/>
        <rFont val="Trebuchet MS"/>
        <family val="2"/>
      </rPr>
      <t>of recipe number 1, “</t>
    </r>
    <r>
      <rPr>
        <sz val="11"/>
        <rFont val="Carlito"/>
        <family val="2"/>
      </rPr>
      <t>Baguette de Tradition</t>
    </r>
    <r>
      <rPr>
        <sz val="11"/>
        <rFont val="Trebuchet MS"/>
        <family val="2"/>
      </rPr>
      <t xml:space="preserve">”. </t>
    </r>
    <r>
      <rPr>
        <sz val="11"/>
        <rFont val="Carlito"/>
        <family val="2"/>
      </rPr>
      <t>An equally valid production plan would be [(3,400),(20,60),(19,90),(12,40),(5,240)], with five sets representing 400, 60</t>
    </r>
    <r>
      <rPr>
        <sz val="11"/>
        <rFont val="Trebuchet MS"/>
        <family val="2"/>
      </rPr>
      <t>, 90, 40 and 240 peel boards of recipes “</t>
    </r>
    <r>
      <rPr>
        <sz val="11"/>
        <rFont val="Carlito"/>
        <family val="2"/>
      </rPr>
      <t xml:space="preserve">3: Baguette Sensation </t>
    </r>
    <r>
      <rPr>
        <sz val="11"/>
        <rFont val="Trebuchet MS"/>
        <family val="2"/>
      </rPr>
      <t>– Pointed”, “</t>
    </r>
    <r>
      <rPr>
        <sz val="11"/>
        <rFont val="Carlito"/>
        <family val="2"/>
      </rPr>
      <t>20: Pumpkin Bu</t>
    </r>
    <r>
      <rPr>
        <sz val="11"/>
        <rFont val="Trebuchet MS"/>
        <family val="2"/>
      </rPr>
      <t>n”, “</t>
    </r>
    <r>
      <rPr>
        <sz val="11"/>
        <rFont val="Carlito"/>
        <family val="2"/>
      </rPr>
      <t>19: Panetier-</t>
    </r>
    <r>
      <rPr>
        <sz val="11"/>
        <rFont val="Trebuchet MS"/>
        <family val="2"/>
      </rPr>
      <t>Brown”, “</t>
    </r>
    <r>
      <rPr>
        <sz val="11"/>
        <rFont val="Carlito"/>
        <family val="2"/>
      </rPr>
      <t xml:space="preserve">12: </t>
    </r>
    <r>
      <rPr>
        <sz val="11"/>
        <rFont val="Trebuchet MS"/>
        <family val="2"/>
      </rPr>
      <t>Catalan Ciabatta”, and “</t>
    </r>
    <r>
      <rPr>
        <sz val="11"/>
        <rFont val="Carlito"/>
        <family val="2"/>
      </rPr>
      <t>5: Spelt-</t>
    </r>
    <r>
      <rPr>
        <sz val="11"/>
        <rFont val="Trebuchet MS"/>
        <family val="2"/>
      </rPr>
      <t>Baguette”</t>
    </r>
    <r>
      <rPr>
        <sz val="11"/>
        <rFont val="Carlito"/>
        <family val="2"/>
      </rPr>
      <t xml:space="preserve">, respectively. This would also be  the sequence in which they enter the simulated production line. To change the sequence of recipes, we could for example exchange the sets (20,60) and (12,40), which would lead to a different sequence in the model, and thus most likely a different makespan. The amount of peel boards in each recipe will be referred to as </t>
    </r>
    <r>
      <rPr>
        <sz val="11"/>
        <rFont val="Symbola"/>
        <family val="1"/>
      </rPr>
      <t xml:space="preserve">𝑁(𝑟) </t>
    </r>
    <r>
      <rPr>
        <sz val="11"/>
        <rFont val="Carlito"/>
        <family val="2"/>
      </rPr>
      <t xml:space="preserve">from this moment on. It should go without saying that
</t>
    </r>
    <r>
      <rPr>
        <sz val="11"/>
        <rFont val="Symbola"/>
        <family val="1"/>
      </rPr>
      <t>𝑁</t>
    </r>
    <r>
      <rPr>
        <vertAlign val="superscript"/>
        <sz val="11"/>
        <rFont val="Symbola"/>
        <family val="1"/>
      </rPr>
      <t>(</t>
    </r>
    <r>
      <rPr>
        <sz val="11"/>
        <rFont val="Symbola"/>
        <family val="1"/>
      </rPr>
      <t>𝑟</t>
    </r>
    <r>
      <rPr>
        <vertAlign val="superscript"/>
        <sz val="11"/>
        <rFont val="Symbola"/>
        <family val="1"/>
      </rPr>
      <t xml:space="preserve">) </t>
    </r>
    <r>
      <rPr>
        <sz val="11"/>
        <rFont val="Symbola"/>
        <family val="1"/>
      </rPr>
      <t xml:space="preserve">&gt; 0 </t>
    </r>
    <r>
      <rPr>
        <sz val="11"/>
        <rFont val="Carlito"/>
        <family val="2"/>
      </rPr>
      <t xml:space="preserve">for any recipe in a production plan.
</t>
    </r>
    <r>
      <rPr>
        <sz val="12"/>
        <color rgb="FF1F3762"/>
        <rFont val="Carlito"/>
        <family val="2"/>
      </rPr>
      <t xml:space="preserve">4.4)      Calculation of the goal function
</t>
    </r>
    <r>
      <rPr>
        <sz val="11"/>
        <rFont val="Carlito"/>
        <family val="2"/>
      </rPr>
      <t xml:space="preserve">In this section we will define our calculation structure clearly. As mentioned in Section 2.2 we are only interested in the entry &amp; exit times of the first and last peel boards in a batch, as well as the change-over and tact-times. Since the batches are indivisible, all other peel boards in a batch are necessarily based between the first and last one, and move in a predictable manner with at a rate equal to the tact-time of the batch. This causes a set amount of time to pass between the start and end of any batch, based on the tact time and </t>
    </r>
    <r>
      <rPr>
        <sz val="11"/>
        <rFont val="Symbola"/>
        <family val="1"/>
      </rPr>
      <t>𝑁(𝑟)</t>
    </r>
    <r>
      <rPr>
        <sz val="11"/>
        <rFont val="Carlito"/>
        <family val="2"/>
      </rPr>
      <t>. Based on these values we will formulate a Mixed Integer Programme to clarify the general structure of calculations in Table 4</t>
    </r>
    <r>
      <rPr>
        <i/>
        <sz val="11"/>
        <rFont val="Carlito"/>
        <family val="2"/>
      </rPr>
      <t>.</t>
    </r>
  </si>
  <si>
    <r>
      <rPr>
        <i/>
        <sz val="9"/>
        <color rgb="FF44536A"/>
        <rFont val="Carlito"/>
        <family val="2"/>
      </rPr>
      <t>Table 4: Mixed Integer Programme</t>
    </r>
  </si>
  <si>
    <r>
      <rPr>
        <i/>
        <sz val="11"/>
        <rFont val="Carlito"/>
        <family val="2"/>
      </rPr>
      <t>goal</t>
    </r>
  </si>
  <si>
    <r>
      <rPr>
        <sz val="11"/>
        <rFont val="Symbola"/>
        <family val="1"/>
      </rPr>
      <t>min 𝐶𝑚𝑎𝑥 =  𝑚𝑖𝑛 𝐿𝑎𝑠𝑡𝑒𝑥𝑖𝑡</t>
    </r>
    <r>
      <rPr>
        <vertAlign val="superscript"/>
        <sz val="11"/>
        <rFont val="Symbola"/>
        <family val="1"/>
      </rPr>
      <t>(</t>
    </r>
    <r>
      <rPr>
        <sz val="11"/>
        <rFont val="Symbola"/>
        <family val="1"/>
      </rPr>
      <t>𝑚</t>
    </r>
    <r>
      <rPr>
        <vertAlign val="subscript"/>
        <sz val="8"/>
        <rFont val="Symbola"/>
        <family val="1"/>
      </rPr>
      <t>𝑚𝑎𝑥</t>
    </r>
    <r>
      <rPr>
        <sz val="11"/>
        <rFont val="Symbola"/>
        <family val="1"/>
      </rPr>
      <t>, 𝑟</t>
    </r>
    <r>
      <rPr>
        <vertAlign val="subscript"/>
        <sz val="8"/>
        <rFont val="Symbola"/>
        <family val="1"/>
      </rPr>
      <t>𝑚𝑎𝑥</t>
    </r>
    <r>
      <rPr>
        <vertAlign val="superscript"/>
        <sz val="11"/>
        <rFont val="Symbola"/>
        <family val="1"/>
      </rPr>
      <t>)</t>
    </r>
  </si>
  <si>
    <r>
      <rPr>
        <i/>
        <sz val="11"/>
        <rFont val="Carlito"/>
        <family val="2"/>
      </rPr>
      <t>Subject to:</t>
    </r>
  </si>
  <si>
    <r>
      <rPr>
        <sz val="11"/>
        <rFont val="Symbola"/>
        <family val="1"/>
      </rPr>
      <t>𝐹𝑖𝑟𝑠𝑡𝐸𝑛𝑡𝑟𝑦</t>
    </r>
    <r>
      <rPr>
        <vertAlign val="superscript"/>
        <sz val="11"/>
        <rFont val="Symbola"/>
        <family val="1"/>
      </rPr>
      <t>(</t>
    </r>
    <r>
      <rPr>
        <sz val="11"/>
        <rFont val="Symbola"/>
        <family val="1"/>
      </rPr>
      <t>𝑚, 𝑟</t>
    </r>
    <r>
      <rPr>
        <vertAlign val="superscript"/>
        <sz val="11"/>
        <rFont val="Symbola"/>
        <family val="1"/>
      </rPr>
      <t xml:space="preserve">) </t>
    </r>
    <r>
      <rPr>
        <sz val="11"/>
        <rFont val="Symbola"/>
        <family val="1"/>
      </rPr>
      <t>= 0,        𝑟  = 1,        𝑚  =  1</t>
    </r>
  </si>
  <si>
    <r>
      <rPr>
        <sz val="11"/>
        <rFont val="Symbola"/>
        <family val="1"/>
      </rPr>
      <t>𝐹𝑖𝑟𝑠𝑡𝐸𝑛𝑡𝑟𝑦</t>
    </r>
    <r>
      <rPr>
        <vertAlign val="superscript"/>
        <sz val="11"/>
        <rFont val="Symbola"/>
        <family val="1"/>
      </rPr>
      <t>(</t>
    </r>
    <r>
      <rPr>
        <sz val="11"/>
        <rFont val="Symbola"/>
        <family val="1"/>
      </rPr>
      <t>1, 𝑟</t>
    </r>
    <r>
      <rPr>
        <vertAlign val="superscript"/>
        <sz val="11"/>
        <rFont val="Symbola"/>
        <family val="1"/>
      </rPr>
      <t xml:space="preserve">) </t>
    </r>
    <r>
      <rPr>
        <sz val="11"/>
        <rFont val="Symbola"/>
        <family val="1"/>
      </rPr>
      <t>=  𝐹𝑟𝑒𝑒𝑀𝑎𝑐ℎ𝑖𝑛𝑒</t>
    </r>
    <r>
      <rPr>
        <vertAlign val="superscript"/>
        <sz val="11"/>
        <rFont val="Symbola"/>
        <family val="1"/>
      </rPr>
      <t>(</t>
    </r>
    <r>
      <rPr>
        <sz val="11"/>
        <rFont val="Symbola"/>
        <family val="1"/>
      </rPr>
      <t>1, 𝑟 − 1, 𝑟</t>
    </r>
    <r>
      <rPr>
        <vertAlign val="superscript"/>
        <sz val="11"/>
        <rFont val="Symbola"/>
        <family val="1"/>
      </rPr>
      <t xml:space="preserve">) </t>
    </r>
    <r>
      <rPr>
        <sz val="11"/>
        <rFont val="Symbola"/>
        <family val="1"/>
      </rPr>
      <t>+  𝑃𝑜𝑠𝑡𝑃𝑜𝑛𝑒𝑇𝑖𝑚𝑒</t>
    </r>
    <r>
      <rPr>
        <vertAlign val="superscript"/>
        <sz val="11"/>
        <rFont val="Symbola"/>
        <family val="1"/>
      </rPr>
      <t>(</t>
    </r>
    <r>
      <rPr>
        <sz val="11"/>
        <rFont val="Symbola"/>
        <family val="1"/>
      </rPr>
      <t>𝑟</t>
    </r>
    <r>
      <rPr>
        <vertAlign val="superscript"/>
        <sz val="11"/>
        <rFont val="Symbola"/>
        <family val="1"/>
      </rPr>
      <t>)</t>
    </r>
    <r>
      <rPr>
        <sz val="11"/>
        <rFont val="Symbola"/>
        <family val="1"/>
      </rPr>
      <t>,        𝑟  ∈ 2, … , 𝑅</t>
    </r>
  </si>
  <si>
    <r>
      <rPr>
        <sz val="11"/>
        <rFont val="Symbola"/>
        <family val="1"/>
      </rPr>
      <t>𝐹𝑖𝑟𝑠𝑡𝐸𝑛𝑡𝑟𝑦</t>
    </r>
    <r>
      <rPr>
        <vertAlign val="superscript"/>
        <sz val="11"/>
        <rFont val="Symbola"/>
        <family val="1"/>
      </rPr>
      <t>(</t>
    </r>
    <r>
      <rPr>
        <sz val="11"/>
        <rFont val="Symbola"/>
        <family val="1"/>
      </rPr>
      <t>𝑚, 𝑟</t>
    </r>
    <r>
      <rPr>
        <vertAlign val="superscript"/>
        <sz val="11"/>
        <rFont val="Symbola"/>
        <family val="1"/>
      </rPr>
      <t xml:space="preserve">) </t>
    </r>
    <r>
      <rPr>
        <sz val="11"/>
        <rFont val="Symbola"/>
        <family val="1"/>
      </rPr>
      <t>≥ 𝐹𝑟𝑒𝑒𝑀𝑎𝑐ℎ𝑖𝑛𝑒</t>
    </r>
    <r>
      <rPr>
        <vertAlign val="superscript"/>
        <sz val="11"/>
        <rFont val="Symbola"/>
        <family val="1"/>
      </rPr>
      <t>(</t>
    </r>
    <r>
      <rPr>
        <sz val="11"/>
        <rFont val="Symbola"/>
        <family val="1"/>
      </rPr>
      <t>𝑚, 𝑟 − 1, 𝑟</t>
    </r>
    <r>
      <rPr>
        <vertAlign val="superscript"/>
        <sz val="11"/>
        <rFont val="Symbola"/>
        <family val="1"/>
      </rPr>
      <t>)</t>
    </r>
    <r>
      <rPr>
        <sz val="11"/>
        <rFont val="Symbola"/>
        <family val="1"/>
      </rPr>
      <t>,  𝑚 ∈ 𝑀,  𝑟  ∈ 𝑅</t>
    </r>
    <r>
      <rPr>
        <i/>
        <sz val="11"/>
        <rFont val="Carlito"/>
        <family val="2"/>
      </rPr>
      <t>,    and not r = m = 1</t>
    </r>
  </si>
  <si>
    <r>
      <rPr>
        <sz val="11"/>
        <rFont val="Symbola"/>
        <family val="1"/>
      </rPr>
      <t>𝐹𝑖𝑟𝑠𝑡𝐸𝑛𝑡𝑟𝑦</t>
    </r>
    <r>
      <rPr>
        <vertAlign val="superscript"/>
        <sz val="11"/>
        <rFont val="Symbola"/>
        <family val="1"/>
      </rPr>
      <t>(</t>
    </r>
    <r>
      <rPr>
        <sz val="11"/>
        <rFont val="Symbola"/>
        <family val="1"/>
      </rPr>
      <t>𝑚, 𝑟</t>
    </r>
    <r>
      <rPr>
        <vertAlign val="superscript"/>
        <sz val="11"/>
        <rFont val="Symbola"/>
        <family val="1"/>
      </rPr>
      <t xml:space="preserve">) </t>
    </r>
    <r>
      <rPr>
        <sz val="11"/>
        <rFont val="Symbola"/>
        <family val="1"/>
      </rPr>
      <t>≥  𝐹𝑖𝑟𝑠𝑡𝐸𝑥𝑖𝑡</t>
    </r>
    <r>
      <rPr>
        <vertAlign val="superscript"/>
        <sz val="11"/>
        <rFont val="Symbola"/>
        <family val="1"/>
      </rPr>
      <t>(</t>
    </r>
    <r>
      <rPr>
        <sz val="11"/>
        <rFont val="Symbola"/>
        <family val="1"/>
      </rPr>
      <t>𝑚 − 1, 𝑟</t>
    </r>
    <r>
      <rPr>
        <vertAlign val="superscript"/>
        <sz val="11"/>
        <rFont val="Symbola"/>
        <family val="1"/>
      </rPr>
      <t>)</t>
    </r>
    <r>
      <rPr>
        <sz val="11"/>
        <rFont val="Symbola"/>
        <family val="1"/>
      </rPr>
      <t>,  𝑚 ∈ 𝑀,  𝑟  ∈ 𝑅</t>
    </r>
    <r>
      <rPr>
        <i/>
        <sz val="11"/>
        <rFont val="Carlito"/>
        <family val="2"/>
      </rPr>
      <t>,    and not r = m = 1</t>
    </r>
  </si>
  <si>
    <r>
      <rPr>
        <sz val="11"/>
        <rFont val="Symbola"/>
        <family val="1"/>
      </rPr>
      <t>𝐹𝑖𝑟𝑠𝑡𝐸𝑥𝑖𝑡</t>
    </r>
    <r>
      <rPr>
        <vertAlign val="superscript"/>
        <sz val="11"/>
        <rFont val="Symbola"/>
        <family val="1"/>
      </rPr>
      <t>(</t>
    </r>
    <r>
      <rPr>
        <sz val="11"/>
        <rFont val="Symbola"/>
        <family val="1"/>
      </rPr>
      <t>𝑚, 𝑟</t>
    </r>
    <r>
      <rPr>
        <vertAlign val="superscript"/>
        <sz val="11"/>
        <rFont val="Symbola"/>
        <family val="1"/>
      </rPr>
      <t xml:space="preserve">) </t>
    </r>
    <r>
      <rPr>
        <sz val="11"/>
        <rFont val="Symbola"/>
        <family val="1"/>
      </rPr>
      <t>=  𝐹𝑖𝑟𝑠𝑡𝐸𝑛𝑡𝑟𝑦</t>
    </r>
    <r>
      <rPr>
        <vertAlign val="superscript"/>
        <sz val="11"/>
        <rFont val="Symbola"/>
        <family val="1"/>
      </rPr>
      <t>(</t>
    </r>
    <r>
      <rPr>
        <sz val="11"/>
        <rFont val="Symbola"/>
        <family val="1"/>
      </rPr>
      <t>𝑚, 𝑟</t>
    </r>
    <r>
      <rPr>
        <vertAlign val="superscript"/>
        <sz val="11"/>
        <rFont val="Symbola"/>
        <family val="1"/>
      </rPr>
      <t xml:space="preserve">) </t>
    </r>
    <r>
      <rPr>
        <sz val="11"/>
        <rFont val="Symbola"/>
        <family val="1"/>
      </rPr>
      <t>+  𝑃𝑟𝑜𝑐𝑒𝑠𝑠𝑖𝑛𝑔𝑇𝑖𝑚𝑒(𝑚, 𝑟),   𝑚 ∈ 𝑀, 𝑟 ∈ 𝑅</t>
    </r>
  </si>
  <si>
    <r>
      <rPr>
        <sz val="11"/>
        <rFont val="Symbola"/>
        <family val="1"/>
      </rPr>
      <t>𝐿𝑎𝑠𝑡𝐸𝑛𝑡𝑟𝑦</t>
    </r>
    <r>
      <rPr>
        <vertAlign val="superscript"/>
        <sz val="11"/>
        <rFont val="Symbola"/>
        <family val="1"/>
      </rPr>
      <t>(</t>
    </r>
    <r>
      <rPr>
        <sz val="11"/>
        <rFont val="Symbola"/>
        <family val="1"/>
      </rPr>
      <t>𝑚, 𝑟</t>
    </r>
    <r>
      <rPr>
        <vertAlign val="superscript"/>
        <sz val="11"/>
        <rFont val="Symbola"/>
        <family val="1"/>
      </rPr>
      <t xml:space="preserve">) </t>
    </r>
    <r>
      <rPr>
        <sz val="11"/>
        <rFont val="Symbola"/>
        <family val="1"/>
      </rPr>
      <t>=  𝐹𝑖𝑟𝑠𝑡𝐸𝑛𝑡𝑟𝑦</t>
    </r>
    <r>
      <rPr>
        <vertAlign val="superscript"/>
        <sz val="11"/>
        <rFont val="Symbola"/>
        <family val="1"/>
      </rPr>
      <t>(</t>
    </r>
    <r>
      <rPr>
        <sz val="11"/>
        <rFont val="Symbola"/>
        <family val="1"/>
      </rPr>
      <t>𝑚, 𝑟</t>
    </r>
    <r>
      <rPr>
        <vertAlign val="superscript"/>
        <sz val="11"/>
        <rFont val="Symbola"/>
        <family val="1"/>
      </rPr>
      <t xml:space="preserve">) </t>
    </r>
    <r>
      <rPr>
        <sz val="11"/>
        <rFont val="Symbola"/>
        <family val="1"/>
      </rPr>
      <t>+  𝑇𝑎𝑐𝑡𝑇𝑖𝑚𝑒</t>
    </r>
    <r>
      <rPr>
        <vertAlign val="superscript"/>
        <sz val="11"/>
        <rFont val="Symbola"/>
        <family val="1"/>
      </rPr>
      <t>(</t>
    </r>
    <r>
      <rPr>
        <sz val="11"/>
        <rFont val="Symbola"/>
        <family val="1"/>
      </rPr>
      <t>𝑟</t>
    </r>
    <r>
      <rPr>
        <vertAlign val="superscript"/>
        <sz val="11"/>
        <rFont val="Symbola"/>
        <family val="1"/>
      </rPr>
      <t xml:space="preserve">) </t>
    </r>
    <r>
      <rPr>
        <sz val="11"/>
        <rFont val="Symbola"/>
        <family val="1"/>
      </rPr>
      <t>∗ 𝑁</t>
    </r>
    <r>
      <rPr>
        <vertAlign val="superscript"/>
        <sz val="11"/>
        <rFont val="Symbola"/>
        <family val="1"/>
      </rPr>
      <t>(</t>
    </r>
    <r>
      <rPr>
        <sz val="11"/>
        <rFont val="Symbola"/>
        <family val="1"/>
      </rPr>
      <t>𝑟</t>
    </r>
    <r>
      <rPr>
        <vertAlign val="superscript"/>
        <sz val="11"/>
        <rFont val="Symbola"/>
        <family val="1"/>
      </rPr>
      <t>)</t>
    </r>
    <r>
      <rPr>
        <sz val="11"/>
        <rFont val="Symbola"/>
        <family val="1"/>
      </rPr>
      <t>,        𝑚 ∈ 𝑀, 𝑟 ∈ 𝑅</t>
    </r>
  </si>
  <si>
    <r>
      <rPr>
        <sz val="11"/>
        <rFont val="Symbola"/>
        <family val="1"/>
      </rPr>
      <t>𝐿𝑎𝑠𝑡𝐸𝑥𝑖𝑡</t>
    </r>
    <r>
      <rPr>
        <vertAlign val="superscript"/>
        <sz val="11"/>
        <rFont val="Symbola"/>
        <family val="1"/>
      </rPr>
      <t>(</t>
    </r>
    <r>
      <rPr>
        <sz val="11"/>
        <rFont val="Symbola"/>
        <family val="1"/>
      </rPr>
      <t>𝑚, 𝑟</t>
    </r>
    <r>
      <rPr>
        <vertAlign val="superscript"/>
        <sz val="11"/>
        <rFont val="Symbola"/>
        <family val="1"/>
      </rPr>
      <t xml:space="preserve">) </t>
    </r>
    <r>
      <rPr>
        <sz val="11"/>
        <rFont val="Symbola"/>
        <family val="1"/>
      </rPr>
      <t>=  𝐹𝑖𝑟𝑠𝑡𝐸𝑥𝑖𝑡</t>
    </r>
    <r>
      <rPr>
        <vertAlign val="superscript"/>
        <sz val="11"/>
        <rFont val="Symbola"/>
        <family val="1"/>
      </rPr>
      <t>(</t>
    </r>
    <r>
      <rPr>
        <sz val="11"/>
        <rFont val="Symbola"/>
        <family val="1"/>
      </rPr>
      <t>𝑚, 𝑟</t>
    </r>
    <r>
      <rPr>
        <vertAlign val="superscript"/>
        <sz val="11"/>
        <rFont val="Symbola"/>
        <family val="1"/>
      </rPr>
      <t xml:space="preserve">) </t>
    </r>
    <r>
      <rPr>
        <sz val="11"/>
        <rFont val="Symbola"/>
        <family val="1"/>
      </rPr>
      <t>+ 𝑇𝑎𝑐𝑡𝑇𝑖𝑚𝑒</t>
    </r>
    <r>
      <rPr>
        <vertAlign val="superscript"/>
        <sz val="11"/>
        <rFont val="Symbola"/>
        <family val="1"/>
      </rPr>
      <t>(</t>
    </r>
    <r>
      <rPr>
        <sz val="11"/>
        <rFont val="Symbola"/>
        <family val="1"/>
      </rPr>
      <t>𝑟</t>
    </r>
    <r>
      <rPr>
        <vertAlign val="superscript"/>
        <sz val="11"/>
        <rFont val="Symbola"/>
        <family val="1"/>
      </rPr>
      <t xml:space="preserve">) </t>
    </r>
    <r>
      <rPr>
        <sz val="11"/>
        <rFont val="Symbola"/>
        <family val="1"/>
      </rPr>
      <t>∗ 𝑁</t>
    </r>
    <r>
      <rPr>
        <vertAlign val="superscript"/>
        <sz val="11"/>
        <rFont val="Symbola"/>
        <family val="1"/>
      </rPr>
      <t>(</t>
    </r>
    <r>
      <rPr>
        <sz val="11"/>
        <rFont val="Symbola"/>
        <family val="1"/>
      </rPr>
      <t>𝑟</t>
    </r>
    <r>
      <rPr>
        <vertAlign val="superscript"/>
        <sz val="11"/>
        <rFont val="Symbola"/>
        <family val="1"/>
      </rPr>
      <t>)</t>
    </r>
    <r>
      <rPr>
        <sz val="11"/>
        <rFont val="Symbola"/>
        <family val="1"/>
      </rPr>
      <t>,        𝑚 ∈ 𝑀, 𝑟 ∈ 𝑅</t>
    </r>
  </si>
  <si>
    <r>
      <rPr>
        <sz val="11"/>
        <rFont val="Symbola"/>
        <family val="1"/>
      </rPr>
      <t>𝐹𝑟𝑒𝑒𝑀𝑎𝑐ℎ𝑖𝑛𝑒</t>
    </r>
    <r>
      <rPr>
        <vertAlign val="superscript"/>
        <sz val="11"/>
        <rFont val="Symbola"/>
        <family val="1"/>
      </rPr>
      <t>(</t>
    </r>
    <r>
      <rPr>
        <sz val="11"/>
        <rFont val="Symbola"/>
        <family val="1"/>
      </rPr>
      <t>𝑚, 𝑟, 𝑟 + 1</t>
    </r>
    <r>
      <rPr>
        <vertAlign val="superscript"/>
        <sz val="11"/>
        <rFont val="Symbola"/>
        <family val="1"/>
      </rPr>
      <t xml:space="preserve">) </t>
    </r>
    <r>
      <rPr>
        <sz val="11"/>
        <rFont val="Carlito"/>
        <family val="2"/>
      </rPr>
      <t xml:space="preserve">=
</t>
    </r>
    <r>
      <rPr>
        <sz val="11"/>
        <rFont val="Symbola"/>
        <family val="1"/>
      </rPr>
      <t>𝐿𝑎𝑠𝑡𝐸𝑛𝑡𝑟𝑦</t>
    </r>
    <r>
      <rPr>
        <vertAlign val="superscript"/>
        <sz val="11"/>
        <rFont val="Symbola"/>
        <family val="1"/>
      </rPr>
      <t>(</t>
    </r>
    <r>
      <rPr>
        <sz val="11"/>
        <rFont val="Symbola"/>
        <family val="1"/>
      </rPr>
      <t>𝑚, 𝑟</t>
    </r>
    <r>
      <rPr>
        <vertAlign val="superscript"/>
        <sz val="11"/>
        <rFont val="Symbola"/>
        <family val="1"/>
      </rPr>
      <t xml:space="preserve">)                                                       </t>
    </r>
    <r>
      <rPr>
        <sz val="11"/>
        <rFont val="Symbola"/>
        <family val="1"/>
      </rPr>
      <t xml:space="preserve">if no change­over
</t>
    </r>
    <r>
      <rPr>
        <sz val="11"/>
        <rFont val="Symbola"/>
        <family val="1"/>
      </rPr>
      <t>𝐿𝑎𝑠𝑡𝐸𝑥𝑖𝑡</t>
    </r>
    <r>
      <rPr>
        <vertAlign val="superscript"/>
        <sz val="11"/>
        <rFont val="Symbola"/>
        <family val="1"/>
      </rPr>
      <t>(</t>
    </r>
    <r>
      <rPr>
        <sz val="11"/>
        <rFont val="Symbola"/>
        <family val="1"/>
      </rPr>
      <t>𝑚, 𝑟</t>
    </r>
    <r>
      <rPr>
        <vertAlign val="superscript"/>
        <sz val="11"/>
        <rFont val="Symbola"/>
        <family val="1"/>
      </rPr>
      <t xml:space="preserve">) </t>
    </r>
    <r>
      <rPr>
        <sz val="11"/>
        <rFont val="Symbola"/>
        <family val="1"/>
      </rPr>
      <t>+  𝐶ℎ𝑎𝑛𝑔𝑒𝑂𝑣𝑒𝑟</t>
    </r>
    <r>
      <rPr>
        <vertAlign val="superscript"/>
        <sz val="11"/>
        <rFont val="Symbola"/>
        <family val="1"/>
      </rPr>
      <t>(</t>
    </r>
    <r>
      <rPr>
        <sz val="11"/>
        <rFont val="Symbola"/>
        <family val="1"/>
      </rPr>
      <t>𝑚, 𝑟, 𝑟 + 1</t>
    </r>
    <r>
      <rPr>
        <vertAlign val="superscript"/>
        <sz val="11"/>
        <rFont val="Symbola"/>
        <family val="1"/>
      </rPr>
      <t xml:space="preserve">)         </t>
    </r>
    <r>
      <rPr>
        <sz val="11"/>
        <rFont val="Symbola"/>
        <family val="1"/>
      </rPr>
      <t>if change­over.</t>
    </r>
  </si>
  <si>
    <r>
      <rPr>
        <sz val="11"/>
        <rFont val="Symbola"/>
        <family val="1"/>
      </rPr>
      <t>𝑃𝑜𝑠𝑡𝑃𝑜𝑛𝑒𝑇𝑖𝑚𝑒</t>
    </r>
    <r>
      <rPr>
        <vertAlign val="superscript"/>
        <sz val="11"/>
        <rFont val="Symbola"/>
        <family val="1"/>
      </rPr>
      <t>(</t>
    </r>
    <r>
      <rPr>
        <sz val="11"/>
        <rFont val="Symbola"/>
        <family val="1"/>
      </rPr>
      <t>𝑟</t>
    </r>
    <r>
      <rPr>
        <vertAlign val="superscript"/>
        <sz val="11"/>
        <rFont val="Symbola"/>
        <family val="1"/>
      </rPr>
      <t xml:space="preserve">) </t>
    </r>
    <r>
      <rPr>
        <sz val="11"/>
        <rFont val="Symbola"/>
        <family val="1"/>
      </rPr>
      <t>≥ 0        𝑟 ∈ 𝑅</t>
    </r>
  </si>
  <si>
    <r>
      <rPr>
        <i/>
        <sz val="11"/>
        <rFont val="Carlito"/>
        <family val="2"/>
      </rPr>
      <t xml:space="preserve">Goal: </t>
    </r>
    <r>
      <rPr>
        <sz val="11"/>
        <rFont val="Carlito"/>
        <family val="2"/>
      </rPr>
      <t xml:space="preserve">Minimization of total makespan. Equal to the last exit of the last peel board from the last
</t>
    </r>
    <r>
      <rPr>
        <sz val="11"/>
        <rFont val="Carlito"/>
        <family val="2"/>
      </rPr>
      <t>machine.</t>
    </r>
  </si>
  <si>
    <r>
      <rPr>
        <sz val="11"/>
        <rFont val="Carlito"/>
        <family val="2"/>
      </rPr>
      <t xml:space="preserve">1.    First batch starts at time 0. Note that this does </t>
    </r>
    <r>
      <rPr>
        <i/>
        <sz val="11"/>
        <rFont val="Carlito"/>
        <family val="2"/>
      </rPr>
      <t xml:space="preserve">not </t>
    </r>
    <r>
      <rPr>
        <sz val="11"/>
        <rFont val="Carlito"/>
        <family val="2"/>
      </rPr>
      <t xml:space="preserve">include pre-rise times.
</t>
    </r>
    <r>
      <rPr>
        <sz val="11"/>
        <rFont val="Carlito"/>
        <family val="2"/>
      </rPr>
      <t xml:space="preserve">2.    Ensures that each subsequent batch will start production once the previous batch has been cleared, and when the planned postponement-time has passed
</t>
    </r>
    <r>
      <rPr>
        <sz val="11"/>
        <rFont val="Carlito"/>
        <family val="2"/>
      </rPr>
      <t xml:space="preserve">3.    Ensures that each batch can only enter a second machine after this machine is ready for the next batch
</t>
    </r>
    <r>
      <rPr>
        <sz val="11"/>
        <rFont val="Carlito"/>
        <family val="2"/>
      </rPr>
      <t xml:space="preserve">4.    No waiting times allowed in between machines, batches keep moving continuously from start to finish.
</t>
    </r>
    <r>
      <rPr>
        <sz val="11"/>
        <rFont val="Carlito"/>
        <family val="2"/>
      </rPr>
      <t xml:space="preserve">5.    The first exit out of any machine occurs one processing time after the first entry.
</t>
    </r>
    <r>
      <rPr>
        <sz val="11"/>
        <rFont val="Carlito"/>
        <family val="2"/>
      </rPr>
      <t xml:space="preserve">6.    The last peel board entry into a machine occurs after the entire batch entered this step
</t>
    </r>
    <r>
      <rPr>
        <sz val="11"/>
        <rFont val="Carlito"/>
        <family val="2"/>
      </rPr>
      <t xml:space="preserve">7.    The last exit out of any machine occurs one processing time after the last entry
</t>
    </r>
    <r>
      <rPr>
        <sz val="11"/>
        <rFont val="Carlito"/>
        <family val="2"/>
      </rPr>
      <t xml:space="preserve">8.    The time a machine becomes free after processing a batch
</t>
    </r>
    <r>
      <rPr>
        <sz val="11"/>
        <rFont val="Carlito"/>
        <family val="2"/>
      </rPr>
      <t>9.    All postponement times must be positive</t>
    </r>
  </si>
  <si>
    <r>
      <rPr>
        <sz val="11"/>
        <rFont val="Carlito"/>
        <family val="2"/>
      </rPr>
      <t xml:space="preserve">The postponement time in constraint (2) is the exact amount of time between the finalization of change-over time on the dough-dispenser and the entry of the next batch of bread onto the line. This time is required to avoid waiting times on the rest of the line, which cannot stand still as per constraint (4). However to get accurate, minimal postponement times, first we have to figure out what waiting times would occur on the line without them. We will further discuss this in Section 4.6. Note that this calculation structure results in a single outcome per production plan, per list of machine settings. As such, this is a deterministic formula that can be calculated quickly, but which  has a large amount of possible inputs and an equal number of possible outputs. Whilst the number of
</t>
    </r>
    <r>
      <rPr>
        <sz val="11"/>
        <rFont val="Carlito"/>
        <family val="2"/>
      </rPr>
      <t xml:space="preserve">machines in the model is known, the number of recipes can be any number </t>
    </r>
    <r>
      <rPr>
        <sz val="11"/>
        <rFont val="Symbola"/>
        <family val="1"/>
      </rPr>
      <t>𝑅 &gt; 0</t>
    </r>
    <r>
      <rPr>
        <sz val="11"/>
        <rFont val="Carlito"/>
        <family val="2"/>
      </rPr>
      <t>.</t>
    </r>
  </si>
  <si>
    <r>
      <rPr>
        <sz val="11"/>
        <rFont val="Carlito"/>
        <family val="2"/>
      </rPr>
      <t>Let us discuss an extreme example, to see how this calculation structure performs in practice. In both Figure 4 and Figure 5 a production plan with a single recipe is produced. The production plans are: [(1,10)] and [(1,1000)]. Recipe 1</t>
    </r>
    <r>
      <rPr>
        <sz val="11"/>
        <rFont val="Trebuchet MS"/>
        <family val="2"/>
      </rPr>
      <t xml:space="preserve">, “Baguette de Tradition”, </t>
    </r>
    <r>
      <rPr>
        <sz val="11"/>
        <rFont val="Carlito"/>
        <family val="2"/>
      </rPr>
      <t>is the same but in Figure 4 the batch size is only 10 peel boards. In Figure 5, the batch size is 1000 peel boards. In both cases the makespan starts at T = 0, and ends after the last peel board rolls off the last production belt. The bars represent the total time a batch is processed per relevant machine group: the first processing time starting immediately after first entry, and the last processing time starting directly after last entry. The brightly colored parts of the bar in the top-left and bottom-right corners of each bar represent the timespan in which PLBs of this batch enter and exit this machine respectively, whilst the dark parts represent the processing time of the first and last PLB. This means that for Figure 4 the first of ten peel boards is finished at time 184.1 after the start of production, whilst the last is finished a little more than a minute later at 185.6 minutes. For Figure 5 we can see that the first of 1000 peel boards is also finished at 184.1 minutes, whilst the last rolls off the production line over two full hours later at 334.1 minutes.</t>
    </r>
  </si>
  <si>
    <r>
      <rPr>
        <sz val="11"/>
        <rFont val="Carlito"/>
        <family val="2"/>
      </rPr>
      <t>As such, it is clear that the size of a batch has no influence over the time it takes the first peel board in a batch to complete the production run, whilst it has immense impact on the timing of the last peel board. However, as should be clear from Figure 4, small batches can still take up space in a machine for a long time regardless of their length, because they can have considerable processing time and may not be combined with a succeeding batch. It is also clear from this example that, because the tact-time and batch-size are constant throughout the calculations of each recipe, the entry-time and exit time are of the same length, and match up with the previous step: as soon as the first peel board exits one machine, it will start entering the next machine. This overlap is very clear to see in Figure 5.</t>
    </r>
  </si>
  <si>
    <r>
      <rPr>
        <sz val="11"/>
        <rFont val="Carlito"/>
        <family val="2"/>
      </rPr>
      <t xml:space="preserve">From these graphs it should also be clear why we chose to combine multiple intermediate machines into a single </t>
    </r>
    <r>
      <rPr>
        <sz val="11"/>
        <rFont val="Trebuchet MS"/>
        <family val="2"/>
      </rPr>
      <t xml:space="preserve">“DoughDis” and “toOven” </t>
    </r>
    <r>
      <rPr>
        <sz val="11"/>
        <rFont val="Carlito"/>
        <family val="2"/>
      </rPr>
      <t>group: even combined, the steps have little impact on total makespan. If we did not apply this combination, Figure 4 and Figure 5 would have been roughly 3x as long whilst conveying the exact same information.</t>
    </r>
  </si>
  <si>
    <r>
      <rPr>
        <i/>
        <sz val="9"/>
        <color rgb="FF44536A"/>
        <rFont val="Carlito"/>
        <family val="2"/>
      </rPr>
      <t>Figure 4: Gantt Chart of 10 peel boards, combined graph of transitions &amp; processing time</t>
    </r>
  </si>
  <si>
    <r>
      <rPr>
        <i/>
        <sz val="9"/>
        <color rgb="FF44536A"/>
        <rFont val="Carlito"/>
        <family val="2"/>
      </rPr>
      <t>Figure 5: Gantt Chart of 1000 peel boards, combined graph of transitions &amp; processing time</t>
    </r>
  </si>
  <si>
    <r>
      <rPr>
        <sz val="12"/>
        <color rgb="FF1F3762"/>
        <rFont val="Carlito"/>
        <family val="2"/>
      </rPr>
      <t xml:space="preserve">4.5)      Change-over times
</t>
    </r>
    <r>
      <rPr>
        <sz val="11"/>
        <rFont val="Carlito"/>
        <family val="2"/>
      </rPr>
      <t xml:space="preserve">The machines in the model can either be free, processing a batch, or changing over between batches. Two or more batches can be processed at the same time, if no change-over time is present between them: for example, two batches of bread that are to be baked at the same temperature for the same amount of time can follow each other </t>
    </r>
    <r>
      <rPr>
        <sz val="11"/>
        <rFont val="Trebuchet MS"/>
        <family val="2"/>
      </rPr>
      <t xml:space="preserve">“head to tail” </t>
    </r>
    <r>
      <rPr>
        <sz val="11"/>
        <rFont val="Carlito"/>
        <family val="2"/>
      </rPr>
      <t xml:space="preserve">on the oven conveyor belt.  Since we know the tact time </t>
    </r>
    <r>
      <rPr>
        <sz val="11"/>
        <rFont val="Symbola"/>
        <family val="1"/>
      </rPr>
      <t>𝑇𝑇</t>
    </r>
    <r>
      <rPr>
        <vertAlign val="superscript"/>
        <sz val="11"/>
        <rFont val="Symbola"/>
        <family val="1"/>
      </rPr>
      <t>(</t>
    </r>
    <r>
      <rPr>
        <sz val="11"/>
        <rFont val="Symbola"/>
        <family val="1"/>
      </rPr>
      <t>𝑟</t>
    </r>
    <r>
      <rPr>
        <vertAlign val="superscript"/>
        <sz val="11"/>
        <rFont val="Symbola"/>
        <family val="1"/>
      </rPr>
      <t>)</t>
    </r>
    <r>
      <rPr>
        <sz val="11"/>
        <rFont val="Carlito"/>
        <family val="2"/>
      </rPr>
      <t xml:space="preserve">, the Processing time </t>
    </r>
    <r>
      <rPr>
        <sz val="11"/>
        <rFont val="Symbola"/>
        <family val="1"/>
      </rPr>
      <t>𝑃</t>
    </r>
    <r>
      <rPr>
        <vertAlign val="superscript"/>
        <sz val="11"/>
        <rFont val="Symbola"/>
        <family val="1"/>
      </rPr>
      <t>(</t>
    </r>
    <r>
      <rPr>
        <sz val="11"/>
        <rFont val="Symbola"/>
        <family val="1"/>
      </rPr>
      <t>𝑟, 𝑚</t>
    </r>
    <r>
      <rPr>
        <vertAlign val="superscript"/>
        <sz val="11"/>
        <rFont val="Symbola"/>
        <family val="1"/>
      </rPr>
      <t xml:space="preserve">) </t>
    </r>
    <r>
      <rPr>
        <sz val="11"/>
        <rFont val="Carlito"/>
        <family val="2"/>
      </rPr>
      <t xml:space="preserve">per machine and the number of PLBs per batch </t>
    </r>
    <r>
      <rPr>
        <sz val="11"/>
        <rFont val="Symbola"/>
        <family val="1"/>
      </rPr>
      <t>𝑁</t>
    </r>
    <r>
      <rPr>
        <vertAlign val="superscript"/>
        <sz val="11"/>
        <rFont val="Symbola"/>
        <family val="1"/>
      </rPr>
      <t>(</t>
    </r>
    <r>
      <rPr>
        <sz val="11"/>
        <rFont val="Symbola"/>
        <family val="1"/>
      </rPr>
      <t>𝑟</t>
    </r>
    <r>
      <rPr>
        <vertAlign val="superscript"/>
        <sz val="11"/>
        <rFont val="Symbola"/>
        <family val="1"/>
      </rPr>
      <t>)</t>
    </r>
    <r>
      <rPr>
        <sz val="11"/>
        <rFont val="Carlito"/>
        <family val="2"/>
      </rPr>
      <t xml:space="preserve">, all that remains is the Change-Over time </t>
    </r>
    <r>
      <rPr>
        <sz val="11"/>
        <rFont val="Symbola"/>
        <family val="1"/>
      </rPr>
      <t>𝐶𝑂</t>
    </r>
    <r>
      <rPr>
        <vertAlign val="superscript"/>
        <sz val="11"/>
        <rFont val="Symbola"/>
        <family val="1"/>
      </rPr>
      <t>(</t>
    </r>
    <r>
      <rPr>
        <sz val="11"/>
        <rFont val="Symbola"/>
        <family val="1"/>
      </rPr>
      <t>𝑚, 𝑟, 𝑟 + 1</t>
    </r>
    <r>
      <rPr>
        <vertAlign val="superscript"/>
        <sz val="11"/>
        <rFont val="Symbola"/>
        <family val="1"/>
      </rPr>
      <t>)</t>
    </r>
    <r>
      <rPr>
        <sz val="11"/>
        <rFont val="Carlito"/>
        <family val="2"/>
      </rPr>
      <t xml:space="preserve">. This change-over time is dependent on the machine in question and the combination of recipes. For example in the Kaak case, if a brown bread recipe is processed before a white bread recipe in the dough dispenser, the machine needs to be cleaned afterwards to ensure no contamination takes place, which increases change-over time.
</t>
    </r>
    <r>
      <rPr>
        <sz val="11"/>
        <rFont val="Carlito"/>
        <family val="2"/>
      </rPr>
      <t xml:space="preserve">When the white bun comes before the brown bun, no extra cleaning is needed. Therefore,
</t>
    </r>
    <r>
      <rPr>
        <sz val="11"/>
        <rFont val="Symbola"/>
        <family val="1"/>
      </rPr>
      <t>𝐶𝑂</t>
    </r>
    <r>
      <rPr>
        <vertAlign val="superscript"/>
        <sz val="11"/>
        <rFont val="Symbola"/>
        <family val="1"/>
      </rPr>
      <t>(</t>
    </r>
    <r>
      <rPr>
        <sz val="11"/>
        <rFont val="Symbola"/>
        <family val="1"/>
      </rPr>
      <t>𝑚 , 𝑟 , 𝑟 + 1</t>
    </r>
    <r>
      <rPr>
        <vertAlign val="superscript"/>
        <sz val="11"/>
        <rFont val="Symbola"/>
        <family val="1"/>
      </rPr>
      <t xml:space="preserve">) </t>
    </r>
    <r>
      <rPr>
        <sz val="11"/>
        <rFont val="Symbola"/>
        <family val="1"/>
      </rPr>
      <t>≠  𝐶𝑂</t>
    </r>
    <r>
      <rPr>
        <vertAlign val="superscript"/>
        <sz val="11"/>
        <rFont val="Symbola"/>
        <family val="1"/>
      </rPr>
      <t>(</t>
    </r>
    <r>
      <rPr>
        <sz val="11"/>
        <rFont val="Symbola"/>
        <family val="1"/>
      </rPr>
      <t>𝑚 , 𝑟 + 1, 𝑟</t>
    </r>
    <r>
      <rPr>
        <vertAlign val="superscript"/>
        <sz val="11"/>
        <rFont val="Symbola"/>
        <family val="1"/>
      </rPr>
      <t>)</t>
    </r>
    <r>
      <rPr>
        <sz val="11"/>
        <rFont val="Carlito"/>
        <family val="2"/>
      </rPr>
      <t xml:space="preserve">. This sequence-dependent setup time will result in a matrix of
</t>
    </r>
    <r>
      <rPr>
        <sz val="11"/>
        <rFont val="Symbola"/>
        <family val="1"/>
      </rPr>
      <t xml:space="preserve">𝑅 ∗ 𝑅 </t>
    </r>
    <r>
      <rPr>
        <sz val="11"/>
        <rFont val="Carlito"/>
        <family val="2"/>
      </rPr>
      <t>values per machine group in the line, which is saved in the dataset.</t>
    </r>
  </si>
  <si>
    <r>
      <rPr>
        <sz val="11"/>
        <rFont val="Trebuchet MS"/>
        <family val="2"/>
      </rPr>
      <t>Let’s assume a dough has finished the pre</t>
    </r>
    <r>
      <rPr>
        <sz val="11"/>
        <rFont val="Carlito"/>
        <family val="2"/>
      </rPr>
      <t xml:space="preserve">-rise step, and is the first to enter the system. The first PLBs of a batch will then enter at time </t>
    </r>
    <r>
      <rPr>
        <sz val="11"/>
        <rFont val="Symbola"/>
        <family val="1"/>
      </rPr>
      <t>𝑇  =  0 =  𝐹𝑖𝑟𝑠𝑡𝐸𝑛𝑡𝑟𝑦(𝑚, 𝑟)</t>
    </r>
    <r>
      <rPr>
        <sz val="11"/>
        <rFont val="Carlito"/>
        <family val="2"/>
      </rPr>
      <t xml:space="preserve">, and exit at time  </t>
    </r>
    <r>
      <rPr>
        <sz val="11"/>
        <rFont val="Symbola"/>
        <family val="1"/>
      </rPr>
      <t xml:space="preserve">𝐹𝑖𝑟𝑠𝑡𝐸𝑥𝑖𝑡(𝑚, 𝑟)  =
</t>
    </r>
    <r>
      <rPr>
        <sz val="11"/>
        <rFont val="Symbola"/>
        <family val="1"/>
      </rPr>
      <t>𝐹𝑖𝑟𝑠𝑡𝐸𝑛𝑡𝑟𝑦(𝑚, 𝑟) +  𝑃</t>
    </r>
    <r>
      <rPr>
        <vertAlign val="superscript"/>
        <sz val="11"/>
        <rFont val="Symbola"/>
        <family val="1"/>
      </rPr>
      <t>(</t>
    </r>
    <r>
      <rPr>
        <sz val="11"/>
        <rFont val="Symbola"/>
        <family val="1"/>
      </rPr>
      <t>𝑚, 𝑟</t>
    </r>
    <r>
      <rPr>
        <vertAlign val="superscript"/>
        <sz val="11"/>
        <rFont val="Symbola"/>
        <family val="1"/>
      </rPr>
      <t>)</t>
    </r>
    <r>
      <rPr>
        <sz val="11"/>
        <rFont val="Carlito"/>
        <family val="2"/>
      </rPr>
      <t xml:space="preserve">, the processing time of a peel board. The last peel board of this batch
</t>
    </r>
    <r>
      <rPr>
        <sz val="11"/>
        <rFont val="Carlito"/>
        <family val="2"/>
      </rPr>
      <t xml:space="preserve">will enter the machine at </t>
    </r>
    <r>
      <rPr>
        <sz val="11"/>
        <rFont val="Symbola"/>
        <family val="1"/>
      </rPr>
      <t>𝐿𝑎𝑠𝑡𝐸𝑛𝑡𝑟𝑦(𝑚, 𝑟) =  𝐹𝑖𝑟𝑠𝑡𝐸𝑛𝑡𝑟𝑦(𝑚, 𝑟) +  𝑇𝑇</t>
    </r>
    <r>
      <rPr>
        <vertAlign val="superscript"/>
        <sz val="11"/>
        <rFont val="Symbola"/>
        <family val="1"/>
      </rPr>
      <t>(</t>
    </r>
    <r>
      <rPr>
        <sz val="11"/>
        <rFont val="Symbola"/>
        <family val="1"/>
      </rPr>
      <t>𝑟</t>
    </r>
    <r>
      <rPr>
        <vertAlign val="superscript"/>
        <sz val="11"/>
        <rFont val="Symbola"/>
        <family val="1"/>
      </rPr>
      <t xml:space="preserve">) </t>
    </r>
    <r>
      <rPr>
        <sz val="11"/>
        <rFont val="Symbola"/>
        <family val="1"/>
      </rPr>
      <t>∗ 𝑁</t>
    </r>
    <r>
      <rPr>
        <vertAlign val="superscript"/>
        <sz val="11"/>
        <rFont val="Symbola"/>
        <family val="1"/>
      </rPr>
      <t>(</t>
    </r>
    <r>
      <rPr>
        <sz val="11"/>
        <rFont val="Symbola"/>
        <family val="1"/>
      </rPr>
      <t>𝑟</t>
    </r>
    <r>
      <rPr>
        <vertAlign val="superscript"/>
        <sz val="11"/>
        <rFont val="Symbola"/>
        <family val="1"/>
      </rPr>
      <t>)</t>
    </r>
    <r>
      <rPr>
        <sz val="11"/>
        <rFont val="Carlito"/>
        <family val="2"/>
      </rPr>
      <t xml:space="preserve">, as </t>
    </r>
    <r>
      <rPr>
        <sz val="11"/>
        <rFont val="Symbola"/>
        <family val="1"/>
      </rPr>
      <t>𝑁</t>
    </r>
    <r>
      <rPr>
        <vertAlign val="superscript"/>
        <sz val="11"/>
        <rFont val="Symbola"/>
        <family val="1"/>
      </rPr>
      <t>(</t>
    </r>
    <r>
      <rPr>
        <sz val="11"/>
        <rFont val="Symbola"/>
        <family val="1"/>
      </rPr>
      <t>𝑟</t>
    </r>
    <r>
      <rPr>
        <vertAlign val="superscript"/>
        <sz val="11"/>
        <rFont val="Symbola"/>
        <family val="1"/>
      </rPr>
      <t xml:space="preserve">) </t>
    </r>
    <r>
      <rPr>
        <sz val="11"/>
        <rFont val="Carlito"/>
        <family val="2"/>
      </rPr>
      <t xml:space="preserve">PLBs need to be produced before this last one can. This last peel board will exit the machine one processing time later, </t>
    </r>
    <r>
      <rPr>
        <sz val="11"/>
        <rFont val="Symbola"/>
        <family val="1"/>
      </rPr>
      <t>𝐿𝑎𝑠𝑡𝐸𝑥𝑖𝑡(𝑚, 𝑟) =  𝐿𝑎𝑠𝑡𝐸𝑛𝑡𝑟𝑦(𝑚, 𝑟) +  𝑃</t>
    </r>
    <r>
      <rPr>
        <vertAlign val="superscript"/>
        <sz val="11"/>
        <rFont val="Symbola"/>
        <family val="1"/>
      </rPr>
      <t>(</t>
    </r>
    <r>
      <rPr>
        <sz val="11"/>
        <rFont val="Symbola"/>
        <family val="1"/>
      </rPr>
      <t>𝑚, 𝑟</t>
    </r>
    <r>
      <rPr>
        <vertAlign val="superscript"/>
        <sz val="11"/>
        <rFont val="Symbola"/>
        <family val="1"/>
      </rPr>
      <t>)</t>
    </r>
    <r>
      <rPr>
        <sz val="11"/>
        <rFont val="Carlito"/>
        <family val="2"/>
      </rPr>
      <t xml:space="preserve">, at which point the machine enters the change-over phase of length </t>
    </r>
    <r>
      <rPr>
        <sz val="11"/>
        <rFont val="Symbola"/>
        <family val="1"/>
      </rPr>
      <t>𝐶𝑂</t>
    </r>
    <r>
      <rPr>
        <vertAlign val="superscript"/>
        <sz val="11"/>
        <rFont val="Symbola"/>
        <family val="1"/>
      </rPr>
      <t>(</t>
    </r>
    <r>
      <rPr>
        <sz val="11"/>
        <rFont val="Symbola"/>
        <family val="1"/>
      </rPr>
      <t>𝑚, 𝑟, 𝑟 + 1</t>
    </r>
    <r>
      <rPr>
        <vertAlign val="superscript"/>
        <sz val="11"/>
        <rFont val="Symbola"/>
        <family val="1"/>
      </rPr>
      <t xml:space="preserve">) </t>
    </r>
    <r>
      <rPr>
        <sz val="11"/>
        <rFont val="Carlito"/>
        <family val="2"/>
      </rPr>
      <t xml:space="preserve">after which the machine becomes free,
</t>
    </r>
    <r>
      <rPr>
        <sz val="11"/>
        <rFont val="Symbola"/>
        <family val="1"/>
      </rPr>
      <t>𝐹𝑅</t>
    </r>
    <r>
      <rPr>
        <vertAlign val="superscript"/>
        <sz val="11"/>
        <rFont val="Symbola"/>
        <family val="1"/>
      </rPr>
      <t>(</t>
    </r>
    <r>
      <rPr>
        <sz val="11"/>
        <rFont val="Symbola"/>
        <family val="1"/>
      </rPr>
      <t>𝑚, 𝑟</t>
    </r>
    <r>
      <rPr>
        <vertAlign val="superscript"/>
        <sz val="11"/>
        <rFont val="Symbola"/>
        <family val="1"/>
      </rPr>
      <t>)</t>
    </r>
    <r>
      <rPr>
        <sz val="11"/>
        <rFont val="Carlito"/>
        <family val="2"/>
      </rPr>
      <t xml:space="preserve">.
</t>
    </r>
    <r>
      <rPr>
        <sz val="11"/>
        <rFont val="Carlito"/>
        <family val="2"/>
      </rPr>
      <t xml:space="preserve">Note that if </t>
    </r>
    <r>
      <rPr>
        <sz val="11"/>
        <rFont val="Symbola"/>
        <family val="1"/>
      </rPr>
      <t>𝐶𝑂</t>
    </r>
    <r>
      <rPr>
        <vertAlign val="superscript"/>
        <sz val="11"/>
        <rFont val="Symbola"/>
        <family val="1"/>
      </rPr>
      <t>(</t>
    </r>
    <r>
      <rPr>
        <sz val="11"/>
        <rFont val="Symbola"/>
        <family val="1"/>
      </rPr>
      <t>𝑚, 𝑟, 𝑟 + 1</t>
    </r>
    <r>
      <rPr>
        <vertAlign val="superscript"/>
        <sz val="11"/>
        <rFont val="Symbola"/>
        <family val="1"/>
      </rPr>
      <t xml:space="preserve">) </t>
    </r>
    <r>
      <rPr>
        <sz val="11"/>
        <rFont val="Symbola"/>
        <family val="1"/>
      </rPr>
      <t>= 0</t>
    </r>
    <r>
      <rPr>
        <sz val="11"/>
        <rFont val="Carlito"/>
        <family val="2"/>
      </rPr>
      <t xml:space="preserve">, the next batch can immediately start entering a machine after
</t>
    </r>
    <r>
      <rPr>
        <sz val="11"/>
        <rFont val="Symbola"/>
        <family val="1"/>
      </rPr>
      <t>𝐿𝑎𝑠𝑡𝐸𝑛𝑡𝑟𝑦(𝑚, 𝑟)</t>
    </r>
    <r>
      <rPr>
        <sz val="11"/>
        <rFont val="Carlito"/>
        <family val="2"/>
      </rPr>
      <t xml:space="preserve">, directly following the previous batch. So then </t>
    </r>
    <r>
      <rPr>
        <sz val="11"/>
        <rFont val="Symbola"/>
        <family val="1"/>
      </rPr>
      <t>𝐹𝑅(𝑚, 𝑟)  =  𝐿𝑎𝑠𝑡𝐸𝑛𝑡𝑟𝑦(𝑚, 𝑟)</t>
    </r>
    <r>
      <rPr>
        <sz val="11"/>
        <rFont val="Carlito"/>
        <family val="2"/>
      </rPr>
      <t>. This is essentially what happens whenever two peel boards of the same batch follow each other through the machines: the model is very efficient in dealing with large identical batches, because it condenses all intermediate products into a quick and simple calculation. A visual representation of the calculation structure without postponement times is shown in Figure 6</t>
    </r>
    <r>
      <rPr>
        <i/>
        <sz val="11"/>
        <rFont val="Carlito"/>
        <family val="2"/>
      </rPr>
      <t xml:space="preserve">. </t>
    </r>
    <r>
      <rPr>
        <sz val="11"/>
        <rFont val="Carlito"/>
        <family val="2"/>
      </rPr>
      <t>We will deal with the implementation of postponement times in Section 4.6.</t>
    </r>
  </si>
  <si>
    <r>
      <rPr>
        <i/>
        <sz val="9"/>
        <color rgb="FF44536A"/>
        <rFont val="Carlito"/>
        <family val="2"/>
      </rPr>
      <t xml:space="preserve">Figure 6: Gantt Chart of two recipes on two machines, with (forbidden) waiting times. Each “recipe” bar represents the time
</t>
    </r>
    <r>
      <rPr>
        <i/>
        <sz val="9"/>
        <color rgb="FF44536A"/>
        <rFont val="Carlito"/>
        <family val="2"/>
      </rPr>
      <t>that any of the peel boards that make up this recipe are present on this machine.</t>
    </r>
  </si>
  <si>
    <r>
      <rPr>
        <sz val="11"/>
        <rFont val="Carlito"/>
        <family val="2"/>
      </rPr>
      <t xml:space="preserve">This same general structure of calculations is repeated for every step in the production process, but some exceptions exist. The running time of the Goal function depends on the number of recipes and the number of included machines. Because there are 5 values that have to be calculated for every recipe for every machine, the calculation time of the Goal function increases linearly along with the increase in recipes. We denote this running time of the Goal function as roughly: </t>
    </r>
    <r>
      <rPr>
        <sz val="11"/>
        <rFont val="Symbola"/>
        <family val="1"/>
      </rPr>
      <t>𝑇</t>
    </r>
    <r>
      <rPr>
        <vertAlign val="superscript"/>
        <sz val="11"/>
        <rFont val="Symbola"/>
        <family val="1"/>
      </rPr>
      <t>(</t>
    </r>
    <r>
      <rPr>
        <sz val="11"/>
        <rFont val="Symbola"/>
        <family val="1"/>
      </rPr>
      <t>𝑣</t>
    </r>
    <r>
      <rPr>
        <vertAlign val="superscript"/>
        <sz val="11"/>
        <rFont val="Symbola"/>
        <family val="1"/>
      </rPr>
      <t xml:space="preserve">) </t>
    </r>
    <r>
      <rPr>
        <sz val="11"/>
        <rFont val="Symbola"/>
        <family val="1"/>
      </rPr>
      <t>= ~𝑚 ∗ 𝑟 ∗ 5</t>
    </r>
    <r>
      <rPr>
        <sz val="11"/>
        <rFont val="Carlito"/>
        <family val="2"/>
      </rPr>
      <t xml:space="preserve">. Roughly, because depending on the settings of the model some steps can take slightly longer to calculate than others.
</t>
    </r>
    <r>
      <rPr>
        <sz val="12"/>
        <color rgb="FF1F3762"/>
        <rFont val="Carlito"/>
        <family val="2"/>
      </rPr>
      <t xml:space="preserve">4.6)      Waiting on the line and postponement times
</t>
    </r>
    <r>
      <rPr>
        <sz val="11"/>
        <rFont val="Carlito"/>
        <family val="2"/>
      </rPr>
      <t xml:space="preserve">Any time a machine is done with a production step and has passed the change-over time, it is opened up for the next batch of products. In working this way, we push a new batch of bread onto the line as soon as the first machine, the dough dispenser, is free. This can incur waiting times for recipes on the processes in between the first and last machine, if those have longer waiting times than the dough dispenser. Dough that cannot move through the line continuously would be negatively impacted in terms of rising/cooling times. This is the function of the </t>
    </r>
    <r>
      <rPr>
        <sz val="11"/>
        <rFont val="Symbola"/>
        <family val="1"/>
      </rPr>
      <t xml:space="preserve">𝑛𝑜𝑊𝑎𝑖𝑡 </t>
    </r>
    <r>
      <rPr>
        <sz val="11"/>
        <rFont val="Carlito"/>
        <family val="2"/>
      </rPr>
      <t>clause of our optimization problem: we cannot allow our bread to wait on the line. An efficient solution to this would be to calculate an extra waiting time for all batches before they start their production process, which can easily be factored into the starting time of a batch. This way, we essentially shift the entire batch forward in time to eliminate waiting times during the production process. We call this preventative waiting time the postponement time. Of course, we want this postponement time to be minimal, but in order to find out what the minimal allowable postponement time is, we will first need to calculate the waiting times that would otherwise occur on the line.</t>
    </r>
  </si>
  <si>
    <r>
      <rPr>
        <sz val="11"/>
        <rFont val="Carlito"/>
        <family val="2"/>
      </rPr>
      <t xml:space="preserve">To solve this problem, our goal function goes through two phases per recipe when calculating the makespan of a production plan. Firstly, it calculates </t>
    </r>
    <r>
      <rPr>
        <i/>
        <sz val="11"/>
        <rFont val="Carlito"/>
        <family val="2"/>
      </rPr>
      <t xml:space="preserve">only </t>
    </r>
    <r>
      <rPr>
        <sz val="11"/>
        <rFont val="Carlito"/>
        <family val="2"/>
      </rPr>
      <t>the first-entry and first-exit times per stage. From these, the required waiting time for the next machine is deducted. We add this time to</t>
    </r>
  </si>
  <si>
    <r>
      <rPr>
        <i/>
        <sz val="9"/>
        <color rgb="FF44536A"/>
        <rFont val="Carlito"/>
        <family val="2"/>
      </rPr>
      <t>Figure 7: Postponement time calculation</t>
    </r>
  </si>
  <si>
    <r>
      <rPr>
        <sz val="11"/>
        <rFont val="Symbola"/>
        <family val="1"/>
      </rPr>
      <t>𝑃𝑜𝑠𝑡𝑃𝑜𝑛𝑒𝑇𝑖𝑚𝑒</t>
    </r>
    <r>
      <rPr>
        <vertAlign val="superscript"/>
        <sz val="11"/>
        <rFont val="Symbola"/>
        <family val="1"/>
      </rPr>
      <t>(</t>
    </r>
    <r>
      <rPr>
        <sz val="11"/>
        <rFont val="Symbola"/>
        <family val="1"/>
      </rPr>
      <t>𝑟</t>
    </r>
    <r>
      <rPr>
        <vertAlign val="superscript"/>
        <sz val="11"/>
        <rFont val="Symbola"/>
        <family val="1"/>
      </rPr>
      <t>)</t>
    </r>
    <r>
      <rPr>
        <sz val="11"/>
        <rFont val="Carlito"/>
        <family val="2"/>
      </rPr>
      <t xml:space="preserve">, incorporate the waiting time
</t>
    </r>
    <r>
      <rPr>
        <sz val="11"/>
        <rFont val="Carlito"/>
        <family val="2"/>
      </rPr>
      <t xml:space="preserve">into the starting time for the next stage, and repeat this for all stages. This results in a single postponement time for the recipe. That concludes phase one. In phase two, the true timings are calculated for this recipe. We incorporate the postponement time into the starting time at the dough dispenser and set accurate entry and exit times for the recipe in each stage. This ensures no internal waiting times for this batch are present. We then move on to the next batch, and start again in stage 1. We can now make use of the accurate timings of the first recipe to make our first-entry and
</t>
    </r>
    <r>
      <rPr>
        <sz val="11"/>
        <rFont val="Carlito"/>
        <family val="2"/>
      </rPr>
      <t>first-exit calculations for the second.</t>
    </r>
  </si>
  <si>
    <r>
      <rPr>
        <sz val="11"/>
        <rFont val="Carlito"/>
        <family val="2"/>
      </rPr>
      <t xml:space="preserve">The result is a makespan and a set of postponement-
</t>
    </r>
    <r>
      <rPr>
        <sz val="11"/>
        <rFont val="Carlito"/>
        <family val="2"/>
      </rPr>
      <t xml:space="preserve">times, to be added to the waiting time at the start of production of each batch. This function takes roughly
</t>
    </r>
    <r>
      <rPr>
        <sz val="11"/>
        <rFont val="Carlito"/>
        <family val="2"/>
      </rPr>
      <t xml:space="preserve">1.15 times as long as calculating the Goal function normally without incorporating the </t>
    </r>
    <r>
      <rPr>
        <i/>
        <sz val="11"/>
        <rFont val="Carlito"/>
        <family val="2"/>
      </rPr>
      <t xml:space="preserve">noWait </t>
    </r>
    <r>
      <rPr>
        <sz val="11"/>
        <rFont val="Carlito"/>
        <family val="2"/>
      </rPr>
      <t xml:space="preserve">clause. This small delay is deemed acceptable, and we will continue using the function in the rest of this thesis.
</t>
    </r>
    <r>
      <rPr>
        <sz val="11"/>
        <rFont val="Carlito"/>
        <family val="2"/>
      </rPr>
      <t xml:space="preserve">A simplified visual representation of this process is shown in Figure 7, accompanied by a Gantt chart of a simple two-stage problem in Figure 8. When compared to Figure 6, this second Gantt Chart clearly shows the impact that extra postponement time can have on the elimination of waiting times
</t>
    </r>
    <r>
      <rPr>
        <sz val="11"/>
        <rFont val="Carlito"/>
        <family val="2"/>
      </rPr>
      <t>from the model.</t>
    </r>
  </si>
  <si>
    <r>
      <rPr>
        <i/>
        <sz val="9"/>
        <color rgb="FF44536A"/>
        <rFont val="Carlito"/>
        <family val="2"/>
      </rPr>
      <t>Figure 8: Gantt Chart of two recipes on two machines including postponement time</t>
    </r>
  </si>
  <si>
    <r>
      <rPr>
        <sz val="12"/>
        <color rgb="FF1F3762"/>
        <rFont val="Carlito"/>
        <family val="2"/>
      </rPr>
      <t xml:space="preserve">4.7)      Settings and machine versions
</t>
    </r>
    <r>
      <rPr>
        <sz val="11"/>
        <rFont val="Carlito"/>
        <family val="2"/>
      </rPr>
      <t xml:space="preserve">Settings for the multitude of machines and recipes can be entered and saved in an Excel data-file which can be easily accessed and changed by Kaak. These include, for example, the heating and cooling potential of the oven, or the cleaning time required for the dough dispenser. To save processing time during the optimalization run, the effect of the interaction effects between different recipes will be pre-calculated. If a recipe ever needs to be added, the list can simply be extended.
</t>
    </r>
    <r>
      <rPr>
        <sz val="11"/>
        <rFont val="Carlito"/>
        <family val="2"/>
      </rPr>
      <t>Also if the temperature at which a bun is baked is changed, or if the heating potential of the oven is increased in the model settings, this will instantly affect the change-over time for the oven step. The goal here is to ensure that the tool remains usable after the thesis is finished, whilst also saving time calculating these otherwise unchanging values.</t>
    </r>
  </si>
  <si>
    <r>
      <rPr>
        <sz val="11"/>
        <rFont val="Carlito"/>
        <family val="2"/>
      </rPr>
      <t>As an example, say we have two recipes that follow each other into the oven. For recipe A, the required baking temperature is 180°C, whilst recipe B calls for 210°C. If the heating and cooling potential of the oven is 5°C and 2°C per minute respectively, then the time required to change the temperature would be 6 minutes if B followed A, or 15 minutes if A followed B. This is a simple linear example but if Kaak wished to go more in depth with complex warming formulas, we could easily change the formula in the dataset. The same goes for any of the other change-over values.</t>
    </r>
  </si>
  <si>
    <r>
      <rPr>
        <sz val="11"/>
        <rFont val="Carlito"/>
        <family val="2"/>
      </rPr>
      <t>Whilst the general calculation structure, as outlined in the goal function, holds true in the basic version of the machine line, some machines have variants that cause exceptions. These machines are the rising chamber, oven, and cooling &amp; freezer spirals. The basic variant of the machines is most commonly found in the small-bread lines, but in the interest of justifying investment into the more advanced variants, the performance impact of non-standard machines is very important to both Kaak and its customers. As such, we integrate them as optional into the goal function. They can be altered in the settings in the excel program, or as part of a run of experiments. Essentially, we can turn these settings ON or OFF, with a simple True or False statement.</t>
    </r>
  </si>
  <si>
    <r>
      <rPr>
        <sz val="11"/>
        <rFont val="Carlito"/>
        <family val="2"/>
      </rPr>
      <t>Overall, the advanced machine models provide the same level of continuous production, but help save time by eliminating or alleviating waiting time caused by change-overs or occupied machines. They add flexibility to the model, which should correspond to a better use of available production capacity in accordance with Jordan and Graves (1995).</t>
    </r>
  </si>
  <si>
    <r>
      <rPr>
        <b/>
        <sz val="11"/>
        <rFont val="Carlito"/>
        <family val="2"/>
      </rPr>
      <t>Rising Chamber</t>
    </r>
  </si>
  <si>
    <r>
      <rPr>
        <sz val="11"/>
        <rFont val="Carlito"/>
        <family val="2"/>
      </rPr>
      <t xml:space="preserve">The rising chamber has a variant where instead of one big chamber, multiple smaller chambers stand side by side. That allows for some more flexibility in the usage of this machine. Two consecutive recipes with different rising times could never follow on the regular variant, since the regular machine can only run at one speed throughout the machine and thus the rising time of at least one  of the recipes could not be achieved. Therefore in the regular variant, a recipe needs to exit the rising chamber completely before the speed of the tower can be changed. The variant with multiple towers allows a recipe to bypass a number of towers to cut down on a portion of the total rising time, without a change in speed. This saves especially much time if the difference between resting times is small: in a case where the first recipe has a resting time of 2 hours, and another 1.5 hours, this would cause two hours of waiting time in a normal rising chamber, which would translate to a maximum of 2 hours extra postponement time. In a resting chamber with four towers only half an hour of waiting occurs, after which the second recipe could skip the first tower and fall in line directly behind the first recipe: no change in speed is necessary in the other 3 towers to make the total processing time 1.5 hours. In the advanced version, the formula used in calculations of the rising chamber changes to:
</t>
    </r>
    <r>
      <rPr>
        <sz val="11"/>
        <rFont val="Symbola"/>
        <family val="1"/>
      </rPr>
      <t>𝐹𝑟𝑒𝑒𝑀𝑎𝑐ℎ𝑖𝑛𝑒</t>
    </r>
    <r>
      <rPr>
        <vertAlign val="superscript"/>
        <sz val="11"/>
        <rFont val="Symbola"/>
        <family val="1"/>
      </rPr>
      <t>(</t>
    </r>
    <r>
      <rPr>
        <sz val="11"/>
        <rFont val="Symbola"/>
        <family val="1"/>
      </rPr>
      <t>𝑚, 𝑟, 𝑟 + 1</t>
    </r>
    <r>
      <rPr>
        <vertAlign val="superscript"/>
        <sz val="11"/>
        <rFont val="Symbola"/>
        <family val="1"/>
      </rPr>
      <t xml:space="preserve">) </t>
    </r>
    <r>
      <rPr>
        <sz val="11"/>
        <rFont val="Symbola"/>
        <family val="1"/>
      </rPr>
      <t>= 𝐿𝑎𝑠𝑡𝐸𝑛𝑡𝑟𝑦</t>
    </r>
    <r>
      <rPr>
        <vertAlign val="superscript"/>
        <sz val="11"/>
        <rFont val="Symbola"/>
        <family val="1"/>
      </rPr>
      <t>(</t>
    </r>
    <r>
      <rPr>
        <sz val="11"/>
        <rFont val="Symbola"/>
        <family val="1"/>
      </rPr>
      <t>𝑚, 𝑟</t>
    </r>
    <r>
      <rPr>
        <vertAlign val="superscript"/>
        <sz val="11"/>
        <rFont val="Symbola"/>
        <family val="1"/>
      </rPr>
      <t xml:space="preserve">) </t>
    </r>
    <r>
      <rPr>
        <sz val="11"/>
        <rFont val="Symbola"/>
        <family val="1"/>
      </rPr>
      <t xml:space="preserve">+
</t>
    </r>
    <r>
      <rPr>
        <sz val="11"/>
        <rFont val="Symbola"/>
        <family val="1"/>
      </rPr>
      <t>𝑀𝑎𝑥</t>
    </r>
    <r>
      <rPr>
        <vertAlign val="superscript"/>
        <sz val="11"/>
        <rFont val="Symbola"/>
        <family val="1"/>
      </rPr>
      <t>(</t>
    </r>
    <r>
      <rPr>
        <sz val="11"/>
        <rFont val="Symbola"/>
        <family val="1"/>
      </rPr>
      <t>𝑃𝑟𝑜𝑐𝑒𝑠𝑠𝑖𝑛𝑔𝑇𝑖𝑚𝑒</t>
    </r>
    <r>
      <rPr>
        <vertAlign val="superscript"/>
        <sz val="11"/>
        <rFont val="Symbola"/>
        <family val="1"/>
      </rPr>
      <t>(</t>
    </r>
    <r>
      <rPr>
        <sz val="11"/>
        <rFont val="Symbola"/>
        <family val="1"/>
      </rPr>
      <t>𝑚, 𝑟</t>
    </r>
    <r>
      <rPr>
        <vertAlign val="superscript"/>
        <sz val="11"/>
        <rFont val="Symbola"/>
        <family val="1"/>
      </rPr>
      <t xml:space="preserve">) </t>
    </r>
    <r>
      <rPr>
        <sz val="11"/>
        <rFont val="Symbola"/>
        <family val="1"/>
      </rPr>
      <t>− 𝑃𝑟𝑜𝑐𝑒𝑠𝑠𝑖𝑛𝑔𝑇𝑖𝑚𝑒</t>
    </r>
    <r>
      <rPr>
        <vertAlign val="superscript"/>
        <sz val="11"/>
        <rFont val="Symbola"/>
        <family val="1"/>
      </rPr>
      <t>(</t>
    </r>
    <r>
      <rPr>
        <sz val="11"/>
        <rFont val="Symbola"/>
        <family val="1"/>
      </rPr>
      <t>𝑚, 𝑟 + 1</t>
    </r>
    <r>
      <rPr>
        <vertAlign val="superscript"/>
        <sz val="11"/>
        <rFont val="Symbola"/>
        <family val="1"/>
      </rPr>
      <t>)</t>
    </r>
    <r>
      <rPr>
        <sz val="11"/>
        <rFont val="Symbola"/>
        <family val="1"/>
      </rPr>
      <t>, 0</t>
    </r>
    <r>
      <rPr>
        <vertAlign val="superscript"/>
        <sz val="11"/>
        <rFont val="Symbola"/>
        <family val="1"/>
      </rPr>
      <t>)</t>
    </r>
    <r>
      <rPr>
        <sz val="11"/>
        <rFont val="Symbola"/>
        <family val="1"/>
      </rPr>
      <t>,        𝑚 = 𝐶𝑙𝑖𝑚𝑎𝑠</t>
    </r>
  </si>
  <si>
    <r>
      <rPr>
        <sz val="11"/>
        <rFont val="Carlito"/>
        <family val="2"/>
      </rPr>
      <t>In Figure 9 and Figure 10 the effect is displayed graphically, although not to scale, with a regular rising chamber and a rising chamber with multiple towers. Note that more than two towers are possible, and that the towers do not necessarily have the same size: the most common variant of this more advanced machine is a variant where one tower runs at 30 minutes, whilst the next runs at 60 minutes. This allows much more flexibility than a single tower that runs for 90 minutes. Functionally this does not impact the formula compared to a model with, for example, three towers of 30 minutes, and as such we can safely speak of two versions for the rising chamber.</t>
    </r>
  </si>
  <si>
    <r>
      <rPr>
        <i/>
        <sz val="9"/>
        <color rgb="FF44536A"/>
        <rFont val="Carlito"/>
        <family val="2"/>
      </rPr>
      <t>Figure 9: Single Rising Chamber, low flexibility</t>
    </r>
  </si>
  <si>
    <r>
      <rPr>
        <i/>
        <sz val="9"/>
        <color rgb="FF44536A"/>
        <rFont val="Carlito"/>
        <family val="2"/>
      </rPr>
      <t>Figure 10: Double Rising chamber, with bypass for recipes with low rising time. High flexibility.</t>
    </r>
  </si>
  <si>
    <r>
      <rPr>
        <b/>
        <sz val="11"/>
        <rFont val="Carlito"/>
        <family val="2"/>
      </rPr>
      <t>Oven Line</t>
    </r>
  </si>
  <si>
    <r>
      <rPr>
        <sz val="11"/>
        <rFont val="Carlito"/>
        <family val="2"/>
      </rPr>
      <t>The oven line is essentially a long, heat-proof conveyor belt that passes through a straight oven. Change-over times consist of two parts: the time needed to cool down or warm up the oven in between two recipes with different baking temperatures, and the speed of the belt. Two recipes with the same baking time and temperature can follow each other directly. Two recipes with different</t>
    </r>
  </si>
  <si>
    <r>
      <rPr>
        <sz val="11"/>
        <rFont val="Carlito"/>
        <family val="2"/>
      </rPr>
      <t>baking times need more space, since one batch needs to exit the oven completely before the speed of the oven-belt can be changed. This change is nearly instantaneous. In case of a temperature difference, all bread needs to finish baking and exit the oven before the temperature can be changed. This temperature change is not instantaneous. The oven-variant with separate heating zones, also called Oven Partition, will allow the zones of the oven to start changing temperature as soon as the first batch has left that zone, meaning the change-over process can be started whilst bread is still in the oven.</t>
    </r>
  </si>
  <si>
    <r>
      <rPr>
        <sz val="11"/>
        <rFont val="Carlito"/>
        <family val="2"/>
      </rPr>
      <t>This is a major time saver in some cases: it can mean 75% of the baking time is subtracted from the change-over time if there are four oven-zones. However, oven partition has no impact on change over caused by bread types with different baking times, since it does nothing to affect the speed of the belt. Oven partition is not a standard part of the ovens that Kaak offers as of yet, but Kaak is very interested in testing the efficacy of such modules and as such we will add it to the model. A version with four different oven zones is seen as a likely candidate by Kaak engineers, so that is the example we will pick for our model. Theoretically, the oven could be divide into hundreds of segments. See Figure 11 for a comparison of the normal oven and an oven divided in 4 heating zones.</t>
    </r>
  </si>
  <si>
    <r>
      <rPr>
        <i/>
        <sz val="9"/>
        <color rgb="FF44536A"/>
        <rFont val="Carlito"/>
        <family val="2"/>
      </rPr>
      <t>Figure 11: Gantt Charts of two recipes in a normal oven, and an oven divided in 4 partitions</t>
    </r>
  </si>
  <si>
    <r>
      <rPr>
        <sz val="11"/>
        <rFont val="Carlito"/>
        <family val="2"/>
      </rPr>
      <t>In the model, the formula changes as follows:</t>
    </r>
  </si>
  <si>
    <r>
      <rPr>
        <sz val="10"/>
        <rFont val="Symbola"/>
        <family val="1"/>
      </rPr>
      <t>𝐹𝑟𝑒𝑒𝑀𝑎𝑐ℎ𝑖𝑛𝑒</t>
    </r>
    <r>
      <rPr>
        <vertAlign val="superscript"/>
        <sz val="10"/>
        <rFont val="Symbola"/>
        <family val="1"/>
      </rPr>
      <t>(</t>
    </r>
    <r>
      <rPr>
        <sz val="10"/>
        <rFont val="Symbola"/>
        <family val="1"/>
      </rPr>
      <t>𝑚, 𝑟, 𝑟 + 1</t>
    </r>
    <r>
      <rPr>
        <vertAlign val="superscript"/>
        <sz val="10"/>
        <rFont val="Symbola"/>
        <family val="1"/>
      </rPr>
      <t xml:space="preserve">)
</t>
    </r>
    <r>
      <rPr>
        <sz val="10"/>
        <rFont val="Symbola"/>
        <family val="1"/>
      </rPr>
      <t>𝑃</t>
    </r>
    <r>
      <rPr>
        <vertAlign val="superscript"/>
        <sz val="10"/>
        <rFont val="Symbola"/>
        <family val="1"/>
      </rPr>
      <t>(</t>
    </r>
    <r>
      <rPr>
        <sz val="10"/>
        <rFont val="Symbola"/>
        <family val="1"/>
      </rPr>
      <t>𝑚, 𝑟</t>
    </r>
    <r>
      <rPr>
        <vertAlign val="superscript"/>
        <sz val="10"/>
        <rFont val="Symbola"/>
        <family val="1"/>
      </rPr>
      <t xml:space="preserve">)
</t>
    </r>
    <r>
      <rPr>
        <sz val="10"/>
        <rFont val="Symbola"/>
        <family val="1"/>
      </rPr>
      <t>= 𝐿𝑎𝑠𝑡𝐸𝑛𝑡𝑟𝑦</t>
    </r>
    <r>
      <rPr>
        <vertAlign val="superscript"/>
        <sz val="10"/>
        <rFont val="Symbola"/>
        <family val="1"/>
      </rPr>
      <t>(</t>
    </r>
    <r>
      <rPr>
        <sz val="10"/>
        <rFont val="Symbola"/>
        <family val="1"/>
      </rPr>
      <t>𝑚, 𝑟</t>
    </r>
    <r>
      <rPr>
        <vertAlign val="superscript"/>
        <sz val="10"/>
        <rFont val="Symbola"/>
        <family val="1"/>
      </rPr>
      <t xml:space="preserve">) </t>
    </r>
    <r>
      <rPr>
        <sz val="10"/>
        <rFont val="Symbola"/>
        <family val="1"/>
      </rPr>
      <t>+               + 𝐶ℎ𝑎𝑛𝑔𝑒𝑂𝑣𝑒𝑟</t>
    </r>
    <r>
      <rPr>
        <vertAlign val="superscript"/>
        <sz val="10"/>
        <rFont val="Symbola"/>
        <family val="1"/>
      </rPr>
      <t>(</t>
    </r>
    <r>
      <rPr>
        <sz val="10"/>
        <rFont val="Symbola"/>
        <family val="1"/>
      </rPr>
      <t>𝑚, 𝑟, 𝑟 + 1</t>
    </r>
    <r>
      <rPr>
        <vertAlign val="superscript"/>
        <sz val="10"/>
        <rFont val="Symbola"/>
        <family val="1"/>
      </rPr>
      <t xml:space="preserve">)
</t>
    </r>
    <r>
      <rPr>
        <sz val="10"/>
        <rFont val="Symbola"/>
        <family val="1"/>
      </rPr>
      <t>4</t>
    </r>
  </si>
  <si>
    <r>
      <rPr>
        <sz val="9"/>
        <rFont val="Symbola"/>
        <family val="1"/>
      </rPr>
      <t>𝑖𝑓 𝑃</t>
    </r>
    <r>
      <rPr>
        <vertAlign val="superscript"/>
        <sz val="9"/>
        <rFont val="Symbola"/>
        <family val="1"/>
      </rPr>
      <t>(</t>
    </r>
    <r>
      <rPr>
        <sz val="9"/>
        <rFont val="Symbola"/>
        <family val="1"/>
      </rPr>
      <t>𝑚, 𝑟</t>
    </r>
    <r>
      <rPr>
        <vertAlign val="superscript"/>
        <sz val="9"/>
        <rFont val="Symbola"/>
        <family val="1"/>
      </rPr>
      <t xml:space="preserve">) </t>
    </r>
    <r>
      <rPr>
        <sz val="9"/>
        <rFont val="Symbola"/>
        <family val="1"/>
      </rPr>
      <t>= 𝑃</t>
    </r>
    <r>
      <rPr>
        <vertAlign val="superscript"/>
        <sz val="9"/>
        <rFont val="Symbola"/>
        <family val="1"/>
      </rPr>
      <t>(</t>
    </r>
    <r>
      <rPr>
        <sz val="9"/>
        <rFont val="Symbola"/>
        <family val="1"/>
      </rPr>
      <t>𝑚, 𝑟 + 1</t>
    </r>
    <r>
      <rPr>
        <vertAlign val="superscript"/>
        <sz val="9"/>
        <rFont val="Symbola"/>
        <family val="1"/>
      </rPr>
      <t xml:space="preserve">)
</t>
    </r>
    <r>
      <rPr>
        <sz val="9"/>
        <rFont val="Symbola"/>
        <family val="1"/>
      </rPr>
      <t>𝑓𝑜𝑟 𝑚 = 𝑜𝑣𝑒𝑛</t>
    </r>
  </si>
  <si>
    <r>
      <rPr>
        <sz val="10"/>
        <rFont val="Symbola"/>
        <family val="1"/>
      </rPr>
      <t>𝑃</t>
    </r>
    <r>
      <rPr>
        <vertAlign val="superscript"/>
        <sz val="10"/>
        <rFont val="Symbola"/>
        <family val="1"/>
      </rPr>
      <t>(</t>
    </r>
    <r>
      <rPr>
        <sz val="10"/>
        <rFont val="Symbola"/>
        <family val="1"/>
      </rPr>
      <t>𝑚, 𝑟</t>
    </r>
    <r>
      <rPr>
        <vertAlign val="superscript"/>
        <sz val="10"/>
        <rFont val="Symbola"/>
        <family val="1"/>
      </rPr>
      <t xml:space="preserve">)
</t>
    </r>
    <r>
      <rPr>
        <sz val="10"/>
        <rFont val="Symbola"/>
        <family val="1"/>
      </rPr>
      <t>= 𝑀𝑎𝑥(𝐿𝑎𝑠𝑡𝐸𝑛𝑡𝑟𝑦</t>
    </r>
    <r>
      <rPr>
        <vertAlign val="superscript"/>
        <sz val="10"/>
        <rFont val="Symbola"/>
        <family val="1"/>
      </rPr>
      <t>(</t>
    </r>
    <r>
      <rPr>
        <sz val="10"/>
        <rFont val="Symbola"/>
        <family val="1"/>
      </rPr>
      <t>𝑚, 𝑟</t>
    </r>
    <r>
      <rPr>
        <vertAlign val="superscript"/>
        <sz val="10"/>
        <rFont val="Symbola"/>
        <family val="1"/>
      </rPr>
      <t xml:space="preserve">) </t>
    </r>
    <r>
      <rPr>
        <sz val="10"/>
        <rFont val="Symbola"/>
        <family val="1"/>
      </rPr>
      <t>+               + 𝐶ℎ𝑎𝑛𝑔𝑒𝑂𝑣𝑒𝑟</t>
    </r>
    <r>
      <rPr>
        <vertAlign val="superscript"/>
        <sz val="10"/>
        <rFont val="Symbola"/>
        <family val="1"/>
      </rPr>
      <t>(</t>
    </r>
    <r>
      <rPr>
        <sz val="10"/>
        <rFont val="Symbola"/>
        <family val="1"/>
      </rPr>
      <t>𝑚, 𝑟, 𝑟 + 1</t>
    </r>
    <r>
      <rPr>
        <vertAlign val="superscript"/>
        <sz val="10"/>
        <rFont val="Symbola"/>
        <family val="1"/>
      </rPr>
      <t>)</t>
    </r>
    <r>
      <rPr>
        <sz val="10"/>
        <rFont val="Symbola"/>
        <family val="1"/>
      </rPr>
      <t xml:space="preserve">, 4
</t>
    </r>
    <r>
      <rPr>
        <sz val="10"/>
        <rFont val="Symbola"/>
        <family val="1"/>
      </rPr>
      <t>𝐿𝑎𝑠𝑡𝐸𝑥𝑖𝑡</t>
    </r>
    <r>
      <rPr>
        <vertAlign val="superscript"/>
        <sz val="10"/>
        <rFont val="Symbola"/>
        <family val="1"/>
      </rPr>
      <t>(</t>
    </r>
    <r>
      <rPr>
        <sz val="10"/>
        <rFont val="Symbola"/>
        <family val="1"/>
      </rPr>
      <t>𝑚, 𝑟</t>
    </r>
    <r>
      <rPr>
        <vertAlign val="superscript"/>
        <sz val="10"/>
        <rFont val="Symbola"/>
        <family val="1"/>
      </rPr>
      <t>)</t>
    </r>
    <r>
      <rPr>
        <sz val="10"/>
        <rFont val="Symbola"/>
        <family val="1"/>
      </rPr>
      <t>)</t>
    </r>
  </si>
  <si>
    <r>
      <rPr>
        <sz val="9"/>
        <rFont val="Symbola"/>
        <family val="1"/>
      </rPr>
      <t>𝑖𝑓 𝑃</t>
    </r>
    <r>
      <rPr>
        <vertAlign val="superscript"/>
        <sz val="9"/>
        <rFont val="Symbola"/>
        <family val="1"/>
      </rPr>
      <t>(</t>
    </r>
    <r>
      <rPr>
        <sz val="9"/>
        <rFont val="Symbola"/>
        <family val="1"/>
      </rPr>
      <t>𝑚, 𝑟</t>
    </r>
    <r>
      <rPr>
        <vertAlign val="superscript"/>
        <sz val="9"/>
        <rFont val="Symbola"/>
        <family val="1"/>
      </rPr>
      <t xml:space="preserve">) </t>
    </r>
    <r>
      <rPr>
        <sz val="9"/>
        <rFont val="Symbola"/>
        <family val="1"/>
      </rPr>
      <t>! = 𝑃</t>
    </r>
    <r>
      <rPr>
        <vertAlign val="superscript"/>
        <sz val="9"/>
        <rFont val="Symbola"/>
        <family val="1"/>
      </rPr>
      <t>(</t>
    </r>
    <r>
      <rPr>
        <sz val="9"/>
        <rFont val="Symbola"/>
        <family val="1"/>
      </rPr>
      <t>𝑚, 𝑟 + 1</t>
    </r>
    <r>
      <rPr>
        <vertAlign val="superscript"/>
        <sz val="9"/>
        <rFont val="Symbola"/>
        <family val="1"/>
      </rPr>
      <t xml:space="preserve">)
</t>
    </r>
    <r>
      <rPr>
        <sz val="9"/>
        <rFont val="Symbola"/>
        <family val="1"/>
      </rPr>
      <t>𝑓𝑜𝑟 𝑚 = 𝑜𝑣𝑒𝑛</t>
    </r>
  </si>
  <si>
    <r>
      <rPr>
        <b/>
        <sz val="11"/>
        <rFont val="Carlito"/>
        <family val="2"/>
      </rPr>
      <t>Cooling Spiral</t>
    </r>
  </si>
  <si>
    <r>
      <rPr>
        <sz val="11"/>
        <rFont val="Carlito"/>
        <family val="2"/>
      </rPr>
      <t>The cooling spiral has two different versions: essentially, a version with one and two independent belts that can move at different speeds. The speed of the belt is dependent on the length of the cooling belt, and the required cooling time per recipe. As such it is always known in advance. The cooling process can take an hour or more, and two recipes with different cooling times cannot follow each other head-to-tail on a single belt. This is because if the speed of the belt changes, then so does the area of the belt that becomes available per peel board of buns. The buns must lay in a pre- determined pattern and this pattern cannot be achieved if less space is available. Therefore it is often the case that a batch must wait for the entire previous batch to leave the cooling belt before being allowed to enter, even though the belt is empty at the front. This causes huge waiting times and delays, which translates to an increase in postponement times at the start of a batch.</t>
    </r>
  </si>
  <si>
    <r>
      <rPr>
        <sz val="11"/>
        <rFont val="Carlito"/>
        <family val="2"/>
      </rPr>
      <t xml:space="preserve">The double-belted version of the cooling line solves this problem by sending the second batch of bread onto the different belt, which has an independent processing speed. We model this by allowing two recipes with the same cooling time to follow each other head to tail, whilst sending other recipes to the second belt. If a third batch with (again) a different cooling time follows whilst both belts are occupied, it then has to wait until either of the belts free up. Note that this double </t>
    </r>
    <r>
      <rPr>
        <sz val="11"/>
        <rFont val="Trebuchet MS"/>
        <family val="2"/>
      </rPr>
      <t>cooling spiral is the feature that makes our flow shop model “</t>
    </r>
    <r>
      <rPr>
        <sz val="11"/>
        <rFont val="Carlito"/>
        <family val="2"/>
      </rPr>
      <t>Hybrid</t>
    </r>
    <r>
      <rPr>
        <sz val="11"/>
        <rFont val="Trebuchet MS"/>
        <family val="2"/>
      </rPr>
      <t>”, as d</t>
    </r>
    <r>
      <rPr>
        <sz val="11"/>
        <rFont val="Carlito"/>
        <family val="2"/>
      </rPr>
      <t>escribed in Section 3.1. The rest of the model consists only of single machines. We can set a certain tolerance for acceptable cooling time in the dataset, since often in real-life cases bakers will ignore or otherwise alter their production guidelines to allow non-ideal batches to follow closely on the cooling belt. Note that with the simple rules we set in the usage of this double cooling belt, the outcome of the model is still deterministic. Although total makespan is influenced by the choice that is made, these rules will lead to minimal makespan per sequence in the plan.</t>
    </r>
  </si>
  <si>
    <r>
      <rPr>
        <b/>
        <sz val="11"/>
        <rFont val="Carlito"/>
        <family val="2"/>
      </rPr>
      <t>Freezing Spiral</t>
    </r>
  </si>
  <si>
    <r>
      <rPr>
        <sz val="11"/>
        <rFont val="Carlito"/>
        <family val="2"/>
      </rPr>
      <t>Finally the freezing module is also closely linked to the cooling spiral. It is essentially the same machine but ramping downwards, even sharing the same belt. If the freezer is enabled, we model this by doubling the required cooling time for any recipe. When a double cooler is installed, a double freezer is also present and it does not add any further complications to the model.</t>
    </r>
  </si>
  <si>
    <r>
      <rPr>
        <sz val="11"/>
        <rFont val="Carlito"/>
        <family val="2"/>
      </rPr>
      <t xml:space="preserve">As such there are four machines which cause considerable variation in the duration of the makespan, all four with two variants. The rising chamber, with either one or multiple towers, the oven with or without partition (we will assume partition into four equal parts), the cooling belt either with or without a twin, and a freezer line which either is or is not present. These four machines with two options each result in a total of </t>
    </r>
    <r>
      <rPr>
        <sz val="11"/>
        <rFont val="Symbola"/>
        <family val="1"/>
      </rPr>
      <t>2</t>
    </r>
    <r>
      <rPr>
        <vertAlign val="superscript"/>
        <sz val="11"/>
        <rFont val="Symbola"/>
        <family val="1"/>
      </rPr>
      <t>4</t>
    </r>
    <r>
      <rPr>
        <sz val="11"/>
        <rFont val="Symbola"/>
        <family val="1"/>
      </rPr>
      <t xml:space="preserve">  =  16 </t>
    </r>
    <r>
      <rPr>
        <sz val="11"/>
        <rFont val="Carlito"/>
        <family val="2"/>
      </rPr>
      <t>possible versions of this machine line, easily enabled or disabled by changing the settings in the Excel file. Luckily this set of machine variants is small enough that we can still perform a complete test on all of them within a reasonable time frame.</t>
    </r>
  </si>
  <si>
    <r>
      <rPr>
        <sz val="12"/>
        <color rgb="FF1F3762"/>
        <rFont val="Carlito"/>
        <family val="2"/>
      </rPr>
      <t xml:space="preserve">4.8:       Conclusion
</t>
    </r>
    <r>
      <rPr>
        <sz val="11"/>
        <rFont val="Carlito"/>
        <family val="2"/>
      </rPr>
      <t xml:space="preserve">In this chapter we created a novel calculation method for the continuous multi-stage hybrid flowshop problem with anticipatory, sequence dependent batch setup time, no waiting in between batches  and with a total makespan-minimization goal. Our calculation method immediately assigns minimal postponement-times per batch, to ensure no waiting times will occur on the line. It is specifically modelled to correspond with the Industrial Bakery Scheduling problem that Kaak faces, although it can easily be modified to correspond to other continuous flow-shop systems. We now have a functional way of calculating the makespan value of any production plan on any of 16 machine arrangements without waiting times in between steps. The model generally calculates the makespan value of any set of recipes at an average of 0.000333 seconds per recipe, or 3000 recipes per second. So, if a production plan of 10 recipes would need to be optimized, our Goal function could give the valuation of roughly 300 variants of this production plan per second. With this, we can now start to
</t>
    </r>
    <r>
      <rPr>
        <sz val="11"/>
        <rFont val="Carlito"/>
        <family val="2"/>
      </rPr>
      <t>solve the scheduling problem.</t>
    </r>
  </si>
  <si>
    <r>
      <rPr>
        <sz val="16"/>
        <color rgb="FF2E5395"/>
        <rFont val="Carlito"/>
        <family val="2"/>
      </rPr>
      <t xml:space="preserve">Chapter 5:           Optimization of the Goal Function
</t>
    </r>
    <r>
      <rPr>
        <sz val="11"/>
        <rFont val="Carlito"/>
        <family val="2"/>
      </rPr>
      <t xml:space="preserve">Now that we have a functional way of calculating the makespan of any input of production plan and machine settings, we can begin the process of optimizing these inputs. In this chapter we will discuss our implementation of the Nawaz-Enscore-Ham heuristic and two well-known meta-heuristics: Tabu- Search and Simulated Annealing. These techniques have been tried and tested in numerous studies relating to flow-shop modelling, as seen in Section 3.2, and we feel they should be a good fit for our problems as well.
</t>
    </r>
    <r>
      <rPr>
        <sz val="12"/>
        <color rgb="FF1F3762"/>
        <rFont val="Carlito"/>
        <family val="2"/>
      </rPr>
      <t xml:space="preserve">5.1)      NEH Heuristic
</t>
    </r>
    <r>
      <rPr>
        <sz val="11"/>
        <rFont val="Carlito"/>
        <family val="2"/>
      </rPr>
      <t xml:space="preserve">The Nawaz-Enscore-Ham (NEH) heuristic is a constructive heuristic for Flow-Shop models, as seen in Chapter 3. Our model is a little more complicated than the model described by Nawaz et al. (1982), since they do not take change-over times into account, accept waiting times, and consider each job to be a single entity (they have no problem with hundreds of peel boards closely following each other). Luckily, implementing a variant of this cheapest-insertion heuristic is quite simple when using the Goal function. We create three empty lists: two of which will contain a production plan and an associated makespan value, and one of which holds the final production plan. First, we enter each individual recipe and associated batch size in the production plan into the Goal function separately, and save the output together with the input in one of the lists. Essentially, this is the value of this single recipe as an individual production plan </t>
    </r>
    <r>
      <rPr>
        <sz val="11"/>
        <rFont val="Symbola"/>
        <family val="1"/>
      </rPr>
      <t>𝐹𝑚|𝑛 = 1</t>
    </r>
    <r>
      <rPr>
        <sz val="11"/>
        <rFont val="Carlito"/>
        <family val="2"/>
      </rPr>
      <t xml:space="preserve">. This single-recipe production plan does not have any waiting- or postponement times, and so it is the minimal amount of time that any recipe will take to be baked. We sort this list from high to low makespans, leading to a sorted list of the value of the individual batches. See Figure 12 for a visual representation of the value calculation of these singular recipes. Note that this will result in the same sorted list of values for any initial
</t>
    </r>
    <r>
      <rPr>
        <sz val="11"/>
        <rFont val="Carlito"/>
        <family val="2"/>
      </rPr>
      <t>production plan containing the same recipes and associated batch sizes.</t>
    </r>
  </si>
  <si>
    <r>
      <rPr>
        <i/>
        <sz val="9"/>
        <color rgb="FF44536A"/>
        <rFont val="Carlito"/>
        <family val="2"/>
      </rPr>
      <t>Figure 12: NEH Heuristic, first stage - single recipe makespan value calculation, and sorting</t>
    </r>
  </si>
  <si>
    <r>
      <rPr>
        <sz val="11"/>
        <rFont val="Carlito"/>
        <family val="2"/>
      </rPr>
      <t xml:space="preserve">We place the first batch of this list, the individual batch with the highest makespan, in the final production plan. Now, we take the second recipe on the sorted list, and temporarily place it in all possible locations in the final list, checking the value after each placement. For the second recipe, this leads to two production plans that are saved to the second sorted list, as it can be placed either before or after the first recipe. We pick the production plan with the lowest timespan, empty the second sorted list, and repeat this procedure for the rest of the recipes in the first sorted list. So recipe three is placed at three different places in the final production plan, the best is picked, etc.
</t>
    </r>
    <r>
      <rPr>
        <sz val="11"/>
        <rFont val="Carlito"/>
        <family val="2"/>
      </rPr>
      <t>Finally, this leads to a full production plan in which all recipes have been placed. See Figure 13 for a visual representation of this second part of the heuristic</t>
    </r>
    <r>
      <rPr>
        <i/>
        <sz val="11"/>
        <rFont val="Carlito"/>
        <family val="2"/>
      </rPr>
      <t xml:space="preserve">. </t>
    </r>
    <r>
      <rPr>
        <sz val="11"/>
        <rFont val="Carlito"/>
        <family val="2"/>
      </rPr>
      <t xml:space="preserve">This simple construction method significantly improves the value of a random initial solution and is very likely to find the optimal production plan when the number of recipes is small. It finishes in </t>
    </r>
    <r>
      <rPr>
        <sz val="11"/>
        <rFont val="Symbola"/>
        <family val="1"/>
      </rPr>
      <t xml:space="preserve">𝑅  +  𝑅 ∗ (𝑅 + 1)/2 </t>
    </r>
    <r>
      <rPr>
        <sz val="11"/>
        <rFont val="Carlito"/>
        <family val="2"/>
      </rPr>
      <t>moves, often within one second for problems with 20 recipes.</t>
    </r>
  </si>
  <si>
    <r>
      <rPr>
        <i/>
        <sz val="9"/>
        <color rgb="FF44536A"/>
        <rFont val="Carlito"/>
        <family val="2"/>
      </rPr>
      <t>Figure 13: NEH Heuristic, second stage – production plan construction</t>
    </r>
  </si>
  <si>
    <r>
      <rPr>
        <sz val="12"/>
        <color rgb="FF1F3762"/>
        <rFont val="Carlito"/>
        <family val="2"/>
      </rPr>
      <t xml:space="preserve">5.2)      Tabu Search
</t>
    </r>
    <r>
      <rPr>
        <sz val="11"/>
        <rFont val="Carlito"/>
        <family val="2"/>
      </rPr>
      <t xml:space="preserve">Tabu-search, as explained in Section 3.2, is an improvement meta-heuristic that is commonly used to solve combinatorial problems, such as the Flow-Shop optimization problem. For our Tabu function, we experimented with the use of two separate local-search heuristics: a delete-insert heuristic, and a 2-swap heuristic. Both local search functions create a list of at maximum </t>
    </r>
    <r>
      <rPr>
        <sz val="11"/>
        <rFont val="Symbola"/>
        <family val="1"/>
      </rPr>
      <t xml:space="preserve">𝑅 ∗ (𝑅 − 1)/2 </t>
    </r>
    <r>
      <rPr>
        <sz val="11"/>
        <rFont val="Carlito"/>
        <family val="2"/>
      </rPr>
      <t>solutions, excluding the solutions that are already present on the tabu-list. The tabu-function then picks the best solution from this list that is not on the tabu-list. If it is better than a known solution, it is inserted in the list of known best solutions. That list of best solutions is then trimmed if it is too long. Either way, the chosen solution is placed on the Tabu-list, which also gets trimmed if it becomes longer than the allowed tabu-list size.</t>
    </r>
  </si>
  <si>
    <r>
      <rPr>
        <sz val="11"/>
        <rFont val="Carlito"/>
        <family val="2"/>
      </rPr>
      <t xml:space="preserve">We use a dynamic tabu-list size in this algorithm: if a new better solution has been found, the tabu- list decreases in size by 1, to a minimum of 5. On the other hand, if no better solution gets found, the tabu-list increases by 1 to a maximum of </t>
    </r>
    <r>
      <rPr>
        <sz val="11"/>
        <rFont val="Symbola"/>
        <family val="1"/>
      </rPr>
      <t>(2.5 ∗ 𝑅)</t>
    </r>
    <r>
      <rPr>
        <sz val="11"/>
        <rFont val="Carlito"/>
        <family val="2"/>
      </rPr>
      <t>. The function terminates after a set number of iterations, or after it encounters a solution that is already on the list of best solutions combined with the same length of tabu-list. That is a clear sign that the function has started looping around the same set of solutions, which would make it pointless to continue. In some small-scale experiments the delete-insert search outperforms the 2-swap search by a significant margin, of around 3% of the</t>
    </r>
  </si>
  <si>
    <r>
      <rPr>
        <sz val="11"/>
        <rFont val="Carlito"/>
        <family val="2"/>
      </rPr>
      <t xml:space="preserve">makespan value in a series of 20 experiments, where in all but one cases tabu found a better solution with the delete-insert heuristic than the 2-swap heuristic. This aligns with the findings in the research of Taillard (1990) and other papers. Therefor we conduct the rest of our experiments with the delete- insert option for Tabu-search.
</t>
    </r>
    <r>
      <rPr>
        <sz val="12"/>
        <color rgb="FF1F3762"/>
        <rFont val="Carlito"/>
        <family val="2"/>
      </rPr>
      <t xml:space="preserve">5.3)      Simulated Annealing
</t>
    </r>
    <r>
      <rPr>
        <sz val="11"/>
        <rFont val="Carlito"/>
        <family val="2"/>
      </rPr>
      <t xml:space="preserve">Simulated Annealing, as was briefly introduced in Section 3.3, is an improvement meta-heuristic that is often used for a wide variety of optimization problems. It is originally based on the cooling mechanics of annealing metals. Our version works with both a 2-swap and delete-insert local search function, which show similar results. We also added a useful 2-swap local search function with the ability to lock recipes in place, which could prove useful if a manager needs to finish a recipe first or last and still needs to find an optimal sequence. </t>
    </r>
    <r>
      <rPr>
        <sz val="11"/>
        <rFont val="Trebuchet MS"/>
        <family val="2"/>
      </rPr>
      <t>This “lock” function essentia</t>
    </r>
    <r>
      <rPr>
        <sz val="11"/>
        <rFont val="Carlito"/>
        <family val="2"/>
      </rPr>
      <t>lly takes one or more recipes out of the pool of recipes that are to be swapped, and places them back in position afterwards.</t>
    </r>
  </si>
  <si>
    <r>
      <rPr>
        <sz val="11"/>
        <rFont val="Carlito"/>
        <family val="2"/>
      </rPr>
      <t>Our algorithm follows the common stratagem for SA, with a starting temperature and Markov-chain length of certain size, and an alpha-value [</t>
    </r>
    <r>
      <rPr>
        <sz val="11"/>
        <rFont val="Symbola"/>
        <family val="1"/>
      </rPr>
      <t xml:space="preserve">0 &lt;  𝛼 &lt; 1] </t>
    </r>
    <r>
      <rPr>
        <sz val="11"/>
        <rFont val="Carlito"/>
        <family val="2"/>
      </rPr>
      <t xml:space="preserve">which slowly decreases the temperature. In order to prevent confusion inside Kaak, a company that famously works with many different oven models operating at numerous heat levels, we will </t>
    </r>
    <r>
      <rPr>
        <sz val="11"/>
        <rFont val="Trebuchet MS"/>
        <family val="2"/>
      </rPr>
      <t>refer to this “temperature” as “</t>
    </r>
    <r>
      <rPr>
        <sz val="11"/>
        <rFont val="Carlito"/>
        <family val="2"/>
      </rPr>
      <t>Acceptance Factor</t>
    </r>
    <r>
      <rPr>
        <sz val="11"/>
        <rFont val="Trebuchet MS"/>
        <family val="2"/>
      </rPr>
      <t xml:space="preserve">” </t>
    </r>
    <r>
      <rPr>
        <sz val="11"/>
        <rFont val="Carlito"/>
        <family val="2"/>
      </rPr>
      <t>(AF).</t>
    </r>
  </si>
  <si>
    <r>
      <rPr>
        <sz val="11"/>
        <rFont val="Carlito"/>
        <family val="2"/>
      </rPr>
      <t>In Simulated Annealing an initial production plan is used as input of the local search function, which randomly selects a new solution in the neighbourhood of the input. The value of this production plan is then checked in the goal function. If the value is better (lower) than the current solution, it is accepted as a new production plan outright. If the value is better than that of any known solution so far, it is inserted in the list of best solutions. That list is then trimmed if necessary. So far it works just like a random exploitative function.</t>
    </r>
  </si>
  <si>
    <r>
      <rPr>
        <sz val="11"/>
        <rFont val="Carlito"/>
        <family val="2"/>
      </rPr>
      <t xml:space="preserve">If the value of the newly found production plan (NV) is not better than the old value (OV), we check the difference in value, divided by the current AF. This value is used as the exponential of </t>
    </r>
    <r>
      <rPr>
        <i/>
        <sz val="11"/>
        <rFont val="Carlito"/>
        <family val="2"/>
      </rPr>
      <t>e</t>
    </r>
    <r>
      <rPr>
        <sz val="11"/>
        <rFont val="Carlito"/>
        <family val="2"/>
      </rPr>
      <t>, always resulting in a value between 0 and 1, and the resulting number is then checked against a random number uniformly drawn between [0 , 1]. If the value of the calculated number exceeds the random draw, we accept the new solution and make it our new starting point. This results in a higher average acceptance rate of bad solutions if the AF is high, and if the difference between the two values is small.</t>
    </r>
  </si>
  <si>
    <r>
      <rPr>
        <sz val="11"/>
        <rFont val="Symbola"/>
        <family val="1"/>
      </rPr>
      <t>𝐴𝑐𝑐𝑒𝑝𝑡 𝑖𝑓: 𝑟𝑎𝑛𝑑</t>
    </r>
    <r>
      <rPr>
        <vertAlign val="superscript"/>
        <sz val="11"/>
        <rFont val="Symbola"/>
        <family val="1"/>
      </rPr>
      <t>(</t>
    </r>
    <r>
      <rPr>
        <sz val="11"/>
        <rFont val="Symbola"/>
        <family val="1"/>
      </rPr>
      <t>0,1</t>
    </r>
    <r>
      <rPr>
        <vertAlign val="superscript"/>
        <sz val="11"/>
        <rFont val="Symbola"/>
        <family val="1"/>
      </rPr>
      <t xml:space="preserve">) </t>
    </r>
    <r>
      <rPr>
        <sz val="11"/>
        <rFont val="Symbola"/>
        <family val="1"/>
      </rPr>
      <t>&lt; 𝑒</t>
    </r>
  </si>
  <si>
    <r>
      <rPr>
        <sz val="8"/>
        <rFont val="Symbola"/>
        <family val="1"/>
      </rPr>
      <t>𝑂𝑉</t>
    </r>
    <r>
      <rPr>
        <u/>
        <sz val="8"/>
        <rFont val="Symbola"/>
        <family val="1"/>
      </rPr>
      <t>−</t>
    </r>
    <r>
      <rPr>
        <sz val="8"/>
        <rFont val="Symbola"/>
        <family val="1"/>
      </rPr>
      <t>𝑁</t>
    </r>
    <r>
      <rPr>
        <u/>
        <sz val="8"/>
        <rFont val="Symbola"/>
        <family val="1"/>
      </rPr>
      <t xml:space="preserve">𝑉
</t>
    </r>
    <r>
      <rPr>
        <sz val="8"/>
        <rFont val="Symbola"/>
        <family val="1"/>
      </rPr>
      <t>𝐴𝐹</t>
    </r>
  </si>
  <si>
    <r>
      <rPr>
        <sz val="11"/>
        <rFont val="Carlito"/>
        <family val="2"/>
      </rPr>
      <t xml:space="preserve">An iteration consists of a set number of solution draws, leading either to acceptance or rejection.
</t>
    </r>
    <r>
      <rPr>
        <sz val="11"/>
        <rFont val="Carlito"/>
        <family val="2"/>
      </rPr>
      <t>After a number of draws dictated by the Markov-Chain, the acceptance factor is then altered with:</t>
    </r>
  </si>
  <si>
    <r>
      <rPr>
        <sz val="11"/>
        <rFont val="Symbola"/>
        <family val="1"/>
      </rPr>
      <t>𝐴𝐹 =  𝛼  ∗  𝐴𝐹</t>
    </r>
  </si>
  <si>
    <r>
      <rPr>
        <sz val="11"/>
        <rFont val="Carlito"/>
        <family val="2"/>
      </rPr>
      <t xml:space="preserve">This then leads to a higher amount of exploration early in the algorithm, and higher amount of exploitation later in the algorithm. The algorithm ends if the AF drops to a pre-set level, if it runs out of iterations, or if it has added a new solution to the list of best solutions in a number of iterations. We start the algorithm with an AF of 25, a Markov-chain value of 50, and an alpha value of </t>
    </r>
    <r>
      <rPr>
        <sz val="11"/>
        <rFont val="Symbola"/>
        <family val="1"/>
      </rPr>
      <t xml:space="preserve">𝑎 =
</t>
    </r>
    <r>
      <rPr>
        <sz val="11"/>
        <rFont val="Symbola"/>
        <family val="1"/>
      </rPr>
      <t>0.985</t>
    </r>
    <r>
      <rPr>
        <sz val="11"/>
        <rFont val="Carlito"/>
        <family val="2"/>
      </rPr>
      <t xml:space="preserve">. The maximum number of iterations is 250, the number of iterations between an improved
</t>
    </r>
    <r>
      <rPr>
        <sz val="11"/>
        <rFont val="Carlito"/>
        <family val="2"/>
      </rPr>
      <t xml:space="preserve">solution is set at 2x the number of recipes. The minimum pre-set level of the AF is set at 0.04. Note that with the current alpha value, the algorithm never reaches this AF: at maximum it will drop to
</t>
    </r>
    <r>
      <rPr>
        <sz val="11"/>
        <rFont val="Symbola"/>
        <family val="1"/>
      </rPr>
      <t xml:space="preserve">25 ∗ 0.985^250  =  0.0446. </t>
    </r>
    <r>
      <rPr>
        <sz val="11"/>
        <rFont val="Carlito"/>
        <family val="2"/>
      </rPr>
      <t>This would still be a relevant stopping criterium if the Alpha value is</t>
    </r>
  </si>
  <si>
    <r>
      <rPr>
        <sz val="11"/>
        <rFont val="Carlito"/>
        <family val="2"/>
      </rPr>
      <t xml:space="preserve">changed though. This seems to provide a good balance between running time and exploration of the
</t>
    </r>
    <r>
      <rPr>
        <sz val="11"/>
        <rFont val="Carlito"/>
        <family val="2"/>
      </rPr>
      <t>solution space.</t>
    </r>
  </si>
  <si>
    <r>
      <rPr>
        <i/>
        <sz val="9"/>
        <color rgb="FF44536A"/>
        <rFont val="Carlito"/>
        <family val="2"/>
      </rPr>
      <t>Figure 14: Scatter plot of solutions explored by Simulated Annealing algorithm in experiment with 15 recipes</t>
    </r>
  </si>
  <si>
    <r>
      <rPr>
        <sz val="11"/>
        <rFont val="Carlito"/>
        <family val="2"/>
      </rPr>
      <t>In Figure 14</t>
    </r>
    <r>
      <rPr>
        <i/>
        <sz val="11"/>
        <rFont val="Carlito"/>
        <family val="2"/>
      </rPr>
      <t xml:space="preserve">, </t>
    </r>
    <r>
      <rPr>
        <sz val="11"/>
        <rFont val="Carlito"/>
        <family val="2"/>
      </rPr>
      <t xml:space="preserve">a clear difference can be seen in the amount of exploration vs. exploitation at the start and end of the iterations. Note that each individual iteration consists of a set of draws, which is why the dots form vertical lines in the plot. Red dots appear when a newly accepted makespan was higher than the previous, blue appear when the new makespan is lower than the previous. White answers are more neutral. In this experiment, the algorithm concluded way before the maximum number of 250 iterations was reached. This is because the algorithm failed to add a better solution to the solution list for 30 iterations, which is two times the number of recipes included in this test.
</t>
    </r>
    <r>
      <rPr>
        <sz val="12"/>
        <color rgb="FF1F3762"/>
        <rFont val="Carlito"/>
        <family val="2"/>
      </rPr>
      <t xml:space="preserve">5.4)      Conclusion
</t>
    </r>
    <r>
      <rPr>
        <sz val="11"/>
        <rFont val="Carlito"/>
        <family val="2"/>
      </rPr>
      <t>In this chapter we developed three distinct optimization methods for our value function. One for initial construction of a valid solution, and two for further optimization. We can now begin with experiments to validate the model and test the methods.</t>
    </r>
  </si>
  <si>
    <r>
      <rPr>
        <sz val="16"/>
        <color rgb="FF2E5395"/>
        <rFont val="Carlito"/>
        <family val="2"/>
      </rPr>
      <t xml:space="preserve">Chapter 6:           Validation and Experimentation
</t>
    </r>
    <r>
      <rPr>
        <sz val="11"/>
        <rFont val="Carlito"/>
        <family val="2"/>
      </rPr>
      <t xml:space="preserve">In this chapter we will firstly validate the model we created by solving a representative customer support case, to see if the model is a good representation of a real-world system and if it gives satisfactory answers to the questions customers are likely to ask. Secondly, we will run a series of randomized experiments with varying amounts of recipes in the production plans, to test the performance of our different solution methods. This will allow us to optimize the tool for further use, by utilizing the best solution methods for certain types of problems and eliminating unnecessary trials. Finally, we will run a second set of experiments with production plans of the same amount of recipes, but with different batch sizes. This last set of experiments will allow us to see the effects that varying machine models have on average makespan, both individually and in combination with other machines.
</t>
    </r>
    <r>
      <rPr>
        <sz val="12"/>
        <color rgb="FF1F3762"/>
        <rFont val="Carlito"/>
        <family val="2"/>
      </rPr>
      <t xml:space="preserve">6.1)      Model Validation
</t>
    </r>
    <r>
      <rPr>
        <sz val="11"/>
        <rFont val="Carlito"/>
        <family val="2"/>
      </rPr>
      <t>An example case of a set of production plans and corresponding customer questions were shared with us by a Kaak employee, which we translated and transcribed below. The production plan concerns a weekly production target, which is to be averaged out over the different days. It is reasonable to assume that this bread factory will take an average of one day per week off to do proper maintenance and cleaning of machines, and as such our daily production target can be safely regarded as the weekly production target divided by six. The case revolves around a factory with a standard dough dispenser, an advanced rising chamber, a normal oven, a single cooling tower and no freezer. We can model this by enabling the advanced rising chamber in our standard model. The questions regard a change of production plans for the weeks around Easter, when extra types of bread are in demand. The normal plan consisted of five recipes, but around Easter two extra recipes are added to the plan. First, let us look at the (translated) production plan, as seen in Table 5. Here the two extra recipes, specifically for Easter, are added in row 6 and 7.</t>
    </r>
  </si>
  <si>
    <r>
      <rPr>
        <i/>
        <sz val="9"/>
        <color rgb="FF44536A"/>
        <rFont val="Carlito"/>
        <family val="2"/>
      </rPr>
      <t>Table 5: Recipes and quantities for example case, 1-5 for normal plan, 6-7 for Easter.</t>
    </r>
  </si>
  <si>
    <r>
      <rPr>
        <b/>
        <sz val="11"/>
        <rFont val="Carlito"/>
        <family val="2"/>
      </rPr>
      <t>Recipe nr.</t>
    </r>
  </si>
  <si>
    <r>
      <rPr>
        <b/>
        <sz val="11"/>
        <rFont val="Carlito"/>
        <family val="2"/>
      </rPr>
      <t>Recipe Name</t>
    </r>
  </si>
  <si>
    <r>
      <rPr>
        <b/>
        <sz val="11"/>
        <rFont val="Carlito"/>
        <family val="2"/>
      </rPr>
      <t>Amount</t>
    </r>
  </si>
  <si>
    <r>
      <rPr>
        <b/>
        <sz val="11"/>
        <rFont val="Carlito"/>
        <family val="2"/>
      </rPr>
      <t>Amount/plb</t>
    </r>
  </si>
  <si>
    <r>
      <rPr>
        <b/>
        <sz val="11"/>
        <rFont val="Carlito"/>
        <family val="2"/>
      </rPr>
      <t>plb/week</t>
    </r>
  </si>
  <si>
    <r>
      <rPr>
        <b/>
        <sz val="11"/>
        <rFont val="Carlito"/>
        <family val="2"/>
      </rPr>
      <t>plb/day</t>
    </r>
  </si>
  <si>
    <r>
      <rPr>
        <sz val="11"/>
        <rFont val="Carlito"/>
        <family val="2"/>
      </rPr>
      <t>Baguette tradition</t>
    </r>
  </si>
  <si>
    <r>
      <rPr>
        <sz val="11"/>
        <rFont val="Carlito"/>
        <family val="2"/>
      </rPr>
      <t>Demi Baguette</t>
    </r>
  </si>
  <si>
    <r>
      <rPr>
        <sz val="11"/>
        <rFont val="Carlito"/>
        <family val="2"/>
      </rPr>
      <t>Ciabatta 90g</t>
    </r>
  </si>
  <si>
    <r>
      <rPr>
        <sz val="11"/>
        <rFont val="Carlito"/>
        <family val="2"/>
      </rPr>
      <t>Ciabatta 300g</t>
    </r>
  </si>
  <si>
    <r>
      <rPr>
        <sz val="11"/>
        <rFont val="Carlito"/>
        <family val="2"/>
      </rPr>
      <t>Pumpkin Seed Bun</t>
    </r>
  </si>
  <si>
    <r>
      <rPr>
        <sz val="11"/>
        <rFont val="Carlito"/>
        <family val="2"/>
      </rPr>
      <t>Easter Bread</t>
    </r>
  </si>
  <si>
    <r>
      <rPr>
        <sz val="11"/>
        <rFont val="Carlito"/>
        <family val="2"/>
      </rPr>
      <t>Brioche Bun</t>
    </r>
  </si>
  <si>
    <r>
      <rPr>
        <sz val="11"/>
        <rFont val="Carlito"/>
        <family val="2"/>
      </rPr>
      <t>The production times for these recipes are as follows:</t>
    </r>
  </si>
  <si>
    <r>
      <rPr>
        <i/>
        <sz val="9"/>
        <color rgb="FF44536A"/>
        <rFont val="Carlito"/>
        <family val="2"/>
      </rPr>
      <t>Table 6: Production times for recipes in example case</t>
    </r>
  </si>
  <si>
    <r>
      <rPr>
        <b/>
        <sz val="11"/>
        <rFont val="Carlito"/>
        <family val="2"/>
      </rPr>
      <t xml:space="preserve">Line capacity
</t>
    </r>
    <r>
      <rPr>
        <b/>
        <sz val="11"/>
        <rFont val="Carlito"/>
        <family val="2"/>
      </rPr>
      <t>[plb/hour]</t>
    </r>
  </si>
  <si>
    <r>
      <rPr>
        <b/>
        <sz val="11"/>
        <rFont val="Carlito"/>
        <family val="2"/>
      </rPr>
      <t>Turner</t>
    </r>
  </si>
  <si>
    <r>
      <rPr>
        <b/>
        <sz val="11"/>
        <rFont val="Carlito"/>
        <family val="2"/>
      </rPr>
      <t xml:space="preserve">Rising
</t>
    </r>
    <r>
      <rPr>
        <b/>
        <sz val="11"/>
        <rFont val="Carlito"/>
        <family val="2"/>
      </rPr>
      <t>Time [min]</t>
    </r>
  </si>
  <si>
    <r>
      <rPr>
        <b/>
        <sz val="11"/>
        <rFont val="Carlito"/>
        <family val="2"/>
      </rPr>
      <t xml:space="preserve">Baking
</t>
    </r>
    <r>
      <rPr>
        <b/>
        <sz val="11"/>
        <rFont val="Carlito"/>
        <family val="2"/>
      </rPr>
      <t>Time [min]</t>
    </r>
  </si>
  <si>
    <r>
      <rPr>
        <b/>
        <sz val="11"/>
        <rFont val="Carlito"/>
        <family val="2"/>
      </rPr>
      <t xml:space="preserve">Baking Temp
</t>
    </r>
    <r>
      <rPr>
        <b/>
        <sz val="11"/>
        <rFont val="Carlito"/>
        <family val="2"/>
      </rPr>
      <t>[°C]</t>
    </r>
  </si>
  <si>
    <r>
      <rPr>
        <b/>
        <sz val="11"/>
        <rFont val="Carlito"/>
        <family val="2"/>
      </rPr>
      <t xml:space="preserve">Cooling
</t>
    </r>
    <r>
      <rPr>
        <b/>
        <sz val="11"/>
        <rFont val="Carlito"/>
        <family val="2"/>
      </rPr>
      <t>Time [min]</t>
    </r>
  </si>
  <si>
    <r>
      <rPr>
        <sz val="11"/>
        <rFont val="Carlito"/>
        <family val="2"/>
      </rPr>
      <t>No</t>
    </r>
  </si>
  <si>
    <r>
      <rPr>
        <sz val="11"/>
        <rFont val="Carlito"/>
        <family val="2"/>
      </rPr>
      <t>Yes</t>
    </r>
  </si>
  <si>
    <r>
      <rPr>
        <sz val="11"/>
        <rFont val="Carlito"/>
        <family val="2"/>
      </rPr>
      <t>The customer had the following questions regarding the initial and secondary situation respectively:</t>
    </r>
  </si>
  <si>
    <r>
      <rPr>
        <sz val="11"/>
        <rFont val="Carlito"/>
        <family val="2"/>
      </rPr>
      <t>Initial situation:</t>
    </r>
  </si>
  <si>
    <r>
      <rPr>
        <sz val="11"/>
        <rFont val="Carlito"/>
        <family val="2"/>
      </rPr>
      <t xml:space="preserve">-      What is the optimal sequence for this production plan?
</t>
    </r>
    <r>
      <rPr>
        <sz val="11"/>
        <rFont val="Carlito"/>
        <family val="2"/>
      </rPr>
      <t xml:space="preserve">-      What would the total makespan for this sequence be?
</t>
    </r>
    <r>
      <rPr>
        <sz val="11"/>
        <rFont val="Carlito"/>
        <family val="2"/>
      </rPr>
      <t xml:space="preserve">-      Which machines have the biggest influence on this plan?
</t>
    </r>
    <r>
      <rPr>
        <sz val="11"/>
        <rFont val="Carlito"/>
        <family val="2"/>
      </rPr>
      <t>-      What is the ratio between productive and unproductive time?</t>
    </r>
  </si>
  <si>
    <r>
      <rPr>
        <sz val="11"/>
        <rFont val="Carlito"/>
        <family val="2"/>
      </rPr>
      <t>Secondary situation:</t>
    </r>
  </si>
  <si>
    <r>
      <rPr>
        <sz val="11"/>
        <rFont val="Carlito"/>
        <family val="2"/>
      </rPr>
      <t xml:space="preserve">-      What would be the best place to add the two recipes?
</t>
    </r>
    <r>
      <rPr>
        <sz val="11"/>
        <rFont val="Carlito"/>
        <family val="2"/>
      </rPr>
      <t xml:space="preserve">-      If we want to compensate the extra time in the second scenario, how many demi-baguettes should we cut from the plan? (Note that the choice for demi-baguettes appears to be random, but this is representative of real-life questions)
</t>
    </r>
    <r>
      <rPr>
        <sz val="11"/>
        <rFont val="Carlito"/>
        <family val="2"/>
      </rPr>
      <t xml:space="preserve">-      What is the ratio between productive and unproductive time? How does this compare to scenario 1?
</t>
    </r>
    <r>
      <rPr>
        <sz val="11"/>
        <rFont val="Carlito"/>
        <family val="2"/>
      </rPr>
      <t>-      If we want to finish the Easter Bread (Paasbrood) first, how much time would this cost compared to the optimal sequence? Which other viable sequence would push it forward as much as possible?</t>
    </r>
  </si>
  <si>
    <r>
      <rPr>
        <sz val="11"/>
        <rFont val="Carlito"/>
        <family val="2"/>
      </rPr>
      <t xml:space="preserve">Additionally, we will investigate which, if any, machine upgrades we should recommend in the
</t>
    </r>
    <r>
      <rPr>
        <sz val="11"/>
        <rFont val="Carlito"/>
        <family val="2"/>
      </rPr>
      <t>second case.</t>
    </r>
  </si>
  <si>
    <r>
      <rPr>
        <b/>
        <sz val="11"/>
        <rFont val="Carlito"/>
        <family val="2"/>
      </rPr>
      <t>Initial Situation</t>
    </r>
  </si>
  <si>
    <r>
      <rPr>
        <sz val="11"/>
        <rFont val="Carlito"/>
        <family val="2"/>
      </rPr>
      <t>For the primary situation, the best solution was found by both the tabu-search and simulated annealing methods; the five recipes should be placed in sequence (1, 2, 5, 3, 4), with a makespan value of 562.15 minutes. Figure 15 displays the Gantt-Chart of this production plan.</t>
    </r>
  </si>
  <si>
    <r>
      <rPr>
        <i/>
        <sz val="9"/>
        <color rgb="FF44536A"/>
        <rFont val="Carlito"/>
        <family val="2"/>
      </rPr>
      <t>Figure 15: Gantt Chart of optimal initial sequence, combined chart of processing time and entry/exit times</t>
    </r>
  </si>
  <si>
    <r>
      <rPr>
        <sz val="11"/>
        <rFont val="Carlito"/>
        <family val="2"/>
      </rPr>
      <t xml:space="preserve">The ratio of productive and unproductive time has to be properly defined: if we define </t>
    </r>
    <r>
      <rPr>
        <sz val="11"/>
        <rFont val="Trebuchet MS"/>
        <family val="2"/>
      </rPr>
      <t>“</t>
    </r>
    <r>
      <rPr>
        <sz val="11"/>
        <rFont val="Carlito"/>
        <family val="2"/>
      </rPr>
      <t>productive time</t>
    </r>
    <r>
      <rPr>
        <sz val="11"/>
        <rFont val="Trebuchet MS"/>
        <family val="2"/>
      </rPr>
      <t xml:space="preserve">” </t>
    </r>
    <r>
      <rPr>
        <sz val="11"/>
        <rFont val="Carlito"/>
        <family val="2"/>
      </rPr>
      <t>as the time where any of the machines in the line are actively processing products, then in this production plan there would be 100% productive time, since there is no overlap of unproductive times across all machines. However in this production system that would always be the case, since each recipe is always active in at least one machine due to the continuous nature of the system. As such, this is a bad definition.</t>
    </r>
  </si>
  <si>
    <r>
      <rPr>
        <sz val="11"/>
        <rFont val="Carlito"/>
        <family val="2"/>
      </rPr>
      <t xml:space="preserve">If we measure productivity per machine, this will give us more accurate data on the time a machine spends actively processing buns. However </t>
    </r>
    <r>
      <rPr>
        <sz val="11"/>
        <rFont val="Trebuchet MS"/>
        <family val="2"/>
      </rPr>
      <t xml:space="preserve">“activity” itself is not a </t>
    </r>
    <r>
      <rPr>
        <sz val="11"/>
        <rFont val="Carlito"/>
        <family val="2"/>
      </rPr>
      <t>good indicator of productivity either: if two batches of 1 peel board with different cooling times follow each other in the cooling tower, the change-over time may be negligible after batch 1 has left the belt, and the machine may be processing a single peel board 100% of the time, but this is clearly not an efficient use of available machine capacity. We therefor decide to measure productive time by comparing the active time in the dough dispensing step to the total time the dough dispenser is used. Any delays in this step point to inefficiencies further down the line that have to be solved with extra postponement times. The dough dispensing step has low processing times, and small batches cannot keep it occupied for long stretches of time: by measuring the performance of this step, we will actually measure the rate at which new peel boards enter the system. Combining this metric with the makespan of a production plan will be a much better indicator of overall planning efficiency.</t>
    </r>
  </si>
  <si>
    <r>
      <rPr>
        <sz val="11"/>
        <rFont val="Carlito"/>
        <family val="2"/>
      </rPr>
      <t>In the first experiment with five recipes, the total time the dough dispenser was active was 325.74 minutes, and the last bun exited this step 385.15 minutes after the start of production. This leads to a productive time of 84.6% in the dough dispenser. This means that 15.4% of the activity around the dough dispenser was used for either change-over operations or postponement time.</t>
    </r>
  </si>
  <si>
    <r>
      <rPr>
        <sz val="11"/>
        <rFont val="Carlito"/>
        <family val="2"/>
      </rPr>
      <t>The machine with the biggest impact on this production plan is the oven. In the dataset that was provided, the rising and cooling time are equal for the first five recipes. The baking time and temperature were different for each recipe. This can be clearly seen in Figure 15 where the climas and cool-freeze steps show significant overlap between subsequent recipes, while the oven has no overlap, and minor change-over times.</t>
    </r>
  </si>
  <si>
    <r>
      <rPr>
        <b/>
        <sz val="11"/>
        <rFont val="Carlito"/>
        <family val="2"/>
      </rPr>
      <t>Secondary Situation</t>
    </r>
  </si>
  <si>
    <r>
      <rPr>
        <sz val="11"/>
        <rFont val="Carlito"/>
        <family val="2"/>
      </rPr>
      <t>We added the two easter recipes to the production plan. The best solution was found by the SA algorithm with a makespan value of 687.85 minutes, which is 125.7 minutes longer than the previous production plan. The best sequence would be (7,6,1,2,5,3,4), adding recipes 7 and 6 to the start of the plan, although this solution is tied with several others. The ratio of productive and unproductive time is 80.4% in the dough dispenser. If we would want to cut a number of demi-baguettes to compensate for the extra two hours of production time, we would need to cut them all from the plan to reach a minimum makespan value of 587.5 minutes. This means that cutting the demi-baguettes alone is not enough to compensate the extra production time of the easter recipes.</t>
    </r>
  </si>
  <si>
    <r>
      <rPr>
        <i/>
        <sz val="9"/>
        <color rgb="FF44536A"/>
        <rFont val="Carlito"/>
        <family val="2"/>
      </rPr>
      <t>Figure 16: Gantt Chart of optimal secondary sequence, combined chart of processing time and entry/exit times</t>
    </r>
  </si>
  <si>
    <r>
      <rPr>
        <sz val="11"/>
        <rFont val="Carlito"/>
        <family val="2"/>
      </rPr>
      <t xml:space="preserve">To answer the question about putting </t>
    </r>
    <r>
      <rPr>
        <sz val="11"/>
        <rFont val="Trebuchet MS"/>
        <family val="2"/>
      </rPr>
      <t xml:space="preserve">recipe 6, “Easter Bread”, first, </t>
    </r>
    <r>
      <rPr>
        <sz val="11"/>
        <rFont val="Carlito"/>
        <family val="2"/>
      </rPr>
      <t>we make use of the 2-swap lock function for Simulated Annealing. We place recipe 6 first in the production plan manually, lock it in place, and let the algorithm find alternative solutions. It found three equal solution candidates, with product sequences (6,1,2,5,3,4,7), (6,1,2,5,4,3,7) and (6,2,1,5,4,3,7) respectively. The makespan for these three solutions is 696.7 minutes, which is 9.85 minutes longer than the real optimum in which the Easter bread is placed second. Interestingly, recipe 7 gets shifted to the end of the sequence, whereas it would have been first in the optimal sequence. This is likely due to its short rising time, which would have been difficult to fit in between other batches.</t>
    </r>
  </si>
  <si>
    <r>
      <rPr>
        <sz val="11"/>
        <rFont val="Carlito"/>
        <family val="2"/>
      </rPr>
      <t>Finally, seeing as the main obstacle to achieving a lower makespan appears to be the oven module, we will test out the oven partition variant with four separate heating zones. In this setup the new best found sequence is (6,1,2,4,3,5,7) or (6,2,1,4,3,5,7), both with a makespan of 678.7 minutes. This is a difference of only 9.15 minutes with the original optimum, although it does place recipe 6 first in the queue as the customer requested. It is interesting that by upgrading a machine, the most  efficient sequence of recipes changes to another: this underlines why it was hard for Kaak to predict the effect that different machine models had on their production plans. Even if a customer was previously working with an optimal production plan, a change in machines can lead to a different sequence being optimal, meaning that the true benefit of upgrading the machine was unlikely to be discovered. A final Gantt chart of one of these sequences is shown in Figure 17. Note the overlap in the production time in the oven for recipes 3, 5 and 7, which have the same baking time but different baking temperatures (see Table 6): this is the change enabled by oven partition. Oven partition has a positive effect on this production plan, but perhaps not enough to warrant an upgrade of the entire oven module. We will leave that to the judgment of the customer.</t>
    </r>
  </si>
  <si>
    <r>
      <rPr>
        <i/>
        <sz val="9"/>
        <color rgb="FF44536A"/>
        <rFont val="Carlito"/>
        <family val="2"/>
      </rPr>
      <t xml:space="preserve">Figure 17: Gantt Chart of optimal secondary sequence with oven partition, combined chart of processing time and entry/exit
</t>
    </r>
    <r>
      <rPr>
        <i/>
        <sz val="9"/>
        <color rgb="FF44536A"/>
        <rFont val="Carlito"/>
        <family val="2"/>
      </rPr>
      <t>times</t>
    </r>
  </si>
  <si>
    <r>
      <rPr>
        <sz val="11"/>
        <rFont val="Carlito"/>
        <family val="2"/>
      </rPr>
      <t xml:space="preserve">We believe this small test accurately portrays the ease of use of the tool, and the assurance it will give a user of the accuracy of the provided solutions. After the dataset was updated, the running time of the simulations was only slightly over 5 seconds. This type of flow-shop model, let alone the accompanying optimization procedures, were non-existent within Kaak before. As such it represents a significant improvement over the rules-of-thumb that would normally be used to answer such customer questions.
</t>
    </r>
    <r>
      <rPr>
        <sz val="12"/>
        <color rgb="FF1F3762"/>
        <rFont val="Carlito"/>
        <family val="2"/>
      </rPr>
      <t xml:space="preserve">6.2)      Randomized Experiments
</t>
    </r>
    <r>
      <rPr>
        <sz val="11"/>
        <rFont val="Carlito"/>
        <family val="2"/>
      </rPr>
      <t>The randomized experiments will take the following form, loosely inspired on the set of experiments by Ruiz and Maroto (2004). We create a list of randomized production plans, and test each plan on all 16 different versions of the machine line, for all different solution methods. The best answers will be gathered, as well as the time taken to reach each solution. The output of the following solution methods will be gathered:</t>
    </r>
  </si>
  <si>
    <r>
      <rPr>
        <sz val="11"/>
        <rFont val="Carlito"/>
        <family val="2"/>
      </rPr>
      <t xml:space="preserve">-      Primary Input
</t>
    </r>
    <r>
      <rPr>
        <sz val="11"/>
        <rFont val="Carlito"/>
        <family val="2"/>
      </rPr>
      <t xml:space="preserve">-      NEH
</t>
    </r>
    <r>
      <rPr>
        <sz val="11"/>
        <rFont val="Carlito"/>
        <family val="2"/>
      </rPr>
      <t xml:space="preserve">-      Tabu Search
</t>
    </r>
    <r>
      <rPr>
        <sz val="11"/>
        <rFont val="Carlito"/>
        <family val="2"/>
      </rPr>
      <t xml:space="preserve">-      Simulated Annealing
</t>
    </r>
    <r>
      <rPr>
        <sz val="11"/>
        <rFont val="Carlito"/>
        <family val="2"/>
      </rPr>
      <t xml:space="preserve">-      NEH + Tabu Search
</t>
    </r>
    <r>
      <rPr>
        <sz val="11"/>
        <rFont val="Carlito"/>
        <family val="2"/>
      </rPr>
      <t>-      NEH + Simulated Annealing</t>
    </r>
  </si>
  <si>
    <r>
      <rPr>
        <sz val="11"/>
        <rFont val="Carlito"/>
        <family val="2"/>
      </rPr>
      <t>The primary input is the outcome of the input production plan, without alterations to the initial random sequence. This will set a clear benchmark for the other experiment factors. With the NEH, Tabu and SA solutions, we take the initial input and feed that into the aforementioned algorithms. The NEH + Tabu/SA solutions are solutions where we take the initial production plan and construct a better solution with the NEH heuristic, before feeding that into the aforementioned meta-heuristics.</t>
    </r>
  </si>
  <si>
    <r>
      <rPr>
        <sz val="11"/>
        <rFont val="Carlito"/>
        <family val="2"/>
      </rPr>
      <t>We will test these solution methods on a set of production plans that will be randomly generated, within the boundaries set in Table 7. We insert smaller average batch sizes for production plans with many recipes, because production managers will try to fill up a working day, and no more than a working day, if they can. A production plan with many recipes would therefor generally only have small batch sizes, and vice versa. This is an attempt to ensure the production plans come as close as possible to realistic scenarios. Again, note that the initial sequence of recipes in these samples is random. That means that statistically, at least 1/6</t>
    </r>
    <r>
      <rPr>
        <vertAlign val="superscript"/>
        <sz val="11"/>
        <rFont val="Carlito"/>
        <family val="2"/>
      </rPr>
      <t>th</t>
    </r>
    <r>
      <rPr>
        <sz val="11"/>
        <rFont val="Carlito"/>
        <family val="2"/>
      </rPr>
      <t xml:space="preserve"> of the recipes in the set of production plans with three recipes are already optimal.</t>
    </r>
  </si>
  <si>
    <r>
      <rPr>
        <i/>
        <sz val="9"/>
        <color rgb="FF44536A"/>
        <rFont val="Carlito"/>
        <family val="2"/>
      </rPr>
      <t>Table 7: Experiment 1, setup and repetitions</t>
    </r>
  </si>
  <si>
    <r>
      <rPr>
        <b/>
        <sz val="11"/>
        <rFont val="Carlito"/>
        <family val="2"/>
      </rPr>
      <t>#of recipes in Production Plan</t>
    </r>
  </si>
  <si>
    <r>
      <rPr>
        <b/>
        <sz val="11"/>
        <rFont val="Carlito"/>
        <family val="2"/>
      </rPr>
      <t>#of Peel boards per Recipe</t>
    </r>
  </si>
  <si>
    <r>
      <rPr>
        <b/>
        <sz val="11"/>
        <rFont val="Carlito"/>
        <family val="2"/>
      </rPr>
      <t>#Repetitions</t>
    </r>
  </si>
  <si>
    <r>
      <rPr>
        <sz val="11"/>
        <rFont val="Carlito"/>
        <family val="2"/>
      </rPr>
      <t>[300 - 600]</t>
    </r>
  </si>
  <si>
    <r>
      <rPr>
        <sz val="11"/>
        <rFont val="Carlito"/>
        <family val="2"/>
      </rPr>
      <t>[150 - 450]</t>
    </r>
  </si>
  <si>
    <r>
      <rPr>
        <sz val="11"/>
        <rFont val="Carlito"/>
        <family val="2"/>
      </rPr>
      <t>[120 - 300]</t>
    </r>
  </si>
  <si>
    <r>
      <rPr>
        <sz val="11"/>
        <rFont val="Carlito"/>
        <family val="2"/>
      </rPr>
      <t>[90 - 240]</t>
    </r>
  </si>
  <si>
    <r>
      <rPr>
        <sz val="11"/>
        <rFont val="Carlito"/>
        <family val="2"/>
      </rPr>
      <t>[60-180]</t>
    </r>
  </si>
  <si>
    <r>
      <rPr>
        <b/>
        <sz val="11"/>
        <rFont val="Carlito"/>
        <family val="2"/>
      </rPr>
      <t>Total Samples:</t>
    </r>
  </si>
  <si>
    <r>
      <rPr>
        <sz val="11"/>
        <rFont val="Carlito"/>
        <family val="2"/>
      </rPr>
      <t>This list of production plans will be unaltered, but be applied onto the different machine lines. Thus, we will perform 265*16 = 4,240 individual experiments in the first experiment run. From these experiments we will save the following data:</t>
    </r>
  </si>
  <si>
    <r>
      <rPr>
        <sz val="11"/>
        <rFont val="Carlito"/>
        <family val="2"/>
      </rPr>
      <t>For each machine-setup, for each production plan:</t>
    </r>
  </si>
  <si>
    <r>
      <rPr>
        <sz val="11"/>
        <rFont val="Carlito"/>
        <family val="2"/>
      </rPr>
      <t xml:space="preserve">-      For each solution method, the best solution value
</t>
    </r>
    <r>
      <rPr>
        <sz val="11"/>
        <rFont val="Carlito"/>
        <family val="2"/>
      </rPr>
      <t>-      For each solution method, running time of the algorithm</t>
    </r>
  </si>
  <si>
    <r>
      <rPr>
        <sz val="11"/>
        <rFont val="Carlito"/>
        <family val="2"/>
      </rPr>
      <t>This will then allow us to determine the best-performing solution method per amount of recipes. We define the best solution as the solution with the lowest makespan. In cases where two methods find the same best solution, the one with the fastest time gets precedence.</t>
    </r>
  </si>
  <si>
    <r>
      <rPr>
        <sz val="11"/>
        <rFont val="Carlito"/>
        <family val="2"/>
      </rPr>
      <t>In addition to this first experiment with different amounts of recipes and batch sizes, we also run a second experiment for production plans that all have 10 recipes, but big differences in batch size.  This will allow us to clearly see the effectiveness of the different machine models when dealing with different batch sizes. In this second experiment run we will use the optimization methods that have proven most efficient according to the first experiment. See Table 8 for an overview of the second set of experiments. As with experiment 1, we will save the best answers per solution method.</t>
    </r>
  </si>
  <si>
    <r>
      <rPr>
        <i/>
        <sz val="9"/>
        <color rgb="FF44536A"/>
        <rFont val="Carlito"/>
        <family val="2"/>
      </rPr>
      <t>Table 8: Experiment 2, setup and repetitions</t>
    </r>
  </si>
  <si>
    <r>
      <rPr>
        <b/>
        <sz val="11"/>
        <rFont val="Carlito"/>
        <family val="2"/>
      </rPr>
      <t>Name</t>
    </r>
  </si>
  <si>
    <r>
      <rPr>
        <sz val="11"/>
        <rFont val="Carlito"/>
        <family val="2"/>
      </rPr>
      <t>[60 - 180]</t>
    </r>
  </si>
  <si>
    <r>
      <rPr>
        <sz val="11"/>
        <rFont val="Carlito"/>
        <family val="2"/>
      </rPr>
      <t>10S</t>
    </r>
  </si>
  <si>
    <r>
      <rPr>
        <sz val="11"/>
        <rFont val="Carlito"/>
        <family val="2"/>
      </rPr>
      <t>10M</t>
    </r>
  </si>
  <si>
    <r>
      <rPr>
        <sz val="11"/>
        <rFont val="Carlito"/>
        <family val="2"/>
      </rPr>
      <t>10L</t>
    </r>
  </si>
  <si>
    <r>
      <rPr>
        <sz val="12"/>
        <color rgb="FF1F3762"/>
        <rFont val="Carlito"/>
        <family val="2"/>
      </rPr>
      <t xml:space="preserve">6.3)      Performance of solution methods
</t>
    </r>
    <r>
      <rPr>
        <sz val="11"/>
        <rFont val="Carlito"/>
        <family val="2"/>
      </rPr>
      <t>After the first run of experiments we can take a look at some interesting performance data. First, let us focus on the effectiveness of the different solution methods, before turning to machine performance.</t>
    </r>
  </si>
  <si>
    <r>
      <rPr>
        <sz val="11"/>
        <rFont val="Carlito"/>
        <family val="2"/>
      </rPr>
      <t>A clear division exists in the solution method that comes up with the best solution depending on the amount of recipes. (see Table 9 for an overview). In production plans with three recipes, only six possible solutions exist. One or more of those six can be optimal, and since the initial solution is randomized we see almost 1/5</t>
    </r>
    <r>
      <rPr>
        <vertAlign val="superscript"/>
        <sz val="11"/>
        <rFont val="Carlito"/>
        <family val="2"/>
      </rPr>
      <t>th</t>
    </r>
    <r>
      <rPr>
        <sz val="11"/>
        <rFont val="Carlito"/>
        <family val="2"/>
      </rPr>
      <t xml:space="preserve"> of the initial solutions are already optimal. Excluding those cases, the most prevalent solution method was the NEH heuristic, followed closely by the tabu methods. Tabu will always find the fastest solution in these small solution spaces if NEH fails to do so, and is much faster than SA in these cases because it excludes previously visited solutions. After a maximum of six iterations, tabu search is done, whilst simulated annealing processes these solutions for multiple iterations before realizing it has already checked them multiple times.</t>
    </r>
  </si>
  <si>
    <r>
      <rPr>
        <i/>
        <sz val="9"/>
        <color rgb="FF44536A"/>
        <rFont val="Carlito"/>
        <family val="2"/>
      </rPr>
      <t>Table 9: Experimental Results – Amount of times the best (or best &amp; fastest) answer was provided by this method</t>
    </r>
  </si>
  <si>
    <r>
      <rPr>
        <b/>
        <i/>
        <sz val="11"/>
        <rFont val="Carlito"/>
        <family val="2"/>
      </rPr>
      <t>#recipes</t>
    </r>
  </si>
  <si>
    <r>
      <rPr>
        <b/>
        <sz val="11"/>
        <rFont val="Carlito"/>
        <family val="2"/>
      </rPr>
      <t>Init</t>
    </r>
  </si>
  <si>
    <r>
      <rPr>
        <b/>
        <sz val="11"/>
        <rFont val="Carlito"/>
        <family val="2"/>
      </rPr>
      <t>NEH</t>
    </r>
  </si>
  <si>
    <r>
      <rPr>
        <b/>
        <sz val="11"/>
        <rFont val="Carlito"/>
        <family val="2"/>
      </rPr>
      <t>Tabu</t>
    </r>
  </si>
  <si>
    <r>
      <rPr>
        <b/>
        <sz val="11"/>
        <rFont val="Carlito"/>
        <family val="2"/>
      </rPr>
      <t>SA</t>
    </r>
  </si>
  <si>
    <r>
      <rPr>
        <b/>
        <sz val="11"/>
        <rFont val="Carlito"/>
        <family val="2"/>
      </rPr>
      <t>NEH+Tabu</t>
    </r>
  </si>
  <si>
    <r>
      <rPr>
        <b/>
        <sz val="11"/>
        <rFont val="Carlito"/>
        <family val="2"/>
      </rPr>
      <t>NEH+SA</t>
    </r>
  </si>
  <si>
    <r>
      <rPr>
        <b/>
        <sz val="11"/>
        <rFont val="Carlito"/>
        <family val="2"/>
      </rPr>
      <t>Total</t>
    </r>
  </si>
  <si>
    <r>
      <rPr>
        <b/>
        <i/>
        <sz val="11"/>
        <rFont val="Carlito"/>
        <family val="2"/>
      </rPr>
      <t>Total</t>
    </r>
  </si>
  <si>
    <r>
      <rPr>
        <sz val="11"/>
        <rFont val="Carlito"/>
        <family val="2"/>
      </rPr>
      <t>If we extend the production plans to 7 or more recipes, the balance begins to shift. Whilst it still comes up with the best solution in 488/1,280 times, the NEH heuristic gives way to a relatively even mix of Tabu, SA, NEH+Tabu and NEH+SA solutions. A notable outlier is the NEH+Tabu heuristic, which seems to excel past the performance of normal Tabu-solutions in every experiment.</t>
    </r>
  </si>
  <si>
    <r>
      <rPr>
        <sz val="11"/>
        <rFont val="Carlito"/>
        <family val="2"/>
      </rPr>
      <t>It is important to also see the average time spent per solution in this context. See Table 10 for an overview of the average calculation cost per result. Tabu search in particular seems to spend a lot of time calculating when more recipes come into play. This is logical: our Tabu-search function creates a list of all neighbors and picks the best one, and also keeps a tabu-list that is linearly influenced by the amount of recipes in the production plan. In other words, its calculation costs increase exponentially as more recipes need to be placed in a correct sequence. Simulated annealing on the other hand takes far less long in the final experiments, because it has a set number of iterations, and each iteration is no more computationally intensive than it would be in small solution sets: it always picks  a single random neighbor instead of initializing the entire neighborhood. We could fiddle around with the settings of the simulated annealing algorithm to make it run a little longer, and hopefully find the best answer more often.</t>
    </r>
  </si>
  <si>
    <r>
      <rPr>
        <i/>
        <sz val="9"/>
        <color rgb="FF44536A"/>
        <rFont val="Carlito"/>
        <family val="2"/>
      </rPr>
      <t xml:space="preserve">Table 10: Experimental results: Average running time of this method per number of recipes in seconds, rounded to 3
</t>
    </r>
    <r>
      <rPr>
        <i/>
        <sz val="9"/>
        <color rgb="FF44536A"/>
        <rFont val="Carlito"/>
        <family val="2"/>
      </rPr>
      <t>decimals</t>
    </r>
  </si>
  <si>
    <r>
      <rPr>
        <b/>
        <i/>
        <sz val="11"/>
        <rFont val="Carlito"/>
        <family val="2"/>
      </rPr>
      <t>#Time</t>
    </r>
  </si>
  <si>
    <r>
      <rPr>
        <i/>
        <sz val="11"/>
        <rFont val="Carlito"/>
        <family val="2"/>
      </rPr>
      <t>Total</t>
    </r>
  </si>
  <si>
    <r>
      <rPr>
        <sz val="11"/>
        <rFont val="Carlito"/>
        <family val="2"/>
      </rPr>
      <t>Is the calculation cost of the Tabu function for big batches excessive? If calculating a single solution  of 20 recipes costs 0,006 seconds, calculating for an average of 180 seconds would mean that roughly 30,000 solutions were checked within that time. For a solution size of (20!), that is by no means excessive or unexpected. If we assume that for each iteration, n*(n-1)/2 checks of the goal function are performed in order to pick the best, that comes down to roughly 158 iterations. Whilst testing a great set of experiments like in this thesis may take days, an experiment time of several minutes should not pose a problem for Kaak if they ever use this program to solve a singular customer question. Especially since cases with 20 recipes are not likely to show up often.</t>
    </r>
  </si>
  <si>
    <r>
      <rPr>
        <sz val="11"/>
        <rFont val="Carlito"/>
        <family val="2"/>
      </rPr>
      <t>To really see the difference in performance of the respective function, it may be more prudent to look at the degree of separation between the best-found solution and others. If one method found the best makespan, and another method found a slightly higher makespan in only 10% of the time, that might be of influence on the method we end up adopting for big simulation runs, like experiment 2. In Table 11 this value is displayed as an average of the results from all solutions that were found. For example, that means that on average, the NEH+SA method found an answer that was only 0.5% higher than the actual best makespan in all experiments with 10 recipes. This includes the experiments where it actually found the best makespan, or where it was tied with others.</t>
    </r>
  </si>
  <si>
    <r>
      <rPr>
        <i/>
        <sz val="9"/>
        <color rgb="FF44536A"/>
        <rFont val="Carlito"/>
        <family val="2"/>
      </rPr>
      <t>Table 11: Average deviation from best-found answer</t>
    </r>
  </si>
  <si>
    <r>
      <rPr>
        <b/>
        <i/>
        <sz val="11"/>
        <rFont val="Carlito"/>
        <family val="2"/>
      </rPr>
      <t>#Recipes</t>
    </r>
  </si>
  <si>
    <r>
      <rPr>
        <sz val="11"/>
        <rFont val="Carlito"/>
        <family val="2"/>
      </rPr>
      <t xml:space="preserve">In fact if we look at this metric, the NEH+SA method has a more reliable average performance than all the other options we studied, whilst taking the least time out of all the meta-heuristics. For this reason we use SA and NEH+SA as the solution method for our second experiment run. However for solving normal customer questions, like in 6.1, we see no reason to exclude the Tabu-search heuristics from our tool box, since in those cases it will only add minutes to total solution time, and may come up with better results. Since every set of experiments was performed on the same grouping of production plans, the results are not independent. Whilst there is often a difference between the optimal sequence because of the changing machine line, production times and often change-over times do stay the same between different experiments.
</t>
    </r>
    <r>
      <rPr>
        <sz val="12"/>
        <color rgb="FF1F3762"/>
        <rFont val="Carlito"/>
        <family val="2"/>
      </rPr>
      <t xml:space="preserve">6.4)      Machine arrangements and interaction effects
</t>
    </r>
    <r>
      <rPr>
        <sz val="11"/>
        <rFont val="Carlito"/>
        <family val="2"/>
      </rPr>
      <t>We performed 16 runs of experiments with the different machine setups. With this set of experiments we perform a simple ANOVA test concerning the overall impact that different machine arrangements have on the average makespan, as well as the possible interaction effects between machines. First we will address the average outcomes per number of recipes, then the effects of the individual machines, then the interaction effects. We will also show some of the same data collected from the second experiment run, for context.</t>
    </r>
  </si>
  <si>
    <r>
      <rPr>
        <sz val="11"/>
        <rFont val="Carlito"/>
        <family val="2"/>
      </rPr>
      <t>Firstly, let us look at Table 12 where the results of experiment 1 are displayed. We took the average of the best solutions that were found for each individual production run, regardless of the solution method. Again, note that each machine arrangement was tested on the same set of production plans and so these results should be representative of the performance of the entire line. How to read this</t>
    </r>
  </si>
  <si>
    <r>
      <rPr>
        <sz val="11"/>
        <rFont val="Carlito"/>
        <family val="2"/>
      </rPr>
      <t>table: Run 1 was the run with no advanced variant for the climate closet, no oven partition, no double cooling spiral, and no freezer. The average result of the production runs with three batches on this line was a makespan of 481.93 minutes. In run 2, we added a freezer to the line, which lengthens the cooling step and in this case resulted in an average optimal makespan of 641.24 minutes for the same set of production plans with three recipes. The average makespan of all production plans with three recipes on al 16 line varieties is 503.09 minutes.</t>
    </r>
  </si>
  <si>
    <r>
      <rPr>
        <i/>
        <sz val="9"/>
        <color rgb="FF44536A"/>
        <rFont val="Carlito"/>
        <family val="2"/>
      </rPr>
      <t>Table 12: Average makespan in minutes of experiment according to number of recipes and machine variants, experiment 1</t>
    </r>
  </si>
  <si>
    <r>
      <rPr>
        <b/>
        <sz val="11"/>
        <color rgb="FF9C5600"/>
        <rFont val="Carlito"/>
        <family val="2"/>
      </rPr>
      <t>Run</t>
    </r>
  </si>
  <si>
    <r>
      <rPr>
        <b/>
        <sz val="11"/>
        <color rgb="FF9C5600"/>
        <rFont val="Carlito"/>
        <family val="2"/>
      </rPr>
      <t>Climas</t>
    </r>
  </si>
  <si>
    <r>
      <rPr>
        <b/>
        <sz val="11"/>
        <color rgb="FF9C5600"/>
        <rFont val="Carlito"/>
        <family val="2"/>
      </rPr>
      <t>Oven_P</t>
    </r>
  </si>
  <si>
    <r>
      <rPr>
        <b/>
        <sz val="11"/>
        <color rgb="FF9C5600"/>
        <rFont val="Carlito"/>
        <family val="2"/>
      </rPr>
      <t>D_Cooler</t>
    </r>
  </si>
  <si>
    <r>
      <rPr>
        <b/>
        <sz val="11"/>
        <color rgb="FF9C5600"/>
        <rFont val="Carlito"/>
        <family val="2"/>
      </rPr>
      <t>Freezer</t>
    </r>
  </si>
  <si>
    <r>
      <rPr>
        <sz val="11"/>
        <rFont val="Carlito"/>
        <family val="2"/>
      </rPr>
      <t>FALSE</t>
    </r>
  </si>
  <si>
    <r>
      <rPr>
        <sz val="11"/>
        <rFont val="Carlito"/>
        <family val="2"/>
      </rPr>
      <t>TRUE</t>
    </r>
  </si>
  <si>
    <r>
      <rPr>
        <sz val="11"/>
        <rFont val="Carlito"/>
        <family val="2"/>
      </rPr>
      <t>Average:</t>
    </r>
  </si>
  <si>
    <r>
      <rPr>
        <sz val="11"/>
        <rFont val="Carlito"/>
        <family val="2"/>
      </rPr>
      <t xml:space="preserve">Consistently, the best performing machine line without a freezer (FALSE) is 15, and the best performing machine line with a freezer (TRUE) is 16, across all production plan sizes. It should come as no surprise that these lines are the most advanced in the experiment, and have all the other advanced machine variants enabled.
</t>
    </r>
    <r>
      <rPr>
        <sz val="11"/>
        <rFont val="Carlito"/>
        <family val="2"/>
      </rPr>
      <t xml:space="preserve">With the use of this data we can calculate the effect </t>
    </r>
    <r>
      <rPr>
        <sz val="11"/>
        <rFont val="Symbola"/>
        <family val="1"/>
      </rPr>
      <t xml:space="preserve">𝑒 </t>
    </r>
    <r>
      <rPr>
        <sz val="11"/>
        <rFont val="Carlito"/>
        <family val="2"/>
      </rPr>
      <t xml:space="preserve">of enabling the different machines, using simple ANOVA 1-factorial experiments. This is done by comparing the solution with the machine,
</t>
    </r>
    <r>
      <rPr>
        <sz val="11"/>
        <rFont val="Symbola"/>
        <family val="1"/>
      </rPr>
      <t>𝑆</t>
    </r>
    <r>
      <rPr>
        <vertAlign val="subscript"/>
        <sz val="8"/>
        <rFont val="Symbola"/>
        <family val="1"/>
      </rPr>
      <t xml:space="preserve">𝑇𝑟𝑢𝑒,𝑖  </t>
    </r>
    <r>
      <rPr>
        <sz val="11"/>
        <rFont val="Carlito"/>
        <family val="2"/>
      </rPr>
      <t xml:space="preserve">to the solution with the same system settings but without the machine, </t>
    </r>
    <r>
      <rPr>
        <sz val="11"/>
        <rFont val="Symbola"/>
        <family val="1"/>
      </rPr>
      <t>𝑆</t>
    </r>
    <r>
      <rPr>
        <vertAlign val="subscript"/>
        <sz val="8"/>
        <rFont val="Symbola"/>
        <family val="1"/>
      </rPr>
      <t>𝐹𝑎𝑙𝑠𝑒,𝑖</t>
    </r>
    <r>
      <rPr>
        <sz val="11"/>
        <rFont val="Carlito"/>
        <family val="2"/>
      </rPr>
      <t>. Since there are 16 solutions, and thus 8 pairs of True and False solutions for every machine, we use the formula:</t>
    </r>
  </si>
  <si>
    <r>
      <rPr>
        <sz val="8"/>
        <rFont val="Symbola"/>
        <family val="1"/>
      </rPr>
      <t xml:space="preserve">8
</t>
    </r>
    <r>
      <rPr>
        <sz val="11"/>
        <rFont val="Symbola"/>
        <family val="1"/>
      </rPr>
      <t>1</t>
    </r>
  </si>
  <si>
    <r>
      <rPr>
        <vertAlign val="superscript"/>
        <sz val="11"/>
        <rFont val="Symbola"/>
        <family val="1"/>
      </rPr>
      <t>𝑒</t>
    </r>
    <r>
      <rPr>
        <sz val="8"/>
        <rFont val="Symbola"/>
        <family val="1"/>
      </rPr>
      <t xml:space="preserve">1  </t>
    </r>
    <r>
      <rPr>
        <vertAlign val="superscript"/>
        <sz val="11"/>
        <rFont val="Symbola"/>
        <family val="1"/>
      </rPr>
      <t xml:space="preserve">= </t>
    </r>
    <r>
      <rPr>
        <vertAlign val="subscript"/>
        <sz val="11"/>
        <rFont val="Symbola"/>
        <family val="1"/>
      </rPr>
      <t xml:space="preserve">8 </t>
    </r>
    <r>
      <rPr>
        <vertAlign val="superscript"/>
        <sz val="11"/>
        <rFont val="Symbola"/>
        <family val="1"/>
      </rPr>
      <t>∗ ∑(𝑆</t>
    </r>
    <r>
      <rPr>
        <sz val="8"/>
        <rFont val="Symbola"/>
        <family val="1"/>
      </rPr>
      <t xml:space="preserve">𝑇𝑟𝑢𝑒,𝑖  </t>
    </r>
    <r>
      <rPr>
        <vertAlign val="superscript"/>
        <sz val="11"/>
        <rFont val="Symbola"/>
        <family val="1"/>
      </rPr>
      <t>− 𝑆</t>
    </r>
    <r>
      <rPr>
        <sz val="8"/>
        <rFont val="Symbola"/>
        <family val="1"/>
      </rPr>
      <t>𝐹𝑎𝑙𝑠𝑒,𝑖</t>
    </r>
    <r>
      <rPr>
        <vertAlign val="superscript"/>
        <sz val="11"/>
        <rFont val="Symbola"/>
        <family val="1"/>
      </rPr>
      <t xml:space="preserve">)
</t>
    </r>
    <r>
      <rPr>
        <sz val="8"/>
        <rFont val="Symbola"/>
        <family val="1"/>
      </rPr>
      <t xml:space="preserve">𝑖=1
</t>
    </r>
    <r>
      <rPr>
        <sz val="11"/>
        <rFont val="Carlito"/>
        <family val="2"/>
      </rPr>
      <t xml:space="preserve">to find the average added value. The added value of an average line with one of the advanced machine variants enabled vs. not enabled is shown in Table 13 for experiment run 1, and Table 14 for experiment run 2. This represents the extremes of the curve: if it were possible to turn on </t>
    </r>
    <r>
      <rPr>
        <i/>
        <sz val="11"/>
        <rFont val="Carlito"/>
        <family val="2"/>
      </rPr>
      <t xml:space="preserve">half </t>
    </r>
    <r>
      <rPr>
        <sz val="11"/>
        <rFont val="Carlito"/>
        <family val="2"/>
      </rPr>
      <t xml:space="preserve">a machine, this would result in obtaining the average result. Note that the these numbers are negative for all machines, except for the freezer. This is because the freezer adds much extra time to the cooling step, whilst the other machines make the process a lot more flexible and thus help to save
</t>
    </r>
    <r>
      <rPr>
        <sz val="11"/>
        <rFont val="Carlito"/>
        <family val="2"/>
      </rPr>
      <t>time. Since our objective is to minimize the makespan, negative numbers represent good results in</t>
    </r>
  </si>
  <si>
    <r>
      <rPr>
        <sz val="11"/>
        <rFont val="Carlito"/>
        <family val="2"/>
      </rPr>
      <t>these tables. Based on this table, if a hypothetical bakery had a production plan with 15 recipes, and only enough money to upgrade one of these machines, we would recommend they pick the advanced Climate Closet, since that will save them an average of 108.9 minutes in makespan.</t>
    </r>
  </si>
  <si>
    <r>
      <rPr>
        <i/>
        <sz val="9"/>
        <color rgb="FF44536A"/>
        <rFont val="Carlito"/>
        <family val="2"/>
      </rPr>
      <t xml:space="preserve">Table 13: Impact of machines on makespan in minutes (left) and as a percentage of total makespan (right), based on
</t>
    </r>
    <r>
      <rPr>
        <i/>
        <sz val="9"/>
        <color rgb="FF44536A"/>
        <rFont val="Carlito"/>
        <family val="2"/>
      </rPr>
      <t>experiment 1.</t>
    </r>
  </si>
  <si>
    <r>
      <rPr>
        <b/>
        <i/>
        <sz val="11"/>
        <color rgb="FF9C5600"/>
        <rFont val="Carlito"/>
        <family val="2"/>
      </rPr>
      <t>#Recipes</t>
    </r>
  </si>
  <si>
    <r>
      <rPr>
        <b/>
        <sz val="11"/>
        <color rgb="FF9C5600"/>
        <rFont val="Carlito"/>
        <family val="2"/>
      </rPr>
      <t>D_cooler</t>
    </r>
  </si>
  <si>
    <r>
      <rPr>
        <i/>
        <sz val="9"/>
        <color rgb="FF44536A"/>
        <rFont val="Carlito"/>
        <family val="2"/>
      </rPr>
      <t xml:space="preserve">Table 14: Impact of machines on makespan in minutes (left) and as a percentage of total makespan (right) based on
</t>
    </r>
    <r>
      <rPr>
        <i/>
        <sz val="9"/>
        <color rgb="FF44536A"/>
        <rFont val="Carlito"/>
        <family val="2"/>
      </rPr>
      <t>experiment 2</t>
    </r>
  </si>
  <si>
    <r>
      <rPr>
        <i/>
        <sz val="11"/>
        <color rgb="FF3E3E76"/>
        <rFont val="Carlito"/>
        <family val="2"/>
      </rPr>
      <t>10 S</t>
    </r>
  </si>
  <si>
    <r>
      <rPr>
        <i/>
        <sz val="11"/>
        <color rgb="FF3E3E76"/>
        <rFont val="Carlito"/>
        <family val="2"/>
      </rPr>
      <t>10 M</t>
    </r>
  </si>
  <si>
    <r>
      <rPr>
        <i/>
        <sz val="11"/>
        <color rgb="FF3E3E76"/>
        <rFont val="Carlito"/>
        <family val="2"/>
      </rPr>
      <t>10 L</t>
    </r>
  </si>
  <si>
    <r>
      <rPr>
        <sz val="11"/>
        <rFont val="Carlito"/>
        <family val="2"/>
      </rPr>
      <t>From these results we can deduce some basic conclusions about the effects of the machines on average makespan. The oven partition step only has limited use in instances of small to medium batch sizes, probably because potential waiting time before the oven is outweighed by waiting time in other, more influential steps like the cooler. The double cooler becomes less effective in large batches, or if many recipes are in a production plan. It is clear that the freezer adds significantly to the overall processing time, although the impact of this effect decreases when the number of batches increases. Overall, it should come as no surprise that lower average makespan is achieved in each case if the machines use the advanced variant, and that adding a freezer to the line increases the makespan.</t>
    </r>
  </si>
  <si>
    <r>
      <rPr>
        <sz val="11"/>
        <rFont val="Carlito"/>
        <family val="2"/>
      </rPr>
      <t>However, we should not forget about the interaction effect between different machines. The added effects of two machines can help offset the added time cost of, for example, a freezer step. We alter the formula to compare two factors at the same time, with four pairs with and without both factors:</t>
    </r>
  </si>
  <si>
    <r>
      <rPr>
        <sz val="8"/>
        <rFont val="Symbola"/>
        <family val="1"/>
      </rPr>
      <t xml:space="preserve">4                                                                          4
</t>
    </r>
    <r>
      <rPr>
        <sz val="11"/>
        <rFont val="Symbola"/>
        <family val="1"/>
      </rPr>
      <t>1</t>
    </r>
  </si>
  <si>
    <r>
      <rPr>
        <vertAlign val="superscript"/>
        <sz val="11"/>
        <rFont val="Symbola"/>
        <family val="1"/>
      </rPr>
      <t>𝑒</t>
    </r>
    <r>
      <rPr>
        <sz val="8"/>
        <rFont val="Symbola"/>
        <family val="1"/>
      </rPr>
      <t xml:space="preserve">1,2  </t>
    </r>
    <r>
      <rPr>
        <vertAlign val="superscript"/>
        <sz val="11"/>
        <rFont val="Symbola"/>
        <family val="1"/>
      </rPr>
      <t xml:space="preserve">= </t>
    </r>
    <r>
      <rPr>
        <vertAlign val="subscript"/>
        <sz val="11"/>
        <rFont val="Symbola"/>
        <family val="1"/>
      </rPr>
      <t xml:space="preserve">8 </t>
    </r>
    <r>
      <rPr>
        <vertAlign val="superscript"/>
        <sz val="11"/>
        <rFont val="Symbola"/>
        <family val="1"/>
      </rPr>
      <t>∗ (∑(𝑆</t>
    </r>
    <r>
      <rPr>
        <sz val="8"/>
        <rFont val="Symbola"/>
        <family val="1"/>
      </rPr>
      <t xml:space="preserve">𝑇𝑟𝑢𝑒,𝑇𝑟𝑢𝑒,𝑖  </t>
    </r>
    <r>
      <rPr>
        <vertAlign val="superscript"/>
        <sz val="11"/>
        <rFont val="Symbola"/>
        <family val="1"/>
      </rPr>
      <t>− 𝑆</t>
    </r>
    <r>
      <rPr>
        <sz val="8"/>
        <rFont val="Symbola"/>
        <family val="1"/>
      </rPr>
      <t>𝐹𝑎𝑙𝑠𝑒,𝑇𝑟𝑢𝑒,𝑖</t>
    </r>
    <r>
      <rPr>
        <vertAlign val="superscript"/>
        <sz val="11"/>
        <rFont val="Symbola"/>
        <family val="1"/>
      </rPr>
      <t>) − ∑(𝑆</t>
    </r>
    <r>
      <rPr>
        <sz val="8"/>
        <rFont val="Symbola"/>
        <family val="1"/>
      </rPr>
      <t xml:space="preserve">𝑇𝑟𝑢𝑒,𝐹𝑎𝑙𝑠𝑒,𝑗  </t>
    </r>
    <r>
      <rPr>
        <vertAlign val="superscript"/>
        <sz val="11"/>
        <rFont val="Symbola"/>
        <family val="1"/>
      </rPr>
      <t>− 𝑆</t>
    </r>
    <r>
      <rPr>
        <sz val="8"/>
        <rFont val="Symbola"/>
        <family val="1"/>
      </rPr>
      <t>𝐹𝑎𝑙𝑠𝑒,𝐹𝑎𝑙𝑠𝑒,𝑗</t>
    </r>
    <r>
      <rPr>
        <vertAlign val="superscript"/>
        <sz val="11"/>
        <rFont val="Symbola"/>
        <family val="1"/>
      </rPr>
      <t>))</t>
    </r>
  </si>
  <si>
    <r>
      <rPr>
        <sz val="8"/>
        <rFont val="Symbola"/>
        <family val="1"/>
      </rPr>
      <t>𝑖=1                                                                      𝑗=1</t>
    </r>
  </si>
  <si>
    <r>
      <rPr>
        <sz val="11"/>
        <rFont val="Carlito"/>
        <family val="2"/>
      </rPr>
      <t xml:space="preserve">Leading to the following tables with results, with Table 15 displaying the interaction effects per
</t>
    </r>
    <r>
      <rPr>
        <sz val="11"/>
        <rFont val="Carlito"/>
        <family val="2"/>
      </rPr>
      <t xml:space="preserve">possible second-degree interaction. In Table 16 the same values are displayed as a fraction of the
</t>
    </r>
    <r>
      <rPr>
        <sz val="11"/>
        <rFont val="Carlito"/>
        <family val="2"/>
      </rPr>
      <t>average makespan for this step for clarity. The interaction effects for experiment 2 are shown in Table 17.</t>
    </r>
  </si>
  <si>
    <r>
      <rPr>
        <i/>
        <sz val="9"/>
        <color rgb="FF44536A"/>
        <rFont val="Carlito"/>
        <family val="2"/>
      </rPr>
      <t>Table 15: Average Interaction Effects between machine variants in minutes, experiment 1</t>
    </r>
  </si>
  <si>
    <r>
      <rPr>
        <b/>
        <i/>
        <sz val="11"/>
        <color rgb="FF9C5600"/>
        <rFont val="Carlito"/>
        <family val="2"/>
      </rPr>
      <t>Interaction Effect</t>
    </r>
  </si>
  <si>
    <r>
      <rPr>
        <i/>
        <sz val="11"/>
        <color rgb="FF3E3E76"/>
        <rFont val="Carlito"/>
        <family val="2"/>
      </rPr>
      <t>Climas + Oven_P</t>
    </r>
  </si>
  <si>
    <r>
      <rPr>
        <i/>
        <sz val="11"/>
        <color rgb="FF3E3E76"/>
        <rFont val="Carlito"/>
        <family val="2"/>
      </rPr>
      <t>Climas + D_cooler</t>
    </r>
  </si>
  <si>
    <r>
      <rPr>
        <i/>
        <sz val="11"/>
        <color rgb="FF3E3E76"/>
        <rFont val="Carlito"/>
        <family val="2"/>
      </rPr>
      <t>Climas + Freezer</t>
    </r>
  </si>
  <si>
    <r>
      <rPr>
        <i/>
        <sz val="11"/>
        <color rgb="FF3E3E76"/>
        <rFont val="Carlito"/>
        <family val="2"/>
      </rPr>
      <t>Oven_P + D_cooler</t>
    </r>
  </si>
  <si>
    <r>
      <rPr>
        <i/>
        <sz val="11"/>
        <color rgb="FF3E3E76"/>
        <rFont val="Carlito"/>
        <family val="2"/>
      </rPr>
      <t>Oven_P + Freezer</t>
    </r>
  </si>
  <si>
    <r>
      <rPr>
        <i/>
        <sz val="11"/>
        <color rgb="FF3E3E76"/>
        <rFont val="Carlito"/>
        <family val="2"/>
      </rPr>
      <t>D_cooler + Freezer</t>
    </r>
  </si>
  <si>
    <r>
      <rPr>
        <i/>
        <sz val="9"/>
        <color rgb="FF44536A"/>
        <rFont val="Carlito"/>
        <family val="2"/>
      </rPr>
      <t>Table 16: Average Interaction Effects between machine variants as a percentage of average makespan, experiment 1</t>
    </r>
  </si>
  <si>
    <r>
      <rPr>
        <b/>
        <i/>
        <sz val="11"/>
        <color rgb="FF9C5600"/>
        <rFont val="Carlito"/>
        <family val="2"/>
      </rPr>
      <t>Interaction effect</t>
    </r>
  </si>
  <si>
    <r>
      <rPr>
        <b/>
        <sz val="11"/>
        <color rgb="FF9C5600"/>
        <rFont val="Carlito"/>
        <family val="2"/>
      </rPr>
      <t>Total</t>
    </r>
  </si>
  <si>
    <r>
      <rPr>
        <i/>
        <sz val="9"/>
        <color rgb="FF44536A"/>
        <rFont val="Carlito"/>
        <family val="2"/>
      </rPr>
      <t>Table 17: Interaction Effects between machine variants, in absolute minutes and relative percentages, experiment 2</t>
    </r>
  </si>
  <si>
    <r>
      <rPr>
        <b/>
        <sz val="11"/>
        <color rgb="FF9C5600"/>
        <rFont val="Carlito"/>
        <family val="2"/>
      </rPr>
      <t>10S</t>
    </r>
  </si>
  <si>
    <r>
      <rPr>
        <b/>
        <sz val="11"/>
        <color rgb="FF9C5600"/>
        <rFont val="Carlito"/>
        <family val="2"/>
      </rPr>
      <t>10M</t>
    </r>
  </si>
  <si>
    <r>
      <rPr>
        <b/>
        <sz val="11"/>
        <color rgb="FF9C5600"/>
        <rFont val="Carlito"/>
        <family val="2"/>
      </rPr>
      <t>10L</t>
    </r>
  </si>
  <si>
    <r>
      <rPr>
        <sz val="11"/>
        <rFont val="Carlito"/>
        <family val="2"/>
      </rPr>
      <t>From these two experiments it is clear that the most impactful combination of machines, if they are both enabled, is the combination of a double cooler and freezer. This makes sense: adding a freezer to the line vastly limits the flexibility of the cooling spiral whilst also lengthening the makespan of any product on the line. Adding a double cooling spiral will decrease the negative effects this has, especially if the batches are larger on average and less opportunities exist to match recipes of the same speed. As such, adding a double cooler to a line where freezing the buns is a necessary part of the production step should be realistically considered. Another interesting combination would be the advanced variant of the rising chamber (Climas) with the double cooler. That would be especially helpful if the number of recipes in a production plan is smaller than ten, or with small batch sizes, in this example. If batch sizes are large, combining the climate chamber with oven-partition has a large impact.</t>
    </r>
  </si>
  <si>
    <r>
      <rPr>
        <sz val="12"/>
        <color rgb="FF1F3762"/>
        <rFont val="Carlito"/>
        <family val="2"/>
      </rPr>
      <t xml:space="preserve">6.5)      Conclusion
</t>
    </r>
    <r>
      <rPr>
        <sz val="11"/>
        <rFont val="Carlito"/>
        <family val="2"/>
      </rPr>
      <t xml:space="preserve">Using our model, we provided clear answers to a number of customer questions regarding scheduling dilemmas that Kaak engineers currently would have spent weeks debating. We also tested our solution methods, resulting in a belief that for big experiment runs, using Simulated Annealing methods is faster than Tabu search. However, for singular customer questions, there is no reason not to also utilize the Tabu-search functions, since the method only takes moderately longer than Simulated Annealing on big production plans, and may come up with better answers. We found a good overview of the singular- and interaction-effects of the different machine models, which will provide Kaak with a lot of insight into the added value of potential new machine arrangements, and the added benefit of flexibility on the line. Adding flexibility generally seems to improve the use of available production capacity. The results in this chapter are interesting, but come with a small caveat: they are only tested on a single dataset of bread recipes from a single customer. Whilst the
</t>
    </r>
    <r>
      <rPr>
        <sz val="11"/>
        <rFont val="Carlito"/>
        <family val="2"/>
      </rPr>
      <t>diversity in this dataset is quite big, results may vary from customer to customer.</t>
    </r>
  </si>
  <si>
    <r>
      <rPr>
        <sz val="16"/>
        <color rgb="FF2E5395"/>
        <rFont val="Carlito"/>
        <family val="2"/>
      </rPr>
      <t xml:space="preserve">Chapter 7:           Conclusions &amp; Recommendations
</t>
    </r>
    <r>
      <rPr>
        <sz val="12"/>
        <color rgb="FF1F3762"/>
        <rFont val="Carlito"/>
        <family val="2"/>
      </rPr>
      <t xml:space="preserve">7.1)      Conclusions
</t>
    </r>
    <r>
      <rPr>
        <sz val="11"/>
        <rFont val="Carlito"/>
        <family val="2"/>
      </rPr>
      <t>In this thesis we researched the Industrial Bakery Scheduling problem, and came up with a novel calculation model to handle the continuous, batch-driven nature of the system. The model seems to perform well and serves as a good proof of concept for the problem Kaak is facing. The calculation model holds up to scrutiny and can be extended to handle many more machines and recipes if necessary. It is efficient at calculating the required minimal postponement times. We believe the model could also be applied to other scheduling problems facing the agri-food and/or manufacturing industry, where different batches of thousands of identical products are produced on the same continuous production line, with sequence-dependent change-over times in between batches. Think for example of a beer bottling plant, or a pasta factory.</t>
    </r>
  </si>
  <si>
    <r>
      <rPr>
        <sz val="11"/>
        <rFont val="Carlito"/>
        <family val="2"/>
      </rPr>
      <t xml:space="preserve">Our optimization methods were based on tried and tested techniques, which performed as well as  we could have expected. We did not find any unexpected results from utilizing the optimization techniques we did in our model. For the size of the problem, the current optimization techniques perform well enough, but further methods could be the subject of future research. Also, our </t>
    </r>
    <r>
      <rPr>
        <sz val="11"/>
        <rFont val="Trebuchet MS"/>
        <family val="2"/>
      </rPr>
      <t>“</t>
    </r>
    <r>
      <rPr>
        <sz val="11"/>
        <rFont val="Carlito"/>
        <family val="2"/>
      </rPr>
      <t>Hybrid</t>
    </r>
    <r>
      <rPr>
        <sz val="11"/>
        <rFont val="Trebuchet MS"/>
        <family val="2"/>
      </rPr>
      <t xml:space="preserve">” </t>
    </r>
    <r>
      <rPr>
        <sz val="11"/>
        <rFont val="Carlito"/>
        <family val="2"/>
      </rPr>
      <t xml:space="preserve">flow-shop model only had a single stage at which multiple machines could be chosen. In a model
</t>
    </r>
    <r>
      <rPr>
        <sz val="11"/>
        <rFont val="Carlito"/>
        <family val="2"/>
      </rPr>
      <t>with multiple stages with multiple machines, the solutions provided by our model may become less deterministic and harder to solve. If such a case were to occur, increasing the range of possible optimization methods may be necessary. That is not very likely to happen for the small-bread line, but a problem Kaak could encounter is when two near-identical lines are placed in the same factory, and a choice has to be made which recipes to produce on which line. This would also be a situation in which the research by Jordan &amp; Graves (1995) would be more applicable.</t>
    </r>
  </si>
  <si>
    <r>
      <rPr>
        <sz val="11"/>
        <rFont val="Carlito"/>
        <family val="2"/>
      </rPr>
      <t xml:space="preserve">In initial experiments on an example customer support case, we used the model and the optimization methods to provide good answers to the questions that were posed. We found product sequences that were optimal, alternative production plans that lock a certain recipe in a sequence, and clear answers to how to balance production plans to accommodate new recipes. This same method of working can be extended to further customer cases without much issue. Furthermore we experimented with the effects of production plan- and batch-size on makespan, in combination with 16 different versions of the machine line, leading to new data regarding the performance of certain machine lines and machine combinations. This serves as a good showcase of the flexibility of the model to encompass different machine models, and the relative ease with which new machines can be added by altering the formulas for that specific machine.
</t>
    </r>
    <r>
      <rPr>
        <sz val="12"/>
        <color rgb="FF1F3762"/>
        <rFont val="Carlito"/>
        <family val="2"/>
      </rPr>
      <t xml:space="preserve">7.2)      Recommendations
</t>
    </r>
    <r>
      <rPr>
        <sz val="11"/>
        <rFont val="Carlito"/>
        <family val="2"/>
      </rPr>
      <t>The use of the tool that was built will help Kaak and its customers to make better use of time on new and existing machine lines, by optimizing the usage of change-over time between different batches. A simple check before recommending a production plan could save a great deal of time, in essence adding production capacity, and thus value, to production facilities. The tool will allow Kaak to properly advise its customers about the upgrading or integration of newer, more flexible machine models into the production process. It can also serve as a guide to the added value of (further) developing those more flexible machine models. We would advise to continue development of this tool, for example by extending the range of machine variants in the model. It should be possible to apply the same model to the loaf-bread line without much trouble, since it shares many similarities with the small-bread line. Building a proper user interface may help to increase the value to staff in the sales and engineering departments.</t>
    </r>
  </si>
  <si>
    <r>
      <rPr>
        <sz val="11"/>
        <rFont val="Carlito"/>
        <family val="2"/>
      </rPr>
      <t xml:space="preserve">In terms of further research relating to the Flow Shop model, we would advise Kaak to perform an extensive </t>
    </r>
    <r>
      <rPr>
        <sz val="11"/>
        <rFont val="Trebuchet MS"/>
        <family val="2"/>
      </rPr>
      <t xml:space="preserve">survey to check the types of bread that its’ many customers produce, and to create a </t>
    </r>
    <r>
      <rPr>
        <sz val="11"/>
        <rFont val="Carlito"/>
        <family val="2"/>
      </rPr>
      <t>complete dataset per customer with the production-times of recipes concerning different production steps. Especially the pre-rise step deserves more attention in our opinion, since we had to skip that step in our Flow-Shop model due to lack of data. The scheduling of recipes in the pre-rise step could prove to be of great influence on the outcomes of our model. Looking into change-over times regarding different types of product carriers would be another factor that has to be considered in an extended version of the model: whilst we assumed that all small-bread lines use a unified model of peel boards, some exceptions exist that may necessitate a more impactful change-over between different bread types. Also, differences in tact-time may have a great impact on the types of change- over that are allowed, which was a factor that is lacking in this thesis.</t>
    </r>
  </si>
  <si>
    <r>
      <rPr>
        <sz val="11"/>
        <rFont val="Carlito"/>
        <family val="2"/>
      </rPr>
      <t>Kaak has struggled with simulating their complete machine lines for a few years by this point, and they initially reached out to the University of Twente for help to develop a Discrete Event Simulation (DES) model of their small-bread line. We stopped development of that model due to the scheduling problem that is the subject of this thesis and a lack of verifiable data on the stochastic aspects of the production process. Now that the Industrial Bakery Scheduling problem has been solved, we advise they look into building that model again. Especially machines that are prone to jamming, such as the packaging lines, as well as machines that require lots of physical intervention, such as the loading of dough into the dough dispenser, or the part of the line between the rising chamber and oven, would be well-served by building a DES model to help test the robustness of the different production plans that will be recommended by our flow-shop solution. Specifically, the movement of personnel to make physical alterations to the machines as a part of either change-over processes or due to breakdowns cannot be simulated in our flow-shop model, since these problems are discrete in nature and happen with a lot of uncertainty. A more robust DES solution is needed here.</t>
    </r>
  </si>
  <si>
    <r>
      <rPr>
        <sz val="11"/>
        <rFont val="Carlito"/>
        <family val="2"/>
      </rPr>
      <t xml:space="preserve">Another, much more technical, problem Kaak regularly encounters is the simulation of their </t>
    </r>
    <r>
      <rPr>
        <sz val="11"/>
        <rFont val="Trebuchet MS"/>
        <family val="2"/>
      </rPr>
      <t xml:space="preserve">Programmable Logic Controllers (PLC’s), the electrical components that send complex movement </t>
    </r>
    <r>
      <rPr>
        <sz val="11"/>
        <rFont val="Carlito"/>
        <family val="2"/>
      </rPr>
      <t xml:space="preserve">orders to the machines they build. Simulating a single machine is relatively easy, but since machines always work together in a complex line this presents a huge problem. These problems are too large and intensive to solve in their regular tools, such as NX-MCD. That goes for the manpower that is needed to program the problems, as well as the computational limits of their PCs. For this, looking into a DES-PLC programming solution may be key, since it should be possible to leave out many of
</t>
    </r>
    <r>
      <rPr>
        <sz val="11"/>
        <rFont val="Carlito"/>
        <family val="2"/>
      </rPr>
      <t>the mechatronic aspects of the PLC simulation. This is truly out of scope for this project, however.</t>
    </r>
  </si>
  <si>
    <r>
      <rPr>
        <sz val="16"/>
        <color rgb="FF2E5395"/>
        <rFont val="Carlito"/>
        <family val="2"/>
      </rPr>
      <t>List of common phrases and abbreviations</t>
    </r>
  </si>
  <si>
    <r>
      <rPr>
        <sz val="11"/>
        <rFont val="Carlito"/>
        <family val="2"/>
      </rPr>
      <t>Phrase</t>
    </r>
  </si>
  <si>
    <r>
      <rPr>
        <sz val="11"/>
        <rFont val="Carlito"/>
        <family val="2"/>
      </rPr>
      <t>Description</t>
    </r>
  </si>
  <si>
    <r>
      <rPr>
        <b/>
        <sz val="11"/>
        <rFont val="Carlito"/>
        <family val="2"/>
      </rPr>
      <t>DES</t>
    </r>
  </si>
  <si>
    <r>
      <rPr>
        <sz val="11"/>
        <rFont val="Carlito"/>
        <family val="2"/>
      </rPr>
      <t>Discrete Event Simulation</t>
    </r>
  </si>
  <si>
    <r>
      <rPr>
        <b/>
        <i/>
        <sz val="11"/>
        <rFont val="Carlito"/>
        <family val="2"/>
      </rPr>
      <t>(Product) Carrier</t>
    </r>
  </si>
  <si>
    <r>
      <rPr>
        <sz val="11"/>
        <rFont val="Carlito"/>
        <family val="2"/>
      </rPr>
      <t>Depending on the factory, dough balls will be dispensed onto or into a product carrier in a set pattern, to protect their shape and prevent stretching. In the small-</t>
    </r>
    <r>
      <rPr>
        <sz val="11"/>
        <rFont val="Trebuchet MS"/>
        <family val="2"/>
      </rPr>
      <t xml:space="preserve">bread line, so called “peel boards” are the most common. Other product </t>
    </r>
    <r>
      <rPr>
        <sz val="11"/>
        <rFont val="Carlito"/>
        <family val="2"/>
      </rPr>
      <t xml:space="preserve">carriers include baking pans, in which loafs of bread are baked with a lid on top, or wave-carriers which are sometimes used as heat-resistant open baking pans for baguettes. We calculate production throughput in terms of Product Carriers,
</t>
    </r>
    <r>
      <rPr>
        <sz val="11"/>
        <rFont val="Carlito"/>
        <family val="2"/>
      </rPr>
      <t>even though they are removed halfway through the process.</t>
    </r>
  </si>
  <si>
    <r>
      <rPr>
        <b/>
        <i/>
        <sz val="11"/>
        <rFont val="Carlito"/>
        <family val="2"/>
      </rPr>
      <t>Climas/ Rising Chambers</t>
    </r>
  </si>
  <si>
    <r>
      <rPr>
        <sz val="11"/>
        <rFont val="Carlito"/>
        <family val="2"/>
      </rPr>
      <t xml:space="preserve">Climate Chambers, place where dough rests and rises during production run. The
</t>
    </r>
    <r>
      <rPr>
        <sz val="11"/>
        <rFont val="Carlito"/>
        <family val="2"/>
      </rPr>
      <t>temperatures and humidity are kept at a constant level. Commonly called Rising Chambers.</t>
    </r>
  </si>
  <si>
    <r>
      <rPr>
        <b/>
        <i/>
        <sz val="11"/>
        <rFont val="Carlito"/>
        <family val="2"/>
      </rPr>
      <t>Flow-Shop</t>
    </r>
  </si>
  <si>
    <r>
      <rPr>
        <sz val="11"/>
        <rFont val="Carlito"/>
        <family val="2"/>
      </rPr>
      <t xml:space="preserve">Production environment where all products follow the same predictable route
</t>
    </r>
    <r>
      <rPr>
        <sz val="11"/>
        <rFont val="Carlito"/>
        <family val="2"/>
      </rPr>
      <t>along different machines.</t>
    </r>
  </si>
  <si>
    <r>
      <rPr>
        <b/>
        <i/>
        <sz val="11"/>
        <rFont val="Carlito"/>
        <family val="2"/>
      </rPr>
      <t>HFP</t>
    </r>
  </si>
  <si>
    <r>
      <rPr>
        <sz val="11"/>
        <rFont val="Carlito"/>
        <family val="2"/>
      </rPr>
      <t xml:space="preserve">Hybrid Flow-shop Problem, a deterministic problem where products follow a set of steps through different processing stations, and where at least one step has at
</t>
    </r>
    <r>
      <rPr>
        <sz val="11"/>
        <rFont val="Carlito"/>
        <family val="2"/>
      </rPr>
      <t>least two independent stations.</t>
    </r>
  </si>
  <si>
    <r>
      <rPr>
        <b/>
        <i/>
        <sz val="11"/>
        <rFont val="Carlito"/>
        <family val="2"/>
      </rPr>
      <t>Makespan</t>
    </r>
  </si>
  <si>
    <r>
      <rPr>
        <sz val="11"/>
        <rFont val="Carlito"/>
        <family val="2"/>
      </rPr>
      <t xml:space="preserve">Total production time, from first entry onto the line to final exit from final machine, of individual batch of products or entire production plan, depending on
</t>
    </r>
    <r>
      <rPr>
        <sz val="11"/>
        <rFont val="Carlito"/>
        <family val="2"/>
      </rPr>
      <t>context.</t>
    </r>
  </si>
  <si>
    <r>
      <rPr>
        <b/>
        <i/>
        <sz val="11"/>
        <rFont val="Carlito"/>
        <family val="2"/>
      </rPr>
      <t>NEH</t>
    </r>
  </si>
  <si>
    <r>
      <rPr>
        <sz val="11"/>
        <rFont val="Trebuchet MS"/>
        <family val="2"/>
      </rPr>
      <t>Abbreviation of “Newaz</t>
    </r>
    <r>
      <rPr>
        <sz val="11"/>
        <rFont val="Carlito"/>
        <family val="2"/>
      </rPr>
      <t>-Enscore-</t>
    </r>
    <r>
      <rPr>
        <sz val="11"/>
        <rFont val="Trebuchet MS"/>
        <family val="2"/>
      </rPr>
      <t xml:space="preserve">Ham”, the authors of the paper in which they
</t>
    </r>
    <r>
      <rPr>
        <sz val="11"/>
        <rFont val="Carlito"/>
        <family val="2"/>
      </rPr>
      <t>first described their efficient cheapest-insertion construction heuristic applied to flow-shop models</t>
    </r>
  </si>
  <si>
    <r>
      <rPr>
        <b/>
        <i/>
        <sz val="11"/>
        <rFont val="Carlito"/>
        <family val="2"/>
      </rPr>
      <t>PLBs</t>
    </r>
  </si>
  <si>
    <r>
      <rPr>
        <sz val="11"/>
        <rFont val="Trebuchet MS"/>
        <family val="2"/>
      </rPr>
      <t>Peel Boards. See “(Product) Carrier”.</t>
    </r>
  </si>
  <si>
    <r>
      <rPr>
        <b/>
        <i/>
        <sz val="11"/>
        <rFont val="Carlito"/>
        <family val="2"/>
      </rPr>
      <t>PLC</t>
    </r>
  </si>
  <si>
    <r>
      <rPr>
        <sz val="11"/>
        <rFont val="Carlito"/>
        <family val="2"/>
      </rPr>
      <t xml:space="preserve">Programmable Logic Controllers: the computers that send machines their
</t>
    </r>
    <r>
      <rPr>
        <sz val="11"/>
        <rFont val="Carlito"/>
        <family val="2"/>
      </rPr>
      <t>commands, to direct movements or responses to sensor- or user-input.</t>
    </r>
  </si>
  <si>
    <r>
      <rPr>
        <b/>
        <i/>
        <sz val="11"/>
        <rFont val="Carlito"/>
        <family val="2"/>
      </rPr>
      <t xml:space="preserve">Postponement
</t>
    </r>
    <r>
      <rPr>
        <b/>
        <i/>
        <sz val="11"/>
        <rFont val="Carlito"/>
        <family val="2"/>
      </rPr>
      <t>Time</t>
    </r>
  </si>
  <si>
    <r>
      <rPr>
        <sz val="11"/>
        <rFont val="Carlito"/>
        <family val="2"/>
      </rPr>
      <t xml:space="preserve">The time that is added as waiting time *before* a recipe is first dispensed onto
</t>
    </r>
    <r>
      <rPr>
        <sz val="11"/>
        <rFont val="Carlito"/>
        <family val="2"/>
      </rPr>
      <t>the production line, to avoid waiting times during the continuous production run.</t>
    </r>
  </si>
  <si>
    <r>
      <rPr>
        <b/>
        <i/>
        <sz val="11"/>
        <rFont val="Carlito"/>
        <family val="2"/>
      </rPr>
      <t xml:space="preserve">Production
</t>
    </r>
    <r>
      <rPr>
        <b/>
        <i/>
        <sz val="11"/>
        <rFont val="Carlito"/>
        <family val="2"/>
      </rPr>
      <t>Plan</t>
    </r>
  </si>
  <si>
    <r>
      <rPr>
        <sz val="11"/>
        <rFont val="Carlito"/>
        <family val="2"/>
      </rPr>
      <t xml:space="preserve">A set one or more of recipes and the amount in which they will be baked on a
</t>
    </r>
    <r>
      <rPr>
        <sz val="11"/>
        <rFont val="Carlito"/>
        <family val="2"/>
      </rPr>
      <t>given production day, in a specific sequence.</t>
    </r>
  </si>
  <si>
    <r>
      <rPr>
        <b/>
        <i/>
        <sz val="11"/>
        <rFont val="Carlito"/>
        <family val="2"/>
      </rPr>
      <t>Recipe</t>
    </r>
  </si>
  <si>
    <r>
      <rPr>
        <sz val="11"/>
        <rFont val="Carlito"/>
        <family val="2"/>
      </rPr>
      <t xml:space="preserve">A specific type of bread and the processing times, tact-time, baking temperature
</t>
    </r>
    <r>
      <rPr>
        <sz val="11"/>
        <rFont val="Carlito"/>
        <family val="2"/>
      </rPr>
      <t>and other factors associated with producing it.</t>
    </r>
  </si>
  <si>
    <r>
      <rPr>
        <b/>
        <i/>
        <sz val="11"/>
        <rFont val="Carlito"/>
        <family val="2"/>
      </rPr>
      <t>SA</t>
    </r>
  </si>
  <si>
    <r>
      <rPr>
        <sz val="11"/>
        <rFont val="Carlito"/>
        <family val="2"/>
      </rPr>
      <t xml:space="preserve">Abbreviation of Simulated Annealing, an improvement heuristic in which random neighboring solutions are chosen, and sometimes accepted based on a certain
</t>
    </r>
    <r>
      <rPr>
        <sz val="11"/>
        <rFont val="Carlito"/>
        <family val="2"/>
      </rPr>
      <t>acceptance-factor</t>
    </r>
  </si>
  <si>
    <r>
      <rPr>
        <b/>
        <i/>
        <sz val="11"/>
        <rFont val="Carlito"/>
        <family val="2"/>
      </rPr>
      <t>Sequence</t>
    </r>
  </si>
  <si>
    <r>
      <rPr>
        <sz val="11"/>
        <rFont val="Carlito"/>
        <family val="2"/>
      </rPr>
      <t xml:space="preserve">The sequence of different recipes in the production plan, the order in which they
</t>
    </r>
    <r>
      <rPr>
        <sz val="11"/>
        <rFont val="Carlito"/>
        <family val="2"/>
      </rPr>
      <t>will be produced.</t>
    </r>
  </si>
  <si>
    <r>
      <rPr>
        <b/>
        <i/>
        <sz val="11"/>
        <rFont val="Carlito"/>
        <family val="2"/>
      </rPr>
      <t>Tabu (search)</t>
    </r>
  </si>
  <si>
    <r>
      <rPr>
        <sz val="11"/>
        <rFont val="Trebuchet MS"/>
        <family val="2"/>
      </rPr>
      <t>An improvement heuristic in which a “tabu”</t>
    </r>
    <r>
      <rPr>
        <sz val="11"/>
        <rFont val="Carlito"/>
        <family val="2"/>
      </rPr>
      <t xml:space="preserve">-list of previously-visited solutions is
</t>
    </r>
    <r>
      <rPr>
        <sz val="11"/>
        <rFont val="Carlito"/>
        <family val="2"/>
      </rPr>
      <t>kept. The solutions on this list are forbidden to re-visit, leading to a diversification of the algorithm.</t>
    </r>
  </si>
  <si>
    <r>
      <rPr>
        <b/>
        <i/>
        <sz val="11"/>
        <rFont val="Carlito"/>
        <family val="2"/>
      </rPr>
      <t>Waiting Time</t>
    </r>
  </si>
  <si>
    <r>
      <rPr>
        <sz val="11"/>
        <rFont val="Carlito"/>
        <family val="2"/>
      </rPr>
      <t xml:space="preserve">Any time a product has to wait to enter a machine, either due to it being occupied or changing over to new settings. In our model, waiting time is not
</t>
    </r>
    <r>
      <rPr>
        <sz val="11"/>
        <rFont val="Carlito"/>
        <family val="2"/>
      </rPr>
      <t>allowed and instead leads directly to Postponement time.</t>
    </r>
  </si>
  <si>
    <r>
      <rPr>
        <sz val="16"/>
        <color rgb="FF2E5395"/>
        <rFont val="Carlito"/>
        <family val="2"/>
      </rPr>
      <t xml:space="preserve">Bibliography
</t>
    </r>
    <r>
      <rPr>
        <sz val="11"/>
        <rFont val="Carlito"/>
        <family val="2"/>
      </rPr>
      <t xml:space="preserve">Allahverdi, A., &amp; Aldowaisan, T. (2001). Minimizing Total Completion Time in a No-Wait Flowshop with Sequence-Dependent Additive Changeover Times. </t>
    </r>
    <r>
      <rPr>
        <i/>
        <sz val="11"/>
        <rFont val="Carlito"/>
        <family val="2"/>
      </rPr>
      <t>The Journal of the Operational Research Society, 52</t>
    </r>
    <r>
      <rPr>
        <sz val="11"/>
        <rFont val="Carlito"/>
        <family val="2"/>
      </rPr>
      <t xml:space="preserve">(4), 449-462.
</t>
    </r>
    <r>
      <rPr>
        <sz val="11"/>
        <rFont val="Carlito"/>
        <family val="2"/>
      </rPr>
      <t xml:space="preserve">Allahverdi, A., Ng, C. T., Cheng, T. C. E., &amp; Kovalyov, M. Y. (2006). A survey of scheduling problems with setup times or cost. </t>
    </r>
    <r>
      <rPr>
        <i/>
        <sz val="11"/>
        <rFont val="Carlito"/>
        <family val="2"/>
      </rPr>
      <t>European Journal of Operational Research, 187</t>
    </r>
    <r>
      <rPr>
        <sz val="11"/>
        <rFont val="Carlito"/>
        <family val="2"/>
      </rPr>
      <t xml:space="preserve">, 985-1032.
</t>
    </r>
    <r>
      <rPr>
        <sz val="11"/>
        <rFont val="Carlito"/>
        <family val="2"/>
      </rPr>
      <t xml:space="preserve">Ben-Daya, M., &amp; Al-Fawzan, M. (1998). A tabu search approach for the flow shop scheduling problem. </t>
    </r>
    <r>
      <rPr>
        <i/>
        <sz val="11"/>
        <rFont val="Carlito"/>
        <family val="2"/>
      </rPr>
      <t>European Journal of Operational Research, 109</t>
    </r>
    <r>
      <rPr>
        <sz val="11"/>
        <rFont val="Carlito"/>
        <family val="2"/>
      </rPr>
      <t xml:space="preserve">(1), 88-95. doi:10.1016/S0377-2217(97)00136- 7
</t>
    </r>
    <r>
      <rPr>
        <sz val="11"/>
        <rFont val="Carlito"/>
        <family val="2"/>
      </rPr>
      <t xml:space="preserve">Graham, R. L. L., E.L.; Lenstra, J.K.; Rinnooy Kan, A.H.G.,. (1979). Optimization and approximation in deterministic sequencing and scheduling: a Survey. </t>
    </r>
    <r>
      <rPr>
        <i/>
        <sz val="11"/>
        <rFont val="Carlito"/>
        <family val="2"/>
      </rPr>
      <t>Annals of Discrete Mathematics, 5</t>
    </r>
    <r>
      <rPr>
        <sz val="11"/>
        <rFont val="Carlito"/>
        <family val="2"/>
      </rPr>
      <t xml:space="preserve">(287- 326).
</t>
    </r>
    <r>
      <rPr>
        <sz val="11"/>
        <rFont val="Carlito"/>
        <family val="2"/>
      </rPr>
      <t xml:space="preserve">Gupta, J. N. D. (1988). Two-Stage, Hybrid Flowshop Scheduling Problem. </t>
    </r>
    <r>
      <rPr>
        <i/>
        <sz val="11"/>
        <rFont val="Carlito"/>
        <family val="2"/>
      </rPr>
      <t>Journal of the Operational Research Society, 39</t>
    </r>
    <r>
      <rPr>
        <sz val="11"/>
        <rFont val="Carlito"/>
        <family val="2"/>
      </rPr>
      <t xml:space="preserve">(4), 359-364.
</t>
    </r>
    <r>
      <rPr>
        <sz val="11"/>
        <rFont val="Carlito"/>
        <family val="2"/>
      </rPr>
      <t xml:space="preserve">Hall, N. G., Laporte, G., Selvarajah, E., &amp; Sriskandarajah, C. (2003). Scheduling and Lot Streaming in Flowshops with no-wait in process. </t>
    </r>
    <r>
      <rPr>
        <i/>
        <sz val="11"/>
        <rFont val="Carlito"/>
        <family val="2"/>
      </rPr>
      <t>Journal of Scheduling, 6</t>
    </r>
    <r>
      <rPr>
        <sz val="11"/>
        <rFont val="Carlito"/>
        <family val="2"/>
      </rPr>
      <t xml:space="preserve">, 339-354.
</t>
    </r>
    <r>
      <rPr>
        <sz val="11"/>
        <rFont val="Carlito"/>
        <family val="2"/>
      </rPr>
      <t xml:space="preserve">Jordan, W. C., &amp; Graves, S. C. (1995). Principles on the Benefits of Manufacturing Process Flexibility.
</t>
    </r>
    <r>
      <rPr>
        <i/>
        <sz val="11"/>
        <rFont val="Carlito"/>
        <family val="2"/>
      </rPr>
      <t>Management Science, 41</t>
    </r>
    <r>
      <rPr>
        <sz val="11"/>
        <rFont val="Carlito"/>
        <family val="2"/>
      </rPr>
      <t xml:space="preserve">, 577-594.
</t>
    </r>
    <r>
      <rPr>
        <sz val="11"/>
        <rFont val="Carlito"/>
        <family val="2"/>
      </rPr>
      <t xml:space="preserve">Kirkpatrick, S., C. D. Gelatt, J., &amp; Vecchi, M. P. (1983). Optimization by Simulated Annealing. </t>
    </r>
    <r>
      <rPr>
        <i/>
        <sz val="11"/>
        <rFont val="Carlito"/>
        <family val="2"/>
      </rPr>
      <t>Science, 220</t>
    </r>
    <r>
      <rPr>
        <sz val="11"/>
        <rFont val="Carlito"/>
        <family val="2"/>
      </rPr>
      <t xml:space="preserve">, 671-680.
</t>
    </r>
    <r>
      <rPr>
        <sz val="11"/>
        <rFont val="Carlito"/>
        <family val="2"/>
      </rPr>
      <t xml:space="preserve">Lee, C.-Y., &amp; Vairaktarakis, G. L. (1994). Minimizing makespan in hybrid flowshops. </t>
    </r>
    <r>
      <rPr>
        <i/>
        <sz val="11"/>
        <rFont val="Carlito"/>
        <family val="2"/>
      </rPr>
      <t>Operations Research Letters, 16</t>
    </r>
    <r>
      <rPr>
        <sz val="11"/>
        <rFont val="Carlito"/>
        <family val="2"/>
      </rPr>
      <t xml:space="preserve">(3), 149-158.
</t>
    </r>
    <r>
      <rPr>
        <sz val="11"/>
        <rFont val="Carlito"/>
        <family val="2"/>
      </rPr>
      <t xml:space="preserve">Nawaz, M., Enscore, E. E., &amp; Ham, I. (1982). A Heuristic Algorithm for the m-Machine, n-Job Flow-shop Sequencing Problem. </t>
    </r>
    <r>
      <rPr>
        <i/>
        <sz val="11"/>
        <rFont val="Carlito"/>
        <family val="2"/>
      </rPr>
      <t>The International Journal of Management Science, 1a</t>
    </r>
    <r>
      <rPr>
        <sz val="11"/>
        <rFont val="Carlito"/>
        <family val="2"/>
      </rPr>
      <t xml:space="preserve">(1), 91-95.
</t>
    </r>
    <r>
      <rPr>
        <sz val="11"/>
        <rFont val="Carlito"/>
        <family val="2"/>
      </rPr>
      <t xml:space="preserve">Pan, Q.-K. (2015). An effective co-evolutionary artificial bee colony algorithm for steelmaking - continuous casting scheduling. </t>
    </r>
    <r>
      <rPr>
        <i/>
        <sz val="11"/>
        <rFont val="Carlito"/>
        <family val="2"/>
      </rPr>
      <t>European Journal of Operational Research, 250</t>
    </r>
    <r>
      <rPr>
        <sz val="11"/>
        <rFont val="Carlito"/>
        <family val="2"/>
      </rPr>
      <t xml:space="preserve">, 702-714.
</t>
    </r>
    <r>
      <rPr>
        <sz val="11"/>
        <rFont val="Carlito"/>
        <family val="2"/>
      </rPr>
      <t xml:space="preserve">Reisman, A., Kumar, A., &amp; Motwani, J. (1997). Flowshop Scheduling/Sequencing Research: A Statistical Review of the Literature, 1952-1994. </t>
    </r>
    <r>
      <rPr>
        <i/>
        <sz val="11"/>
        <rFont val="Carlito"/>
        <family val="2"/>
      </rPr>
      <t>IEEE Transactions on Engineering Management, 44</t>
    </r>
    <r>
      <rPr>
        <sz val="11"/>
        <rFont val="Carlito"/>
        <family val="2"/>
      </rPr>
      <t xml:space="preserve">(3), 316-329.
</t>
    </r>
    <r>
      <rPr>
        <sz val="11"/>
        <rFont val="Carlito"/>
        <family val="2"/>
      </rPr>
      <t xml:space="preserve">Ruiz, R., &amp; Maroto, C. (2004). A comprehensive review and evaluation of permutation flowshop heuristics. </t>
    </r>
    <r>
      <rPr>
        <i/>
        <sz val="11"/>
        <rFont val="Carlito"/>
        <family val="2"/>
      </rPr>
      <t>European Journal of Operational Research, 165</t>
    </r>
    <r>
      <rPr>
        <sz val="11"/>
        <rFont val="Carlito"/>
        <family val="2"/>
      </rPr>
      <t xml:space="preserve">, 479-494.
</t>
    </r>
    <r>
      <rPr>
        <sz val="11"/>
        <rFont val="Carlito"/>
        <family val="2"/>
      </rPr>
      <t xml:space="preserve">Ruiz, R., Şerifoğlu, F. S., &amp; Urlings, T. (2008). Modeling Realistic Hybrid Flexible Flowshop Scheduling Problems. </t>
    </r>
    <r>
      <rPr>
        <i/>
        <sz val="11"/>
        <rFont val="Carlito"/>
        <family val="2"/>
      </rPr>
      <t>Computers &amp; Operations Research, 35</t>
    </r>
    <r>
      <rPr>
        <sz val="11"/>
        <rFont val="Carlito"/>
        <family val="2"/>
      </rPr>
      <t xml:space="preserve">(4), 1151-1175.
</t>
    </r>
    <r>
      <rPr>
        <sz val="11"/>
        <rFont val="Carlito"/>
        <family val="2"/>
      </rPr>
      <t xml:space="preserve">Taillard, E. (1990). Some efficient heuristic methods for the flow shop sequencing problem. </t>
    </r>
    <r>
      <rPr>
        <i/>
        <sz val="11"/>
        <rFont val="Carlito"/>
        <family val="2"/>
      </rPr>
      <t>European Journal of Operational Research, 47</t>
    </r>
    <r>
      <rPr>
        <sz val="11"/>
        <rFont val="Carlito"/>
        <family val="2"/>
      </rPr>
      <t>, 65-74.</t>
    </r>
  </si>
  <si>
    <t>start_times</t>
  </si>
  <si>
    <t>end_times</t>
  </si>
  <si>
    <t>i</t>
  </si>
  <si>
    <t>m</t>
  </si>
  <si>
    <t>machine_ready</t>
  </si>
  <si>
    <t xml:space="preserve"> </t>
  </si>
  <si>
    <t>cumulative_proc_time</t>
  </si>
  <si>
    <t>processing_times</t>
  </si>
  <si>
    <t>22 + change 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</si>
</sst>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_);\(0\)"/>
    <numFmt numFmtId="165" formatCode="0."/>
    <numFmt numFmtId="166" formatCode="0.000"/>
    <numFmt numFmtId="167" formatCode="0.0%"/>
    <numFmt numFmtId="168" formatCode="0.0"/>
  </numFmts>
  <fonts count="71">
    <font>
      <sz val="10"/>
      <color rgb="FF000000"/>
      <name val="Times New Roman"/>
      <charset val="204"/>
    </font>
    <font>
      <sz val="11"/>
      <name val="Carlito"/>
    </font>
    <font>
      <sz val="10"/>
      <name val="Carlito"/>
    </font>
    <font>
      <i/>
      <sz val="9"/>
      <name val="Carlito"/>
    </font>
    <font>
      <b/>
      <sz val="9"/>
      <name val="Carlito"/>
    </font>
    <font>
      <sz val="9"/>
      <name val="Carlito"/>
    </font>
    <font>
      <b/>
      <i/>
      <sz val="10"/>
      <name val="Carlito"/>
    </font>
    <font>
      <b/>
      <sz val="10"/>
      <name val="Carlito"/>
    </font>
    <font>
      <i/>
      <sz val="10"/>
      <name val="Carlito"/>
    </font>
    <font>
      <b/>
      <i/>
      <sz val="11"/>
      <name val="Carlito"/>
    </font>
    <font>
      <b/>
      <sz val="11"/>
      <name val="Carlito"/>
    </font>
    <font>
      <i/>
      <sz val="11"/>
      <name val="Carlito"/>
    </font>
    <font>
      <i/>
      <sz val="11"/>
      <color rgb="FF000000"/>
      <name val="Carlito"/>
      <family val="2"/>
    </font>
    <font>
      <sz val="11"/>
      <name val="Symbola"/>
    </font>
    <font>
      <b/>
      <sz val="11"/>
      <color rgb="FF000000"/>
      <name val="Carlito"/>
      <family val="2"/>
    </font>
    <font>
      <sz val="11"/>
      <color rgb="FF000000"/>
      <name val="Carlito"/>
      <family val="2"/>
    </font>
    <font>
      <b/>
      <sz val="11"/>
      <color rgb="FF9C5600"/>
      <name val="Carlito"/>
      <family val="2"/>
    </font>
    <font>
      <i/>
      <sz val="11"/>
      <color rgb="FF3E3E76"/>
      <name val="Carlito"/>
      <family val="2"/>
    </font>
    <font>
      <sz val="8"/>
      <name val="Symbola"/>
    </font>
    <font>
      <sz val="16"/>
      <name val="Carlito"/>
    </font>
    <font>
      <sz val="11"/>
      <name val="Trebuchet MS"/>
    </font>
    <font>
      <sz val="36"/>
      <color rgb="FF252525"/>
      <name val="Carlito"/>
      <family val="2"/>
    </font>
    <font>
      <sz val="18"/>
      <color rgb="FF404040"/>
      <name val="Carlito"/>
      <family val="2"/>
    </font>
    <font>
      <sz val="13"/>
      <color rgb="FF4471C4"/>
      <name val="Carlito"/>
      <family val="2"/>
    </font>
    <font>
      <sz val="10"/>
      <color rgb="FF585858"/>
      <name val="Carlito"/>
      <family val="2"/>
    </font>
    <font>
      <sz val="10"/>
      <color rgb="FF585858"/>
      <name val="Trebuchet MS"/>
      <family val="2"/>
    </font>
    <font>
      <sz val="16"/>
      <color rgb="FF2E5395"/>
      <name val="Carlito"/>
      <family val="2"/>
    </font>
    <font>
      <sz val="11"/>
      <name val="Carlito"/>
      <family val="2"/>
    </font>
    <font>
      <sz val="11"/>
      <name val="Trebuchet MS"/>
      <family val="2"/>
    </font>
    <font>
      <sz val="11"/>
      <name val="Courier New"/>
      <family val="3"/>
    </font>
    <font>
      <sz val="12"/>
      <color rgb="FF2E5395"/>
      <name val="Carlito"/>
      <family val="2"/>
    </font>
    <font>
      <sz val="12"/>
      <color rgb="FF1F3762"/>
      <name val="Carlito"/>
      <family val="2"/>
    </font>
    <font>
      <sz val="11"/>
      <color rgb="FF212121"/>
      <name val="Carlito"/>
      <family val="2"/>
    </font>
    <font>
      <sz val="11"/>
      <color rgb="FF212121"/>
      <name val="Trebuchet MS"/>
      <family val="2"/>
    </font>
    <font>
      <vertAlign val="superscript"/>
      <sz val="11"/>
      <name val="Carlito"/>
      <family val="2"/>
    </font>
    <font>
      <vertAlign val="superscript"/>
      <sz val="10"/>
      <name val="Carlito"/>
      <family val="2"/>
    </font>
    <font>
      <sz val="10"/>
      <name val="Carlito"/>
      <family val="2"/>
    </font>
    <font>
      <b/>
      <sz val="11"/>
      <color rgb="FF212121"/>
      <name val="Carlito"/>
      <family val="2"/>
    </font>
    <font>
      <i/>
      <sz val="9"/>
      <color rgb="FF44536A"/>
      <name val="Carlito"/>
      <family val="2"/>
    </font>
    <font>
      <sz val="11"/>
      <name val="Symbola"/>
      <family val="1"/>
    </font>
    <font>
      <b/>
      <sz val="9"/>
      <color rgb="FFFFFFFF"/>
      <name val="Carlito"/>
      <family val="2"/>
    </font>
    <font>
      <b/>
      <sz val="9"/>
      <name val="Carlito"/>
      <family val="2"/>
    </font>
    <font>
      <sz val="9"/>
      <name val="Carlito"/>
      <family val="2"/>
    </font>
    <font>
      <sz val="9"/>
      <name val="Trebuchet MS"/>
      <family val="2"/>
    </font>
    <font>
      <i/>
      <sz val="11"/>
      <name val="Carlito"/>
      <family val="2"/>
    </font>
    <font>
      <b/>
      <i/>
      <sz val="10"/>
      <name val="Carlito"/>
      <family val="2"/>
    </font>
    <font>
      <b/>
      <sz val="10"/>
      <name val="Carlito"/>
      <family val="2"/>
    </font>
    <font>
      <i/>
      <sz val="10"/>
      <name val="Carlito"/>
      <family val="2"/>
    </font>
    <font>
      <sz val="10"/>
      <name val="Trebuchet MS"/>
      <family val="2"/>
    </font>
    <font>
      <b/>
      <sz val="11"/>
      <name val="Carlito"/>
      <family val="2"/>
    </font>
    <font>
      <i/>
      <vertAlign val="superscript"/>
      <sz val="11"/>
      <name val="Carlito"/>
      <family val="2"/>
    </font>
    <font>
      <i/>
      <sz val="7"/>
      <name val="Carlito"/>
      <family val="2"/>
    </font>
    <font>
      <vertAlign val="subscript"/>
      <sz val="11"/>
      <name val="Symbola"/>
      <family val="1"/>
    </font>
    <font>
      <vertAlign val="superscript"/>
      <sz val="11"/>
      <name val="Symbola"/>
      <family val="1"/>
    </font>
    <font>
      <b/>
      <i/>
      <sz val="11"/>
      <name val="Carlito"/>
      <family val="2"/>
    </font>
    <font>
      <vertAlign val="subscript"/>
      <sz val="8"/>
      <name val="Symbola"/>
      <family val="1"/>
    </font>
    <font>
      <sz val="10"/>
      <name val="Symbola"/>
      <family val="1"/>
    </font>
    <font>
      <vertAlign val="superscript"/>
      <sz val="10"/>
      <name val="Symbola"/>
      <family val="1"/>
    </font>
    <font>
      <sz val="9"/>
      <name val="Symbola"/>
      <family val="1"/>
    </font>
    <font>
      <vertAlign val="superscript"/>
      <sz val="9"/>
      <name val="Symbola"/>
      <family val="1"/>
    </font>
    <font>
      <sz val="8"/>
      <name val="Symbola"/>
      <family val="1"/>
    </font>
    <font>
      <u/>
      <sz val="8"/>
      <name val="Symbola"/>
      <family val="1"/>
    </font>
    <font>
      <b/>
      <i/>
      <sz val="11"/>
      <color rgb="FF9C5600"/>
      <name val="Carlito"/>
      <family val="2"/>
    </font>
    <font>
      <sz val="10"/>
      <color rgb="FF000000"/>
      <name val="Carlito"/>
    </font>
    <font>
      <b/>
      <sz val="10"/>
      <color rgb="FF000000"/>
      <name val="Carlito"/>
    </font>
    <font>
      <b/>
      <sz val="10"/>
      <color rgb="FF000000"/>
      <name val="Times New Roman"/>
      <family val="1"/>
    </font>
    <font>
      <b/>
      <sz val="10"/>
      <name val="Times New Roman"/>
      <family val="1"/>
    </font>
    <font>
      <sz val="10"/>
      <color rgb="FF000000"/>
      <name val="Times New Roman"/>
      <charset val="204"/>
    </font>
    <font>
      <b/>
      <sz val="15"/>
      <color theme="3"/>
      <name val="Calibri"/>
      <family val="2"/>
      <scheme val="minor"/>
    </font>
    <font>
      <sz val="10"/>
      <color rgb="FF000000"/>
      <name val="Times New Roman"/>
      <family val="1"/>
    </font>
    <font>
      <sz val="10"/>
      <name val="Times New Roman"/>
      <family val="1"/>
    </font>
  </fonts>
  <fills count="13">
    <fill>
      <patternFill patternType="none"/>
    </fill>
    <fill>
      <patternFill patternType="gray125"/>
    </fill>
    <fill>
      <patternFill patternType="solid">
        <fgColor rgb="FF44536A"/>
      </patternFill>
    </fill>
    <fill>
      <patternFill patternType="solid">
        <fgColor rgb="FFA4A4A4"/>
      </patternFill>
    </fill>
    <fill>
      <patternFill patternType="solid">
        <fgColor rgb="FFECECEC"/>
      </patternFill>
    </fill>
    <fill>
      <patternFill patternType="solid">
        <fgColor rgb="FFCCCCCC"/>
      </patternFill>
    </fill>
    <fill>
      <patternFill patternType="solid">
        <fgColor rgb="FFFFE499"/>
      </patternFill>
    </fill>
    <fill>
      <patternFill patternType="solid">
        <fgColor rgb="FFFFF1CC"/>
      </patternFill>
    </fill>
    <fill>
      <patternFill patternType="solid">
        <fgColor rgb="FFEB5840"/>
      </patternFill>
    </fill>
    <fill>
      <patternFill patternType="solid">
        <fgColor rgb="FFA8D08D"/>
      </patternFill>
    </fill>
    <fill>
      <patternFill patternType="solid">
        <fgColor rgb="FFFFD966"/>
      </patternFill>
    </fill>
    <fill>
      <patternFill patternType="solid">
        <fgColor rgb="FFFFFF00"/>
        <bgColor indexed="64"/>
      </patternFill>
    </fill>
    <fill>
      <patternFill patternType="solid">
        <fgColor rgb="FFC00000"/>
        <bgColor indexed="64"/>
      </patternFill>
    </fill>
  </fills>
  <borders count="58">
    <border>
      <left/>
      <right/>
      <top/>
      <bottom/>
      <diagonal/>
    </border>
    <border>
      <left style="thin">
        <color rgb="FFA4A4A4"/>
      </left>
      <right/>
      <top/>
      <bottom/>
      <diagonal/>
    </border>
    <border>
      <left/>
      <right style="thin">
        <color rgb="FFA4A4A4"/>
      </right>
      <top/>
      <bottom/>
      <diagonal/>
    </border>
    <border>
      <left style="thin">
        <color rgb="FFC8C8C8"/>
      </left>
      <right style="thin">
        <color rgb="FFC8C8C8"/>
      </right>
      <top/>
      <bottom style="thin">
        <color rgb="FFC8C8C8"/>
      </bottom>
      <diagonal/>
    </border>
    <border>
      <left style="thin">
        <color rgb="FFC8C8C8"/>
      </left>
      <right/>
      <top/>
      <bottom style="thin">
        <color rgb="FFC8C8C8"/>
      </bottom>
      <diagonal/>
    </border>
    <border>
      <left/>
      <right style="thin">
        <color rgb="FFC8C8C8"/>
      </right>
      <top/>
      <bottom style="thin">
        <color rgb="FFC8C8C8"/>
      </bottom>
      <diagonal/>
    </border>
    <border>
      <left style="thin">
        <color rgb="FFC8C8C8"/>
      </left>
      <right style="thin">
        <color rgb="FFC8C8C8"/>
      </right>
      <top style="thin">
        <color rgb="FFC8C8C8"/>
      </top>
      <bottom style="thin">
        <color rgb="FFC8C8C8"/>
      </bottom>
      <diagonal/>
    </border>
    <border>
      <left style="thin">
        <color rgb="FFC8C8C8"/>
      </left>
      <right/>
      <top style="thin">
        <color rgb="FFC8C8C8"/>
      </top>
      <bottom style="thin">
        <color rgb="FFC8C8C8"/>
      </bottom>
      <diagonal/>
    </border>
    <border>
      <left/>
      <right style="thin">
        <color rgb="FFC8C8C8"/>
      </right>
      <top style="thin">
        <color rgb="FFC8C8C8"/>
      </top>
      <bottom style="thin">
        <color rgb="FFC8C8C8"/>
      </bottom>
      <diagonal/>
    </border>
    <border>
      <left/>
      <right/>
      <top/>
      <bottom style="thin">
        <color rgb="FF666666"/>
      </bottom>
      <diagonal/>
    </border>
    <border>
      <left/>
      <right style="thin">
        <color rgb="FF666666"/>
      </right>
      <top style="thin">
        <color rgb="FF666666"/>
      </top>
      <bottom/>
      <diagonal/>
    </border>
    <border>
      <left style="thin">
        <color rgb="FF666666"/>
      </left>
      <right style="thin">
        <color rgb="FF666666"/>
      </right>
      <top style="thin">
        <color rgb="FF666666"/>
      </top>
      <bottom style="thin">
        <color rgb="FF666666"/>
      </bottom>
      <diagonal/>
    </border>
    <border>
      <left/>
      <right style="thin">
        <color rgb="FF666666"/>
      </right>
      <top/>
      <bottom/>
      <diagonal/>
    </border>
    <border>
      <left style="thin">
        <color rgb="FF000000"/>
      </left>
      <right style="thin">
        <color rgb="FF000000"/>
      </right>
      <top style="thin">
        <color rgb="FF000000"/>
      </top>
      <bottom style="thin">
        <color rgb="FF000000"/>
      </bottom>
      <diagonal/>
    </border>
    <border>
      <left style="thin">
        <color rgb="FF999999"/>
      </left>
      <right style="thin">
        <color rgb="FF999999"/>
      </right>
      <top style="thin">
        <color rgb="FF999999"/>
      </top>
      <bottom style="thin">
        <color rgb="FF666666"/>
      </bottom>
      <diagonal/>
    </border>
    <border>
      <left style="thin">
        <color rgb="FF999999"/>
      </left>
      <right/>
      <top style="thin">
        <color rgb="FF999999"/>
      </top>
      <bottom style="thin">
        <color rgb="FF666666"/>
      </bottom>
      <diagonal/>
    </border>
    <border>
      <left/>
      <right style="thin">
        <color rgb="FF999999"/>
      </right>
      <top style="thin">
        <color rgb="FF999999"/>
      </top>
      <bottom style="thin">
        <color rgb="FF666666"/>
      </bottom>
      <diagonal/>
    </border>
    <border>
      <left style="thin">
        <color rgb="FF999999"/>
      </left>
      <right style="thin">
        <color rgb="FF999999"/>
      </right>
      <top style="thin">
        <color rgb="FF666666"/>
      </top>
      <bottom style="thin">
        <color rgb="FF999999"/>
      </bottom>
      <diagonal/>
    </border>
    <border>
      <left style="thin">
        <color rgb="FF999999"/>
      </left>
      <right/>
      <top style="thin">
        <color rgb="FF666666"/>
      </top>
      <bottom style="thin">
        <color rgb="FF999999"/>
      </bottom>
      <diagonal/>
    </border>
    <border>
      <left/>
      <right style="thin">
        <color rgb="FF999999"/>
      </right>
      <top style="thin">
        <color rgb="FF666666"/>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style="thin">
        <color rgb="FF666666"/>
      </right>
      <top style="thin">
        <color rgb="FF666666"/>
      </top>
      <bottom style="thin">
        <color rgb="FF666666"/>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top style="thin">
        <color rgb="FF666666"/>
      </top>
      <bottom/>
      <diagonal/>
    </border>
    <border>
      <left style="thin">
        <color rgb="FFFFC000"/>
      </left>
      <right/>
      <top style="thin">
        <color rgb="FFFFC000"/>
      </top>
      <bottom style="thin">
        <color rgb="FFFFC000"/>
      </bottom>
      <diagonal/>
    </border>
    <border>
      <left/>
      <right/>
      <top style="thin">
        <color rgb="FFFFC000"/>
      </top>
      <bottom style="thin">
        <color rgb="FFFFC000"/>
      </bottom>
      <diagonal/>
    </border>
    <border>
      <left/>
      <right style="thin">
        <color rgb="FFFFC000"/>
      </right>
      <top style="thin">
        <color rgb="FFFFC000"/>
      </top>
      <bottom style="thin">
        <color rgb="FFFFC000"/>
      </bottom>
      <diagonal/>
    </border>
    <border>
      <left style="thin">
        <color rgb="FFFFD966"/>
      </left>
      <right style="thin">
        <color rgb="FFFFD966"/>
      </right>
      <top style="thin">
        <color rgb="FFFFC000"/>
      </top>
      <bottom style="thin">
        <color rgb="FFFFD966"/>
      </bottom>
      <diagonal/>
    </border>
    <border>
      <left style="thin">
        <color rgb="FFFFD966"/>
      </left>
      <right style="thin">
        <color rgb="FFFFD966"/>
      </right>
      <top style="thin">
        <color rgb="FFFFD966"/>
      </top>
      <bottom style="thin">
        <color rgb="FFFFD966"/>
      </bottom>
      <diagonal/>
    </border>
    <border>
      <left style="thin">
        <color rgb="FFFFD966"/>
      </left>
      <right style="thin">
        <color rgb="FFFFD966"/>
      </right>
      <top style="thin">
        <color rgb="FFFFD966"/>
      </top>
      <bottom/>
      <diagonal/>
    </border>
    <border>
      <left/>
      <right style="thin">
        <color rgb="FFEC7C30"/>
      </right>
      <top/>
      <bottom style="thin">
        <color rgb="FFEC7C30"/>
      </bottom>
      <diagonal/>
    </border>
    <border>
      <left style="thin">
        <color rgb="FFEC7C30"/>
      </left>
      <right/>
      <top/>
      <bottom style="thin">
        <color rgb="FFEC7C30"/>
      </bottom>
      <diagonal/>
    </border>
    <border>
      <left/>
      <right/>
      <top/>
      <bottom style="thin">
        <color rgb="FFEC7C30"/>
      </bottom>
      <diagonal/>
    </border>
    <border>
      <left/>
      <right style="thin">
        <color rgb="FFEC7C30"/>
      </right>
      <top style="thin">
        <color rgb="FFEC7C30"/>
      </top>
      <bottom/>
      <diagonal/>
    </border>
    <border>
      <left style="thin">
        <color rgb="FFEC7C30"/>
      </left>
      <right style="thin">
        <color rgb="FFFFD966"/>
      </right>
      <top style="thin">
        <color rgb="FFEC7C30"/>
      </top>
      <bottom style="thin">
        <color rgb="FFFFD966"/>
      </bottom>
      <diagonal/>
    </border>
    <border>
      <left style="thin">
        <color rgb="FFEC7C30"/>
      </left>
      <right/>
      <top style="thin">
        <color rgb="FFEC7C30"/>
      </top>
      <bottom style="thin">
        <color rgb="FFFFD966"/>
      </bottom>
      <diagonal/>
    </border>
    <border>
      <left/>
      <right style="thin">
        <color rgb="FFFFD966"/>
      </right>
      <top style="thin">
        <color rgb="FFEC7C30"/>
      </top>
      <bottom style="thin">
        <color rgb="FFFFD966"/>
      </bottom>
      <diagonal/>
    </border>
    <border>
      <left style="thin">
        <color rgb="FFFFD966"/>
      </left>
      <right style="thin">
        <color rgb="FFFFD966"/>
      </right>
      <top style="thin">
        <color rgb="FFEC7C30"/>
      </top>
      <bottom style="thin">
        <color rgb="FFFFD966"/>
      </bottom>
      <diagonal/>
    </border>
    <border>
      <left style="thin">
        <color rgb="FFFFD966"/>
      </left>
      <right/>
      <top style="thin">
        <color rgb="FFEC7C30"/>
      </top>
      <bottom style="thin">
        <color rgb="FFFFD966"/>
      </bottom>
      <diagonal/>
    </border>
    <border>
      <left style="thin">
        <color rgb="FFFFD966"/>
      </left>
      <right style="thin">
        <color rgb="FFEC7C30"/>
      </right>
      <top style="thin">
        <color rgb="FFEC7C30"/>
      </top>
      <bottom style="thin">
        <color rgb="FFFFD966"/>
      </bottom>
      <diagonal/>
    </border>
    <border>
      <left/>
      <right style="thin">
        <color rgb="FFEC7C30"/>
      </right>
      <top/>
      <bottom/>
      <diagonal/>
    </border>
    <border>
      <left style="thin">
        <color rgb="FFEC7C30"/>
      </left>
      <right style="thin">
        <color rgb="FFFFD966"/>
      </right>
      <top style="thin">
        <color rgb="FFFFD966"/>
      </top>
      <bottom style="thin">
        <color rgb="FFFFD966"/>
      </bottom>
      <diagonal/>
    </border>
    <border>
      <left style="thin">
        <color rgb="FFEC7C30"/>
      </left>
      <right/>
      <top style="thin">
        <color rgb="FFFFD966"/>
      </top>
      <bottom style="thin">
        <color rgb="FFFFD966"/>
      </bottom>
      <diagonal/>
    </border>
    <border>
      <left/>
      <right style="thin">
        <color rgb="FFFFD966"/>
      </right>
      <top style="thin">
        <color rgb="FFFFD966"/>
      </top>
      <bottom style="thin">
        <color rgb="FFFFD966"/>
      </bottom>
      <diagonal/>
    </border>
    <border>
      <left style="thin">
        <color rgb="FFFFD966"/>
      </left>
      <right/>
      <top style="thin">
        <color rgb="FFFFD966"/>
      </top>
      <bottom style="thin">
        <color rgb="FFFFD966"/>
      </bottom>
      <diagonal/>
    </border>
    <border>
      <left style="thin">
        <color rgb="FFFFD966"/>
      </left>
      <right style="thin">
        <color rgb="FFEC7C30"/>
      </right>
      <top style="thin">
        <color rgb="FFFFD966"/>
      </top>
      <bottom style="thin">
        <color rgb="FFFFD966"/>
      </bottom>
      <diagonal/>
    </border>
    <border>
      <left/>
      <right style="thin">
        <color rgb="FFEC7C30"/>
      </right>
      <top style="thin">
        <color rgb="FFEC7C30"/>
      </top>
      <bottom style="thin">
        <color rgb="FFFFD966"/>
      </bottom>
      <diagonal/>
    </border>
    <border>
      <left/>
      <right style="thin">
        <color rgb="FFEC7C30"/>
      </right>
      <top style="thin">
        <color rgb="FFFFD966"/>
      </top>
      <bottom style="thin">
        <color rgb="FFFFD966"/>
      </bottom>
      <diagonal/>
    </border>
    <border>
      <left/>
      <right/>
      <top style="thin">
        <color rgb="FFEC7C30"/>
      </top>
      <bottom/>
      <diagonal/>
    </border>
    <border>
      <left/>
      <right/>
      <top style="thin">
        <color rgb="FFEC7C30"/>
      </top>
      <bottom style="thin">
        <color rgb="FFFFD966"/>
      </bottom>
      <diagonal/>
    </border>
    <border>
      <left/>
      <right/>
      <top style="thin">
        <color rgb="FFFFD966"/>
      </top>
      <bottom style="thin">
        <color rgb="FFFFD966"/>
      </bottom>
      <diagonal/>
    </border>
    <border>
      <left style="thin">
        <color rgb="FFC8C8C8"/>
      </left>
      <right style="thin">
        <color rgb="FFC8C8C8"/>
      </right>
      <top/>
      <bottom/>
      <diagonal/>
    </border>
    <border>
      <left style="thin">
        <color rgb="FFC8C8C8"/>
      </left>
      <right style="thin">
        <color rgb="FFC8C8C8"/>
      </right>
      <top style="thin">
        <color rgb="FFC8C8C8"/>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67" fillId="0" borderId="0" applyFont="0" applyFill="0" applyBorder="0" applyAlignment="0" applyProtection="0"/>
    <xf numFmtId="0" fontId="68" fillId="0" borderId="56" applyNumberFormat="0" applyFill="0" applyAlignment="0" applyProtection="0"/>
  </cellStyleXfs>
  <cellXfs count="292">
    <xf numFmtId="0" fontId="0" fillId="0" borderId="0" xfId="0" applyAlignment="1">
      <alignment horizontal="left" vertical="top"/>
    </xf>
    <xf numFmtId="0" fontId="0" fillId="0" borderId="0" xfId="0" applyAlignment="1">
      <alignment horizontal="center" vertical="top" wrapText="1"/>
    </xf>
    <xf numFmtId="0" fontId="4" fillId="3" borderId="0" xfId="0" applyFont="1" applyFill="1" applyAlignment="1">
      <alignment horizontal="left" vertical="top" wrapText="1"/>
    </xf>
    <xf numFmtId="0" fontId="4" fillId="3" borderId="2" xfId="0" applyFont="1" applyFill="1" applyBorder="1" applyAlignment="1">
      <alignment horizontal="left" vertical="top" wrapText="1"/>
    </xf>
    <xf numFmtId="0" fontId="0" fillId="4" borderId="3" xfId="0" applyFill="1" applyBorder="1" applyAlignment="1">
      <alignment horizontal="left" vertical="top" wrapText="1"/>
    </xf>
    <xf numFmtId="0" fontId="5" fillId="4" borderId="3" xfId="0" applyFont="1" applyFill="1" applyBorder="1" applyAlignment="1">
      <alignment horizontal="left" vertical="top" wrapText="1"/>
    </xf>
    <xf numFmtId="0" fontId="0" fillId="0" borderId="6" xfId="0" applyBorder="1" applyAlignment="1">
      <alignment horizontal="left" vertical="top" wrapText="1"/>
    </xf>
    <xf numFmtId="0" fontId="5" fillId="0" borderId="6" xfId="0" applyFont="1" applyBorder="1" applyAlignment="1">
      <alignment horizontal="left" vertical="top" wrapText="1"/>
    </xf>
    <xf numFmtId="0" fontId="0" fillId="4" borderId="6" xfId="0" applyFill="1" applyBorder="1" applyAlignment="1">
      <alignment horizontal="left" vertical="top" wrapText="1"/>
    </xf>
    <xf numFmtId="0" fontId="5" fillId="4" borderId="6" xfId="0" applyFont="1" applyFill="1" applyBorder="1" applyAlignment="1">
      <alignment horizontal="left" vertical="top" wrapText="1"/>
    </xf>
    <xf numFmtId="0" fontId="6" fillId="0" borderId="9" xfId="0" applyFont="1" applyBorder="1" applyAlignment="1">
      <alignment horizontal="right" vertical="top" wrapText="1"/>
    </xf>
    <xf numFmtId="0" fontId="7" fillId="0" borderId="9" xfId="0" applyFont="1" applyBorder="1" applyAlignment="1">
      <alignment horizontal="left" vertical="top" wrapText="1"/>
    </xf>
    <xf numFmtId="0" fontId="8" fillId="0" borderId="10" xfId="0" applyFont="1" applyBorder="1" applyAlignment="1">
      <alignment horizontal="right" vertical="top" wrapText="1"/>
    </xf>
    <xf numFmtId="0" fontId="2" fillId="5" borderId="11" xfId="0" applyFont="1" applyFill="1" applyBorder="1" applyAlignment="1">
      <alignment horizontal="left" vertical="top" wrapText="1"/>
    </xf>
    <xf numFmtId="0" fontId="0" fillId="5" borderId="11" xfId="0" applyFill="1" applyBorder="1" applyAlignment="1">
      <alignment horizontal="left" wrapText="1"/>
    </xf>
    <xf numFmtId="0" fontId="8" fillId="0" borderId="12" xfId="0" applyFont="1" applyBorder="1" applyAlignment="1">
      <alignment horizontal="right" vertical="top" wrapText="1"/>
    </xf>
    <xf numFmtId="0" fontId="2" fillId="0" borderId="11" xfId="0" applyFont="1" applyBorder="1" applyAlignment="1">
      <alignment horizontal="left" vertical="top" wrapText="1"/>
    </xf>
    <xf numFmtId="0" fontId="0" fillId="0" borderId="11" xfId="0" applyBorder="1" applyAlignment="1">
      <alignment horizontal="left" wrapText="1"/>
    </xf>
    <xf numFmtId="0" fontId="8" fillId="5" borderId="11" xfId="0" applyFont="1" applyFill="1" applyBorder="1" applyAlignment="1">
      <alignment horizontal="left" vertical="top" wrapText="1"/>
    </xf>
    <xf numFmtId="0" fontId="0" fillId="5" borderId="11" xfId="0" applyFill="1" applyBorder="1" applyAlignment="1">
      <alignment horizontal="left" vertical="top" wrapText="1"/>
    </xf>
    <xf numFmtId="0" fontId="0" fillId="0" borderId="11" xfId="0" applyBorder="1" applyAlignment="1">
      <alignment horizontal="left" vertical="top" wrapText="1"/>
    </xf>
    <xf numFmtId="0" fontId="9" fillId="0" borderId="9" xfId="0" applyFont="1" applyBorder="1" applyAlignment="1">
      <alignment horizontal="right" vertical="top" wrapText="1"/>
    </xf>
    <xf numFmtId="0" fontId="10" fillId="0" borderId="9" xfId="0" applyFont="1" applyBorder="1" applyAlignment="1">
      <alignment horizontal="left" vertical="top" wrapText="1"/>
    </xf>
    <xf numFmtId="0" fontId="11" fillId="0" borderId="10" xfId="0" applyFont="1" applyBorder="1" applyAlignment="1">
      <alignment horizontal="right" vertical="top" wrapText="1"/>
    </xf>
    <xf numFmtId="0" fontId="1" fillId="5" borderId="11" xfId="0" applyFont="1" applyFill="1" applyBorder="1" applyAlignment="1">
      <alignment horizontal="left" vertical="top" wrapText="1"/>
    </xf>
    <xf numFmtId="0" fontId="11" fillId="0" borderId="12" xfId="0" applyFont="1" applyBorder="1" applyAlignment="1">
      <alignment horizontal="right" vertical="top" wrapText="1"/>
    </xf>
    <xf numFmtId="0" fontId="1" fillId="0" borderId="11" xfId="0" applyFont="1" applyBorder="1" applyAlignment="1">
      <alignment horizontal="left" vertical="top" wrapText="1"/>
    </xf>
    <xf numFmtId="0" fontId="11" fillId="0" borderId="13" xfId="0" applyFont="1" applyBorder="1" applyAlignment="1">
      <alignment horizontal="left" vertical="top" wrapText="1"/>
    </xf>
    <xf numFmtId="0" fontId="0" fillId="0" borderId="13" xfId="0" applyBorder="1" applyAlignment="1">
      <alignment horizontal="left" vertical="top" wrapText="1"/>
    </xf>
    <xf numFmtId="0" fontId="0" fillId="0" borderId="13" xfId="0" applyBorder="1" applyAlignment="1">
      <alignment horizontal="left" wrapText="1"/>
    </xf>
    <xf numFmtId="164" fontId="12" fillId="0" borderId="13" xfId="0" applyNumberFormat="1" applyFont="1" applyBorder="1" applyAlignment="1">
      <alignment horizontal="left" vertical="top" shrinkToFit="1"/>
    </xf>
    <xf numFmtId="0" fontId="13" fillId="0" borderId="13" xfId="0" applyFont="1" applyBorder="1" applyAlignment="1">
      <alignment horizontal="left" vertical="top" wrapText="1"/>
    </xf>
    <xf numFmtId="0" fontId="0" fillId="0" borderId="0" xfId="0" applyAlignment="1">
      <alignment horizontal="left" vertical="top" wrapText="1" indent="4"/>
    </xf>
    <xf numFmtId="0" fontId="13" fillId="0" borderId="0" xfId="0" applyFont="1" applyAlignment="1">
      <alignment horizontal="left" vertical="top" wrapText="1" indent="27"/>
    </xf>
    <xf numFmtId="165" fontId="14" fillId="0" borderId="17" xfId="0" applyNumberFormat="1" applyFont="1" applyBorder="1" applyAlignment="1">
      <alignment horizontal="left" vertical="top" shrinkToFit="1"/>
    </xf>
    <xf numFmtId="1" fontId="15" fillId="0" borderId="17" xfId="0" applyNumberFormat="1" applyFont="1" applyBorder="1" applyAlignment="1">
      <alignment horizontal="left" vertical="top" shrinkToFit="1"/>
    </xf>
    <xf numFmtId="165" fontId="14" fillId="0" borderId="20" xfId="0" applyNumberFormat="1" applyFont="1" applyBorder="1" applyAlignment="1">
      <alignment horizontal="left" vertical="top" shrinkToFit="1"/>
    </xf>
    <xf numFmtId="1" fontId="15" fillId="0" borderId="20" xfId="0" applyNumberFormat="1" applyFont="1" applyBorder="1" applyAlignment="1">
      <alignment horizontal="left" vertical="top" shrinkToFit="1"/>
    </xf>
    <xf numFmtId="0" fontId="0" fillId="0" borderId="14" xfId="0" applyBorder="1" applyAlignment="1">
      <alignment horizontal="left" vertical="center" wrapText="1"/>
    </xf>
    <xf numFmtId="0" fontId="0" fillId="0" borderId="14" xfId="0" applyBorder="1" applyAlignment="1">
      <alignment horizontal="left" vertical="top" wrapText="1"/>
    </xf>
    <xf numFmtId="0" fontId="10" fillId="0" borderId="9" xfId="0" applyFont="1" applyBorder="1" applyAlignment="1">
      <alignment horizontal="left" vertical="top" wrapText="1" indent="1"/>
    </xf>
    <xf numFmtId="1" fontId="14" fillId="5" borderId="23" xfId="0" applyNumberFormat="1" applyFont="1" applyFill="1" applyBorder="1" applyAlignment="1">
      <alignment horizontal="left" vertical="top" indent="1" shrinkToFit="1"/>
    </xf>
    <xf numFmtId="0" fontId="1" fillId="5" borderId="24" xfId="0" applyFont="1" applyFill="1" applyBorder="1" applyAlignment="1">
      <alignment horizontal="left" vertical="top" wrapText="1"/>
    </xf>
    <xf numFmtId="1" fontId="14" fillId="0" borderId="23" xfId="0" applyNumberFormat="1" applyFont="1" applyBorder="1" applyAlignment="1">
      <alignment horizontal="left" vertical="top" indent="1" shrinkToFit="1"/>
    </xf>
    <xf numFmtId="0" fontId="1" fillId="0" borderId="24" xfId="0" applyFont="1" applyBorder="1" applyAlignment="1">
      <alignment horizontal="left" vertical="top" wrapText="1"/>
    </xf>
    <xf numFmtId="0" fontId="10" fillId="0" borderId="23" xfId="0" applyFont="1" applyBorder="1" applyAlignment="1">
      <alignment horizontal="left" vertical="top" wrapText="1" indent="1"/>
    </xf>
    <xf numFmtId="1" fontId="12" fillId="0" borderId="10" xfId="0" applyNumberFormat="1" applyFont="1" applyBorder="1" applyAlignment="1">
      <alignment horizontal="right" vertical="top" shrinkToFit="1"/>
    </xf>
    <xf numFmtId="1" fontId="12" fillId="0" borderId="12" xfId="0" applyNumberFormat="1" applyFont="1" applyBorder="1" applyAlignment="1">
      <alignment horizontal="right" vertical="top" shrinkToFit="1"/>
    </xf>
    <xf numFmtId="0" fontId="10" fillId="0" borderId="9" xfId="0" applyFont="1" applyBorder="1" applyAlignment="1">
      <alignment horizontal="right" vertical="top" wrapText="1" indent="1"/>
    </xf>
    <xf numFmtId="167" fontId="15" fillId="5" borderId="11" xfId="0" applyNumberFormat="1" applyFont="1" applyFill="1" applyBorder="1" applyAlignment="1">
      <alignment horizontal="right" vertical="top" shrinkToFit="1"/>
    </xf>
    <xf numFmtId="167" fontId="15" fillId="0" borderId="11" xfId="0" applyNumberFormat="1" applyFont="1" applyBorder="1" applyAlignment="1">
      <alignment horizontal="right" vertical="top" shrinkToFit="1"/>
    </xf>
    <xf numFmtId="0" fontId="10" fillId="6" borderId="27" xfId="0" applyFont="1" applyFill="1" applyBorder="1" applyAlignment="1">
      <alignment horizontal="left" vertical="top" wrapText="1" indent="1"/>
    </xf>
    <xf numFmtId="0" fontId="10" fillId="6" borderId="28" xfId="0" applyFont="1" applyFill="1" applyBorder="1" applyAlignment="1">
      <alignment horizontal="center" vertical="top" wrapText="1"/>
    </xf>
    <xf numFmtId="0" fontId="10" fillId="6" borderId="28" xfId="0" applyFont="1" applyFill="1" applyBorder="1" applyAlignment="1">
      <alignment horizontal="left" vertical="top" wrapText="1"/>
    </xf>
    <xf numFmtId="1" fontId="16" fillId="6" borderId="28" xfId="0" applyNumberFormat="1" applyFont="1" applyFill="1" applyBorder="1" applyAlignment="1">
      <alignment horizontal="right" vertical="top" shrinkToFit="1"/>
    </xf>
    <xf numFmtId="1" fontId="16" fillId="6" borderId="29" xfId="0" applyNumberFormat="1" applyFont="1" applyFill="1" applyBorder="1" applyAlignment="1">
      <alignment horizontal="right" vertical="top" shrinkToFit="1"/>
    </xf>
    <xf numFmtId="1" fontId="14" fillId="7" borderId="30" xfId="0" applyNumberFormat="1" applyFont="1" applyFill="1" applyBorder="1" applyAlignment="1">
      <alignment horizontal="right" vertical="top" shrinkToFit="1"/>
    </xf>
    <xf numFmtId="0" fontId="1" fillId="8" borderId="30" xfId="0" applyFont="1" applyFill="1" applyBorder="1" applyAlignment="1">
      <alignment horizontal="center" vertical="top" wrapText="1"/>
    </xf>
    <xf numFmtId="0" fontId="1" fillId="8" borderId="30" xfId="0" applyFont="1" applyFill="1" applyBorder="1" applyAlignment="1">
      <alignment horizontal="left" vertical="top" wrapText="1" indent="1"/>
    </xf>
    <xf numFmtId="2" fontId="15" fillId="7" borderId="30" xfId="0" applyNumberFormat="1" applyFont="1" applyFill="1" applyBorder="1" applyAlignment="1">
      <alignment horizontal="right" vertical="top" shrinkToFit="1"/>
    </xf>
    <xf numFmtId="1" fontId="14" fillId="0" borderId="31" xfId="0" applyNumberFormat="1" applyFont="1" applyBorder="1" applyAlignment="1">
      <alignment horizontal="right" vertical="top" shrinkToFit="1"/>
    </xf>
    <xf numFmtId="0" fontId="1" fillId="8" borderId="31" xfId="0" applyFont="1" applyFill="1" applyBorder="1" applyAlignment="1">
      <alignment horizontal="center" vertical="top" wrapText="1"/>
    </xf>
    <xf numFmtId="0" fontId="1" fillId="9" borderId="31" xfId="0" applyFont="1" applyFill="1" applyBorder="1" applyAlignment="1">
      <alignment horizontal="left" vertical="top" wrapText="1" indent="2"/>
    </xf>
    <xf numFmtId="2" fontId="15" fillId="0" borderId="31" xfId="0" applyNumberFormat="1" applyFont="1" applyBorder="1" applyAlignment="1">
      <alignment horizontal="right" vertical="top" shrinkToFit="1"/>
    </xf>
    <xf numFmtId="1" fontId="14" fillId="7" borderId="31" xfId="0" applyNumberFormat="1" applyFont="1" applyFill="1" applyBorder="1" applyAlignment="1">
      <alignment horizontal="right" vertical="top" shrinkToFit="1"/>
    </xf>
    <xf numFmtId="0" fontId="1" fillId="9" borderId="31" xfId="0" applyFont="1" applyFill="1" applyBorder="1" applyAlignment="1">
      <alignment horizontal="center" vertical="top" wrapText="1"/>
    </xf>
    <xf numFmtId="0" fontId="1" fillId="8" borderId="31" xfId="0" applyFont="1" applyFill="1" applyBorder="1" applyAlignment="1">
      <alignment horizontal="left" vertical="top" wrapText="1" indent="1"/>
    </xf>
    <xf numFmtId="2" fontId="15" fillId="7" borderId="31" xfId="0" applyNumberFormat="1" applyFont="1" applyFill="1" applyBorder="1" applyAlignment="1">
      <alignment horizontal="right" vertical="top" shrinkToFit="1"/>
    </xf>
    <xf numFmtId="0" fontId="0" fillId="10" borderId="32" xfId="0" applyFill="1" applyBorder="1" applyAlignment="1">
      <alignment horizontal="left" wrapText="1"/>
    </xf>
    <xf numFmtId="0" fontId="1" fillId="10" borderId="32" xfId="0" applyFont="1" applyFill="1" applyBorder="1" applyAlignment="1">
      <alignment horizontal="left" vertical="top" wrapText="1"/>
    </xf>
    <xf numFmtId="2" fontId="15" fillId="10" borderId="32" xfId="0" applyNumberFormat="1" applyFont="1" applyFill="1" applyBorder="1" applyAlignment="1">
      <alignment horizontal="right" vertical="top" shrinkToFit="1"/>
    </xf>
    <xf numFmtId="0" fontId="9" fillId="0" borderId="33" xfId="0" applyFont="1" applyBorder="1" applyAlignment="1">
      <alignment horizontal="right" vertical="top" wrapText="1"/>
    </xf>
    <xf numFmtId="0" fontId="10" fillId="0" borderId="34" xfId="0" applyFont="1" applyBorder="1" applyAlignment="1">
      <alignment horizontal="left" vertical="top" wrapText="1"/>
    </xf>
    <xf numFmtId="0" fontId="10" fillId="0" borderId="35" xfId="0" applyFont="1" applyBorder="1" applyAlignment="1">
      <alignment horizontal="right" vertical="top" wrapText="1"/>
    </xf>
    <xf numFmtId="0" fontId="10" fillId="0" borderId="33" xfId="0" applyFont="1" applyBorder="1" applyAlignment="1">
      <alignment horizontal="left" vertical="top" wrapText="1"/>
    </xf>
    <xf numFmtId="1" fontId="17" fillId="0" borderId="36" xfId="0" applyNumberFormat="1" applyFont="1" applyBorder="1" applyAlignment="1">
      <alignment horizontal="right" vertical="top" shrinkToFit="1"/>
    </xf>
    <xf numFmtId="168" fontId="15" fillId="7" borderId="37" xfId="0" applyNumberFormat="1" applyFont="1" applyFill="1" applyBorder="1" applyAlignment="1">
      <alignment horizontal="right" vertical="top" shrinkToFit="1"/>
    </xf>
    <xf numFmtId="168" fontId="15" fillId="7" borderId="42" xfId="0" applyNumberFormat="1" applyFont="1" applyFill="1" applyBorder="1" applyAlignment="1">
      <alignment horizontal="right" vertical="top" shrinkToFit="1"/>
    </xf>
    <xf numFmtId="167" fontId="15" fillId="7" borderId="37" xfId="0" applyNumberFormat="1" applyFont="1" applyFill="1" applyBorder="1" applyAlignment="1">
      <alignment horizontal="right" vertical="top" shrinkToFit="1"/>
    </xf>
    <xf numFmtId="167" fontId="15" fillId="7" borderId="40" xfId="0" applyNumberFormat="1" applyFont="1" applyFill="1" applyBorder="1" applyAlignment="1">
      <alignment horizontal="right" vertical="top" shrinkToFit="1"/>
    </xf>
    <xf numFmtId="1" fontId="17" fillId="0" borderId="43" xfId="0" applyNumberFormat="1" applyFont="1" applyBorder="1" applyAlignment="1">
      <alignment horizontal="right" vertical="top" shrinkToFit="1"/>
    </xf>
    <xf numFmtId="168" fontId="15" fillId="0" borderId="44" xfId="0" applyNumberFormat="1" applyFont="1" applyBorder="1" applyAlignment="1">
      <alignment horizontal="right" vertical="top" shrinkToFit="1"/>
    </xf>
    <xf numFmtId="168" fontId="15" fillId="0" borderId="48" xfId="0" applyNumberFormat="1" applyFont="1" applyBorder="1" applyAlignment="1">
      <alignment horizontal="right" vertical="top" shrinkToFit="1"/>
    </xf>
    <xf numFmtId="167" fontId="15" fillId="0" borderId="44" xfId="0" applyNumberFormat="1" applyFont="1" applyBorder="1" applyAlignment="1">
      <alignment horizontal="right" vertical="top" shrinkToFit="1"/>
    </xf>
    <xf numFmtId="167" fontId="15" fillId="0" borderId="31" xfId="0" applyNumberFormat="1" applyFont="1" applyBorder="1" applyAlignment="1">
      <alignment horizontal="right" vertical="top" shrinkToFit="1"/>
    </xf>
    <xf numFmtId="168" fontId="15" fillId="7" borderId="44" xfId="0" applyNumberFormat="1" applyFont="1" applyFill="1" applyBorder="1" applyAlignment="1">
      <alignment horizontal="right" vertical="top" shrinkToFit="1"/>
    </xf>
    <xf numFmtId="168" fontId="15" fillId="7" borderId="48" xfId="0" applyNumberFormat="1" applyFont="1" applyFill="1" applyBorder="1" applyAlignment="1">
      <alignment horizontal="right" vertical="top" shrinkToFit="1"/>
    </xf>
    <xf numFmtId="167" fontId="15" fillId="7" borderId="44" xfId="0" applyNumberFormat="1" applyFont="1" applyFill="1" applyBorder="1" applyAlignment="1">
      <alignment horizontal="right" vertical="top" shrinkToFit="1"/>
    </xf>
    <xf numFmtId="167" fontId="15" fillId="7" borderId="31" xfId="0" applyNumberFormat="1" applyFont="1" applyFill="1" applyBorder="1" applyAlignment="1">
      <alignment horizontal="right" vertical="top" shrinkToFit="1"/>
    </xf>
    <xf numFmtId="0" fontId="10" fillId="0" borderId="35" xfId="0" applyFont="1" applyBorder="1" applyAlignment="1">
      <alignment horizontal="right" vertical="top" wrapText="1" indent="1"/>
    </xf>
    <xf numFmtId="0" fontId="10" fillId="0" borderId="34" xfId="0" applyFont="1" applyBorder="1" applyAlignment="1">
      <alignment horizontal="right" vertical="top" wrapText="1" indent="1"/>
    </xf>
    <xf numFmtId="0" fontId="11" fillId="0" borderId="36" xfId="0" applyFont="1" applyBorder="1" applyAlignment="1">
      <alignment horizontal="right" vertical="top" wrapText="1"/>
    </xf>
    <xf numFmtId="0" fontId="11" fillId="0" borderId="43" xfId="0" applyFont="1" applyBorder="1" applyAlignment="1">
      <alignment horizontal="right" vertical="top" wrapText="1"/>
    </xf>
    <xf numFmtId="0" fontId="1" fillId="0" borderId="9" xfId="0" applyFont="1" applyBorder="1" applyAlignment="1">
      <alignment horizontal="left" vertical="top" wrapText="1" indent="1"/>
    </xf>
    <xf numFmtId="0" fontId="1" fillId="0" borderId="9" xfId="0" applyFont="1" applyBorder="1" applyAlignment="1">
      <alignment horizontal="left" vertical="top" wrapText="1"/>
    </xf>
    <xf numFmtId="0" fontId="10" fillId="5" borderId="23" xfId="0" applyFont="1" applyFill="1" applyBorder="1" applyAlignment="1">
      <alignment horizontal="left" vertical="top" wrapText="1" indent="1"/>
    </xf>
    <xf numFmtId="0" fontId="0" fillId="0" borderId="23" xfId="0" applyBorder="1" applyAlignment="1">
      <alignment horizontal="left" vertical="top" wrapText="1" indent="1"/>
    </xf>
    <xf numFmtId="0" fontId="0" fillId="0" borderId="24" xfId="0" applyBorder="1" applyAlignment="1">
      <alignment horizontal="left" vertical="top" wrapText="1"/>
    </xf>
    <xf numFmtId="0" fontId="0" fillId="5" borderId="23" xfId="0" applyFill="1" applyBorder="1" applyAlignment="1">
      <alignment horizontal="left" vertical="top" wrapText="1" indent="1"/>
    </xf>
    <xf numFmtId="0" fontId="0" fillId="5" borderId="24" xfId="0" applyFill="1" applyBorder="1" applyAlignment="1">
      <alignment horizontal="left" vertical="top" wrapText="1"/>
    </xf>
    <xf numFmtId="0" fontId="9" fillId="0" borderId="23" xfId="0" applyFont="1" applyBorder="1" applyAlignment="1">
      <alignment horizontal="left" vertical="top" wrapText="1" indent="1"/>
    </xf>
    <xf numFmtId="0" fontId="9" fillId="5" borderId="23" xfId="0" applyFont="1" applyFill="1" applyBorder="1" applyAlignment="1">
      <alignment horizontal="left" vertical="top" wrapText="1" indent="1"/>
    </xf>
    <xf numFmtId="0" fontId="20" fillId="0" borderId="24" xfId="0" applyFont="1" applyBorder="1" applyAlignment="1">
      <alignment horizontal="left" vertical="top" wrapText="1"/>
    </xf>
    <xf numFmtId="0" fontId="4" fillId="3" borderId="1" xfId="0" applyFont="1" applyFill="1" applyBorder="1" applyAlignment="1">
      <alignment horizontal="left" vertical="top" wrapText="1"/>
    </xf>
    <xf numFmtId="0" fontId="4" fillId="4" borderId="4" xfId="0" applyFont="1" applyFill="1" applyBorder="1" applyAlignment="1">
      <alignment horizontal="left" vertical="top" wrapText="1"/>
    </xf>
    <xf numFmtId="0" fontId="4" fillId="0" borderId="7" xfId="0" applyFont="1" applyBorder="1" applyAlignment="1">
      <alignment horizontal="left" vertical="top" wrapText="1"/>
    </xf>
    <xf numFmtId="0" fontId="4" fillId="4" borderId="7" xfId="0" applyFont="1" applyFill="1" applyBorder="1" applyAlignment="1">
      <alignment horizontal="left" vertical="top" wrapText="1"/>
    </xf>
    <xf numFmtId="0" fontId="63" fillId="0" borderId="0" xfId="0" applyFont="1" applyAlignment="1">
      <alignment horizontal="left" vertical="top"/>
    </xf>
    <xf numFmtId="0" fontId="63" fillId="4" borderId="3" xfId="0" applyFont="1" applyFill="1" applyBorder="1" applyAlignment="1">
      <alignment horizontal="left" vertical="top" wrapText="1"/>
    </xf>
    <xf numFmtId="0" fontId="63" fillId="0" borderId="6" xfId="0" applyFont="1" applyBorder="1" applyAlignment="1">
      <alignment horizontal="left" vertical="top" wrapText="1"/>
    </xf>
    <xf numFmtId="0" fontId="63" fillId="4" borderId="6" xfId="0" applyFont="1" applyFill="1" applyBorder="1" applyAlignment="1">
      <alignment horizontal="left" vertical="top" wrapText="1"/>
    </xf>
    <xf numFmtId="0" fontId="63" fillId="0" borderId="7" xfId="0" applyFont="1" applyBorder="1" applyAlignment="1">
      <alignment horizontal="left" vertical="top" wrapText="1"/>
    </xf>
    <xf numFmtId="0" fontId="64" fillId="0" borderId="7" xfId="0" applyFont="1" applyBorder="1" applyAlignment="1">
      <alignment horizontal="left" vertical="center" wrapText="1"/>
    </xf>
    <xf numFmtId="0" fontId="4" fillId="3" borderId="1" xfId="0" applyFont="1" applyFill="1" applyBorder="1" applyAlignment="1">
      <alignment horizontal="left" vertical="center" wrapText="1"/>
    </xf>
    <xf numFmtId="0" fontId="63" fillId="0" borderId="0" xfId="0" applyFont="1" applyAlignment="1">
      <alignment horizontal="left" vertical="center"/>
    </xf>
    <xf numFmtId="0" fontId="63" fillId="0" borderId="7" xfId="0" applyFont="1" applyBorder="1" applyAlignment="1">
      <alignment horizontal="left" vertical="center" wrapText="1"/>
    </xf>
    <xf numFmtId="2" fontId="0" fillId="0" borderId="0" xfId="0" applyNumberFormat="1" applyAlignment="1">
      <alignment horizontal="left" vertical="top"/>
    </xf>
    <xf numFmtId="9" fontId="0" fillId="0" borderId="0" xfId="0" applyNumberFormat="1" applyAlignment="1">
      <alignment horizontal="left" vertical="top"/>
    </xf>
    <xf numFmtId="0" fontId="65" fillId="0" borderId="0" xfId="0" applyFont="1" applyAlignment="1">
      <alignment horizontal="left" vertical="top"/>
    </xf>
    <xf numFmtId="0" fontId="66" fillId="0" borderId="0" xfId="0" applyFont="1" applyAlignment="1">
      <alignment horizontal="left" vertical="top"/>
    </xf>
    <xf numFmtId="0" fontId="65" fillId="0" borderId="0" xfId="0" applyFont="1" applyAlignment="1">
      <alignment vertical="top"/>
    </xf>
    <xf numFmtId="0" fontId="68" fillId="0" borderId="56" xfId="2" applyAlignment="1">
      <alignment horizontal="left" vertical="top"/>
    </xf>
    <xf numFmtId="43" fontId="69" fillId="0" borderId="0" xfId="1" applyFont="1" applyAlignment="1">
      <alignment horizontal="left" vertical="top"/>
    </xf>
    <xf numFmtId="43" fontId="0" fillId="0" borderId="0" xfId="1" applyFont="1" applyAlignment="1">
      <alignment horizontal="left" vertical="top"/>
    </xf>
    <xf numFmtId="43" fontId="70" fillId="0" borderId="0" xfId="0" applyNumberFormat="1" applyFont="1" applyAlignment="1">
      <alignment horizontal="left" vertical="top"/>
    </xf>
    <xf numFmtId="0" fontId="0" fillId="0" borderId="57" xfId="0" applyBorder="1" applyAlignment="1">
      <alignment horizontal="left" vertical="top"/>
    </xf>
    <xf numFmtId="0" fontId="5" fillId="4" borderId="54" xfId="0" applyFont="1" applyFill="1" applyBorder="1" applyAlignment="1">
      <alignment horizontal="left" vertical="center" wrapText="1"/>
    </xf>
    <xf numFmtId="0" fontId="5" fillId="4" borderId="3"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0" borderId="55" xfId="0" applyFont="1" applyBorder="1" applyAlignment="1">
      <alignment horizontal="left" vertical="center" wrapText="1"/>
    </xf>
    <xf numFmtId="0" fontId="5" fillId="0" borderId="3" xfId="0" applyFont="1" applyBorder="1" applyAlignment="1">
      <alignment horizontal="left" vertical="center" wrapText="1"/>
    </xf>
    <xf numFmtId="0" fontId="4" fillId="4" borderId="54"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4" borderId="55" xfId="0" applyFont="1" applyFill="1" applyBorder="1" applyAlignment="1">
      <alignment horizontal="left" vertical="center" wrapText="1"/>
    </xf>
    <xf numFmtId="0" fontId="4" fillId="0" borderId="55" xfId="0" applyFont="1" applyBorder="1" applyAlignment="1">
      <alignment horizontal="left" vertical="center" wrapText="1"/>
    </xf>
    <xf numFmtId="0" fontId="4" fillId="0" borderId="3" xfId="0" applyFont="1" applyBorder="1" applyAlignment="1">
      <alignment horizontal="left" vertical="center" wrapText="1"/>
    </xf>
    <xf numFmtId="0" fontId="65" fillId="0" borderId="0" xfId="0" applyFont="1" applyAlignment="1">
      <alignment horizontal="left" vertical="top"/>
    </xf>
    <xf numFmtId="0" fontId="0" fillId="2" borderId="0" xfId="0" applyFill="1" applyAlignment="1">
      <alignment horizontal="left" vertical="top" wrapText="1"/>
    </xf>
    <xf numFmtId="0" fontId="0" fillId="0" borderId="0" xfId="0" applyAlignment="1">
      <alignment horizontal="center" vertical="top" wrapText="1"/>
    </xf>
    <xf numFmtId="0" fontId="0" fillId="0" borderId="0" xfId="0" applyAlignment="1">
      <alignment horizontal="left" vertical="top" wrapText="1" indent="26"/>
    </xf>
    <xf numFmtId="0" fontId="0" fillId="0" borderId="0" xfId="0" applyAlignment="1">
      <alignment horizontal="left" vertical="top" wrapText="1" indent="7"/>
    </xf>
    <xf numFmtId="0" fontId="1" fillId="0" borderId="0" xfId="0" applyFont="1" applyAlignment="1">
      <alignment horizontal="left" vertical="top" wrapText="1" indent="7"/>
    </xf>
    <xf numFmtId="0" fontId="0" fillId="0" borderId="0" xfId="0" applyAlignment="1">
      <alignment horizontal="left" vertical="top" wrapText="1" indent="9"/>
    </xf>
    <xf numFmtId="0" fontId="2" fillId="0" borderId="0" xfId="0" applyFont="1" applyAlignment="1">
      <alignment horizontal="left" vertical="top" wrapText="1" indent="7"/>
    </xf>
    <xf numFmtId="0" fontId="3" fillId="0" borderId="0" xfId="0" applyFont="1" applyAlignment="1">
      <alignment horizontal="left" vertical="top" wrapText="1" indent="7"/>
    </xf>
    <xf numFmtId="0" fontId="4" fillId="3" borderId="1" xfId="0" applyFont="1" applyFill="1" applyBorder="1" applyAlignment="1">
      <alignment horizontal="left" vertical="top" wrapText="1"/>
    </xf>
    <xf numFmtId="0" fontId="4" fillId="3" borderId="0" xfId="0" applyFont="1" applyFill="1" applyAlignment="1">
      <alignment horizontal="left" vertical="top" wrapText="1"/>
    </xf>
    <xf numFmtId="0" fontId="4" fillId="4" borderId="4"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4" borderId="7" xfId="0" applyFont="1" applyFill="1" applyBorder="1" applyAlignment="1">
      <alignment horizontal="left" vertical="top" wrapText="1"/>
    </xf>
    <xf numFmtId="0" fontId="4" fillId="4" borderId="8" xfId="0" applyFont="1" applyFill="1"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indent="2"/>
    </xf>
    <xf numFmtId="0" fontId="0" fillId="0" borderId="0" xfId="0" applyAlignment="1">
      <alignment horizontal="left" vertical="top" wrapText="1"/>
    </xf>
    <xf numFmtId="0" fontId="3" fillId="0" borderId="0" xfId="0" applyFont="1" applyAlignment="1">
      <alignment horizontal="left" vertical="top" wrapText="1" indent="1"/>
    </xf>
    <xf numFmtId="0" fontId="0" fillId="0" borderId="0" xfId="0" applyAlignment="1">
      <alignment horizontal="left" vertical="top" wrapText="1" indent="36"/>
    </xf>
    <xf numFmtId="0" fontId="10" fillId="0" borderId="0" xfId="0" applyFont="1" applyAlignment="1">
      <alignment horizontal="left" vertical="top" wrapText="1" indent="7"/>
    </xf>
    <xf numFmtId="0" fontId="3" fillId="0" borderId="0" xfId="0" applyFont="1" applyAlignment="1">
      <alignment horizontal="left" vertical="top" wrapText="1" indent="15"/>
    </xf>
    <xf numFmtId="0" fontId="3" fillId="0" borderId="0" xfId="0" applyFont="1" applyAlignment="1">
      <alignment horizontal="left" vertical="top" wrapText="1" indent="20"/>
    </xf>
    <xf numFmtId="0" fontId="13" fillId="0" borderId="0" xfId="0" applyFont="1" applyAlignment="1">
      <alignment horizontal="center" vertical="top" wrapText="1"/>
    </xf>
    <xf numFmtId="0" fontId="10" fillId="0" borderId="15" xfId="0" applyFont="1" applyBorder="1" applyAlignment="1">
      <alignment horizontal="left" vertical="top" wrapText="1"/>
    </xf>
    <xf numFmtId="0" fontId="10" fillId="0" borderId="16" xfId="0" applyFont="1" applyBorder="1" applyAlignment="1">
      <alignment horizontal="left" vertical="top" wrapText="1"/>
    </xf>
    <xf numFmtId="0" fontId="10" fillId="0" borderId="15" xfId="0" applyFont="1" applyBorder="1" applyAlignment="1">
      <alignment horizontal="center" vertical="top" wrapText="1"/>
    </xf>
    <xf numFmtId="0" fontId="10" fillId="0" borderId="16" xfId="0" applyFont="1" applyBorder="1" applyAlignment="1">
      <alignment horizontal="center" vertical="top" wrapText="1"/>
    </xf>
    <xf numFmtId="165" fontId="14" fillId="0" borderId="18" xfId="0" applyNumberFormat="1" applyFont="1" applyBorder="1" applyAlignment="1">
      <alignment horizontal="left" vertical="top" shrinkToFit="1"/>
    </xf>
    <xf numFmtId="165" fontId="14" fillId="0" borderId="19" xfId="0" applyNumberFormat="1" applyFont="1" applyBorder="1" applyAlignment="1">
      <alignment horizontal="left" vertical="top" shrinkToFit="1"/>
    </xf>
    <xf numFmtId="0" fontId="1" fillId="0" borderId="18" xfId="0" applyFont="1" applyBorder="1" applyAlignment="1">
      <alignment horizontal="left" vertical="top" wrapText="1"/>
    </xf>
    <xf numFmtId="0" fontId="1" fillId="0" borderId="19" xfId="0" applyFont="1" applyBorder="1" applyAlignment="1">
      <alignment horizontal="left" vertical="top" wrapText="1"/>
    </xf>
    <xf numFmtId="3" fontId="15" fillId="0" borderId="18" xfId="0" applyNumberFormat="1" applyFont="1" applyBorder="1" applyAlignment="1">
      <alignment horizontal="center" vertical="top" shrinkToFit="1"/>
    </xf>
    <xf numFmtId="3" fontId="15" fillId="0" borderId="19" xfId="0" applyNumberFormat="1" applyFont="1" applyBorder="1" applyAlignment="1">
      <alignment horizontal="center" vertical="top" shrinkToFit="1"/>
    </xf>
    <xf numFmtId="1" fontId="15" fillId="0" borderId="18" xfId="0" applyNumberFormat="1" applyFont="1" applyBorder="1" applyAlignment="1">
      <alignment horizontal="left" vertical="top" shrinkToFit="1"/>
    </xf>
    <xf numFmtId="1" fontId="15" fillId="0" borderId="19" xfId="0" applyNumberFormat="1" applyFont="1" applyBorder="1" applyAlignment="1">
      <alignment horizontal="left" vertical="top" shrinkToFit="1"/>
    </xf>
    <xf numFmtId="165" fontId="14" fillId="0" borderId="21" xfId="0" applyNumberFormat="1" applyFont="1" applyBorder="1" applyAlignment="1">
      <alignment horizontal="left" vertical="top" shrinkToFit="1"/>
    </xf>
    <xf numFmtId="165" fontId="14" fillId="0" borderId="22" xfId="0" applyNumberFormat="1" applyFont="1" applyBorder="1" applyAlignment="1">
      <alignment horizontal="left" vertical="top" shrinkToFi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3" fontId="15" fillId="0" borderId="21" xfId="0" applyNumberFormat="1" applyFont="1" applyBorder="1" applyAlignment="1">
      <alignment horizontal="center" vertical="top" shrinkToFit="1"/>
    </xf>
    <xf numFmtId="3" fontId="15" fillId="0" borderId="22" xfId="0" applyNumberFormat="1" applyFont="1" applyBorder="1" applyAlignment="1">
      <alignment horizontal="center" vertical="top" shrinkToFit="1"/>
    </xf>
    <xf numFmtId="1" fontId="15" fillId="0" borderId="21" xfId="0" applyNumberFormat="1" applyFont="1" applyBorder="1" applyAlignment="1">
      <alignment horizontal="left" vertical="top" shrinkToFit="1"/>
    </xf>
    <xf numFmtId="1" fontId="15" fillId="0" borderId="22" xfId="0" applyNumberFormat="1" applyFont="1" applyBorder="1" applyAlignment="1">
      <alignment horizontal="left" vertical="top" shrinkToFit="1"/>
    </xf>
    <xf numFmtId="0" fontId="0" fillId="0" borderId="15" xfId="0" applyBorder="1" applyAlignment="1">
      <alignment horizontal="left" vertical="top" wrapText="1"/>
    </xf>
    <xf numFmtId="0" fontId="0" fillId="0" borderId="16" xfId="0" applyBorder="1" applyAlignment="1">
      <alignment horizontal="left" vertical="top" wrapText="1"/>
    </xf>
    <xf numFmtId="0" fontId="10" fillId="0" borderId="9" xfId="0" applyFont="1" applyBorder="1" applyAlignment="1">
      <alignment horizontal="left" vertical="top" wrapText="1"/>
    </xf>
    <xf numFmtId="0" fontId="1" fillId="5" borderId="24" xfId="0" applyFont="1" applyFill="1" applyBorder="1" applyAlignment="1">
      <alignment horizontal="left" vertical="top" wrapText="1"/>
    </xf>
    <xf numFmtId="0" fontId="1" fillId="5" borderId="23" xfId="0" applyFont="1" applyFill="1" applyBorder="1" applyAlignment="1">
      <alignment horizontal="left" vertical="top" wrapText="1"/>
    </xf>
    <xf numFmtId="1" fontId="15" fillId="5" borderId="24" xfId="0" applyNumberFormat="1" applyFont="1" applyFill="1" applyBorder="1" applyAlignment="1">
      <alignment horizontal="left" vertical="top" shrinkToFit="1"/>
    </xf>
    <xf numFmtId="1" fontId="15" fillId="5" borderId="25" xfId="0" applyNumberFormat="1" applyFont="1" applyFill="1" applyBorder="1" applyAlignment="1">
      <alignment horizontal="left" vertical="top" shrinkToFi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1" fontId="15" fillId="0" borderId="24" xfId="0" applyNumberFormat="1" applyFont="1" applyBorder="1" applyAlignment="1">
      <alignment horizontal="left" vertical="top" shrinkToFit="1"/>
    </xf>
    <xf numFmtId="1" fontId="15" fillId="0" borderId="25" xfId="0" applyNumberFormat="1" applyFont="1" applyBorder="1" applyAlignment="1">
      <alignment horizontal="left" vertical="top" shrinkToFit="1"/>
    </xf>
    <xf numFmtId="0" fontId="0" fillId="0" borderId="24" xfId="0" applyBorder="1" applyAlignment="1">
      <alignment horizontal="left" wrapText="1"/>
    </xf>
    <xf numFmtId="0" fontId="0" fillId="0" borderId="23" xfId="0" applyBorder="1" applyAlignment="1">
      <alignment horizontal="left" wrapText="1"/>
    </xf>
    <xf numFmtId="1" fontId="15" fillId="5" borderId="23" xfId="0" applyNumberFormat="1" applyFont="1" applyFill="1" applyBorder="1" applyAlignment="1">
      <alignment horizontal="left" vertical="top" shrinkToFit="1"/>
    </xf>
    <xf numFmtId="1" fontId="15" fillId="0" borderId="23" xfId="0" applyNumberFormat="1" applyFont="1" applyBorder="1" applyAlignment="1">
      <alignment horizontal="left" vertical="top" shrinkToFit="1"/>
    </xf>
    <xf numFmtId="0" fontId="9" fillId="0" borderId="9" xfId="0" applyFont="1" applyBorder="1" applyAlignment="1">
      <alignment horizontal="right" vertical="top" wrapText="1"/>
    </xf>
    <xf numFmtId="0" fontId="10" fillId="0" borderId="9" xfId="0" applyFont="1" applyBorder="1" applyAlignment="1">
      <alignment horizontal="right" vertical="top" wrapText="1"/>
    </xf>
    <xf numFmtId="1" fontId="12" fillId="0" borderId="26" xfId="0" applyNumberFormat="1" applyFont="1" applyBorder="1" applyAlignment="1">
      <alignment horizontal="right" vertical="top" shrinkToFit="1"/>
    </xf>
    <xf numFmtId="1" fontId="12" fillId="0" borderId="10" xfId="0" applyNumberFormat="1" applyFont="1" applyBorder="1" applyAlignment="1">
      <alignment horizontal="right" vertical="top" shrinkToFit="1"/>
    </xf>
    <xf numFmtId="1" fontId="15" fillId="5" borderId="24" xfId="0" applyNumberFormat="1" applyFont="1" applyFill="1" applyBorder="1" applyAlignment="1">
      <alignment horizontal="right" vertical="top" shrinkToFit="1"/>
    </xf>
    <xf numFmtId="1" fontId="15" fillId="5" borderId="23" xfId="0" applyNumberFormat="1" applyFont="1" applyFill="1" applyBorder="1" applyAlignment="1">
      <alignment horizontal="right" vertical="top" shrinkToFit="1"/>
    </xf>
    <xf numFmtId="1" fontId="12" fillId="0" borderId="0" xfId="0" applyNumberFormat="1" applyFont="1" applyAlignment="1">
      <alignment horizontal="right" vertical="top" shrinkToFit="1"/>
    </xf>
    <xf numFmtId="1" fontId="12" fillId="0" borderId="12" xfId="0" applyNumberFormat="1" applyFont="1" applyBorder="1" applyAlignment="1">
      <alignment horizontal="right" vertical="top" shrinkToFit="1"/>
    </xf>
    <xf numFmtId="1" fontId="15" fillId="0" borderId="24" xfId="0" applyNumberFormat="1" applyFont="1" applyBorder="1" applyAlignment="1">
      <alignment horizontal="right" vertical="top" shrinkToFit="1"/>
    </xf>
    <xf numFmtId="1" fontId="15" fillId="0" borderId="23" xfId="0" applyNumberFormat="1" applyFont="1" applyBorder="1" applyAlignment="1">
      <alignment horizontal="right" vertical="top" shrinkToFit="1"/>
    </xf>
    <xf numFmtId="0" fontId="9" fillId="0" borderId="0" xfId="0" applyFont="1" applyAlignment="1">
      <alignment horizontal="right" vertical="top" wrapText="1"/>
    </xf>
    <xf numFmtId="0" fontId="9" fillId="0" borderId="12" xfId="0" applyFont="1" applyBorder="1" applyAlignment="1">
      <alignment horizontal="right" vertical="top" wrapText="1"/>
    </xf>
    <xf numFmtId="1" fontId="14" fillId="0" borderId="24" xfId="0" applyNumberFormat="1" applyFont="1" applyBorder="1" applyAlignment="1">
      <alignment horizontal="right" vertical="top" shrinkToFit="1"/>
    </xf>
    <xf numFmtId="1" fontId="14" fillId="0" borderId="23" xfId="0" applyNumberFormat="1" applyFont="1" applyBorder="1" applyAlignment="1">
      <alignment horizontal="right" vertical="top" shrinkToFit="1"/>
    </xf>
    <xf numFmtId="3" fontId="14" fillId="0" borderId="24" xfId="0" applyNumberFormat="1" applyFont="1" applyBorder="1" applyAlignment="1">
      <alignment horizontal="right" vertical="top" shrinkToFit="1"/>
    </xf>
    <xf numFmtId="3" fontId="14" fillId="0" borderId="23" xfId="0" applyNumberFormat="1" applyFont="1" applyBorder="1" applyAlignment="1">
      <alignment horizontal="right" vertical="top" shrinkToFit="1"/>
    </xf>
    <xf numFmtId="166" fontId="15" fillId="5" borderId="24" xfId="0" applyNumberFormat="1" applyFont="1" applyFill="1" applyBorder="1" applyAlignment="1">
      <alignment horizontal="left" vertical="top" shrinkToFit="1"/>
    </xf>
    <xf numFmtId="166" fontId="15" fillId="5" borderId="23" xfId="0" applyNumberFormat="1" applyFont="1" applyFill="1" applyBorder="1" applyAlignment="1">
      <alignment horizontal="left" vertical="top" shrinkToFit="1"/>
    </xf>
    <xf numFmtId="166" fontId="15" fillId="0" borderId="24" xfId="0" applyNumberFormat="1" applyFont="1" applyBorder="1" applyAlignment="1">
      <alignment horizontal="left" vertical="top" shrinkToFit="1"/>
    </xf>
    <xf numFmtId="166" fontId="15" fillId="0" borderId="23" xfId="0" applyNumberFormat="1" applyFont="1" applyBorder="1" applyAlignment="1">
      <alignment horizontal="left" vertical="top" shrinkToFit="1"/>
    </xf>
    <xf numFmtId="166" fontId="14" fillId="0" borderId="24" xfId="0" applyNumberFormat="1" applyFont="1" applyBorder="1" applyAlignment="1">
      <alignment horizontal="left" vertical="top" shrinkToFit="1"/>
    </xf>
    <xf numFmtId="166" fontId="14" fillId="0" borderId="23" xfId="0" applyNumberFormat="1" applyFont="1" applyBorder="1" applyAlignment="1">
      <alignment horizontal="left" vertical="top" shrinkToFit="1"/>
    </xf>
    <xf numFmtId="0" fontId="10" fillId="0" borderId="34" xfId="0" applyFont="1" applyBorder="1" applyAlignment="1">
      <alignment horizontal="left" vertical="top" wrapText="1"/>
    </xf>
    <xf numFmtId="0" fontId="10" fillId="0" borderId="35" xfId="0" applyFont="1" applyBorder="1" applyAlignment="1">
      <alignment horizontal="left" vertical="top" wrapText="1"/>
    </xf>
    <xf numFmtId="0" fontId="10" fillId="0" borderId="35" xfId="0" applyFont="1" applyBorder="1" applyAlignment="1">
      <alignment horizontal="right" vertical="top" wrapText="1"/>
    </xf>
    <xf numFmtId="168" fontId="15" fillId="7" borderId="38" xfId="0" applyNumberFormat="1" applyFont="1" applyFill="1" applyBorder="1" applyAlignment="1">
      <alignment horizontal="right" vertical="top" shrinkToFit="1"/>
    </xf>
    <xf numFmtId="168" fontId="15" fillId="7" borderId="39" xfId="0" applyNumberFormat="1" applyFont="1" applyFill="1" applyBorder="1" applyAlignment="1">
      <alignment horizontal="right" vertical="top" shrinkToFit="1"/>
    </xf>
    <xf numFmtId="168" fontId="15" fillId="7" borderId="41" xfId="0" applyNumberFormat="1" applyFont="1" applyFill="1" applyBorder="1" applyAlignment="1">
      <alignment horizontal="right" vertical="top" shrinkToFit="1"/>
    </xf>
    <xf numFmtId="167" fontId="15" fillId="7" borderId="38" xfId="0" applyNumberFormat="1" applyFont="1" applyFill="1" applyBorder="1" applyAlignment="1">
      <alignment horizontal="right" vertical="top" shrinkToFit="1"/>
    </xf>
    <xf numFmtId="167" fontId="15" fillId="7" borderId="39" xfId="0" applyNumberFormat="1" applyFont="1" applyFill="1" applyBorder="1" applyAlignment="1">
      <alignment horizontal="right" vertical="top" shrinkToFit="1"/>
    </xf>
    <xf numFmtId="168" fontId="15" fillId="0" borderId="45" xfId="0" applyNumberFormat="1" applyFont="1" applyBorder="1" applyAlignment="1">
      <alignment horizontal="right" vertical="top" shrinkToFit="1"/>
    </xf>
    <xf numFmtId="168" fontId="15" fillId="0" borderId="46" xfId="0" applyNumberFormat="1" applyFont="1" applyBorder="1" applyAlignment="1">
      <alignment horizontal="right" vertical="top" shrinkToFit="1"/>
    </xf>
    <xf numFmtId="168" fontId="15" fillId="0" borderId="47" xfId="0" applyNumberFormat="1" applyFont="1" applyBorder="1" applyAlignment="1">
      <alignment horizontal="right" vertical="top" shrinkToFit="1"/>
    </xf>
    <xf numFmtId="167" fontId="15" fillId="0" borderId="45" xfId="0" applyNumberFormat="1" applyFont="1" applyBorder="1" applyAlignment="1">
      <alignment horizontal="right" vertical="top" shrinkToFit="1"/>
    </xf>
    <xf numFmtId="167" fontId="15" fillId="0" borderId="46" xfId="0" applyNumberFormat="1" applyFont="1" applyBorder="1" applyAlignment="1">
      <alignment horizontal="right" vertical="top" shrinkToFit="1"/>
    </xf>
    <xf numFmtId="168" fontId="15" fillId="7" borderId="45" xfId="0" applyNumberFormat="1" applyFont="1" applyFill="1" applyBorder="1" applyAlignment="1">
      <alignment horizontal="right" vertical="top" shrinkToFit="1"/>
    </xf>
    <xf numFmtId="168" fontId="15" fillId="7" borderId="46" xfId="0" applyNumberFormat="1" applyFont="1" applyFill="1" applyBorder="1" applyAlignment="1">
      <alignment horizontal="right" vertical="top" shrinkToFit="1"/>
    </xf>
    <xf numFmtId="168" fontId="15" fillId="7" borderId="47" xfId="0" applyNumberFormat="1" applyFont="1" applyFill="1" applyBorder="1" applyAlignment="1">
      <alignment horizontal="right" vertical="top" shrinkToFit="1"/>
    </xf>
    <xf numFmtId="167" fontId="15" fillId="7" borderId="45" xfId="0" applyNumberFormat="1" applyFont="1" applyFill="1" applyBorder="1" applyAlignment="1">
      <alignment horizontal="right" vertical="top" shrinkToFit="1"/>
    </xf>
    <xf numFmtId="167" fontId="15" fillId="7" borderId="46" xfId="0" applyNumberFormat="1" applyFont="1" applyFill="1" applyBorder="1" applyAlignment="1">
      <alignment horizontal="right" vertical="top" shrinkToFit="1"/>
    </xf>
    <xf numFmtId="0" fontId="10" fillId="0" borderId="35" xfId="0" applyFont="1" applyBorder="1" applyAlignment="1">
      <alignment horizontal="right" vertical="top" wrapText="1" indent="1"/>
    </xf>
    <xf numFmtId="0" fontId="10" fillId="0" borderId="33" xfId="0" applyFont="1" applyBorder="1" applyAlignment="1">
      <alignment horizontal="left" vertical="top" wrapText="1"/>
    </xf>
    <xf numFmtId="168" fontId="15" fillId="7" borderId="49" xfId="0" applyNumberFormat="1" applyFont="1" applyFill="1" applyBorder="1" applyAlignment="1">
      <alignment horizontal="right" vertical="top" shrinkToFit="1"/>
    </xf>
    <xf numFmtId="167" fontId="15" fillId="7" borderId="41" xfId="0" applyNumberFormat="1" applyFont="1" applyFill="1" applyBorder="1" applyAlignment="1">
      <alignment horizontal="right" vertical="top" shrinkToFit="1"/>
    </xf>
    <xf numFmtId="168" fontId="15" fillId="0" borderId="50" xfId="0" applyNumberFormat="1" applyFont="1" applyBorder="1" applyAlignment="1">
      <alignment horizontal="right" vertical="top" shrinkToFit="1"/>
    </xf>
    <xf numFmtId="167" fontId="15" fillId="0" borderId="47" xfId="0" applyNumberFormat="1" applyFont="1" applyBorder="1" applyAlignment="1">
      <alignment horizontal="right" vertical="top" shrinkToFit="1"/>
    </xf>
    <xf numFmtId="168" fontId="15" fillId="7" borderId="50" xfId="0" applyNumberFormat="1" applyFont="1" applyFill="1" applyBorder="1" applyAlignment="1">
      <alignment horizontal="right" vertical="top" shrinkToFit="1"/>
    </xf>
    <xf numFmtId="167" fontId="15" fillId="7" borderId="47" xfId="0" applyNumberFormat="1" applyFont="1" applyFill="1" applyBorder="1" applyAlignment="1">
      <alignment horizontal="right" vertical="top" shrinkToFit="1"/>
    </xf>
    <xf numFmtId="0" fontId="0" fillId="0" borderId="0" xfId="0" applyAlignment="1">
      <alignment horizontal="left" vertical="top" wrapText="1" indent="17"/>
    </xf>
    <xf numFmtId="0" fontId="18" fillId="0" borderId="0" xfId="0" applyFont="1" applyAlignment="1">
      <alignment horizontal="left" vertical="top" wrapText="1" indent="20"/>
    </xf>
    <xf numFmtId="0" fontId="9" fillId="0" borderId="35" xfId="0" applyFont="1" applyBorder="1" applyAlignment="1">
      <alignment horizontal="right" vertical="top" wrapText="1"/>
    </xf>
    <xf numFmtId="0" fontId="9" fillId="0" borderId="33" xfId="0" applyFont="1" applyBorder="1" applyAlignment="1">
      <alignment horizontal="right" vertical="top" wrapText="1"/>
    </xf>
    <xf numFmtId="1" fontId="16" fillId="0" borderId="34" xfId="0" applyNumberFormat="1" applyFont="1" applyBorder="1" applyAlignment="1">
      <alignment horizontal="right" vertical="top" shrinkToFit="1"/>
    </xf>
    <xf numFmtId="1" fontId="16" fillId="0" borderId="35" xfId="0" applyNumberFormat="1" applyFont="1" applyBorder="1" applyAlignment="1">
      <alignment horizontal="right" vertical="top" shrinkToFit="1"/>
    </xf>
    <xf numFmtId="0" fontId="11" fillId="0" borderId="51" xfId="0" applyFont="1" applyBorder="1" applyAlignment="1">
      <alignment horizontal="right" vertical="top" wrapText="1"/>
    </xf>
    <xf numFmtId="0" fontId="11" fillId="0" borderId="36" xfId="0" applyFont="1" applyBorder="1" applyAlignment="1">
      <alignment horizontal="right" vertical="top" wrapText="1"/>
    </xf>
    <xf numFmtId="2" fontId="15" fillId="7" borderId="38" xfId="0" applyNumberFormat="1" applyFont="1" applyFill="1" applyBorder="1" applyAlignment="1">
      <alignment horizontal="right" vertical="top" shrinkToFit="1"/>
    </xf>
    <xf numFmtId="2" fontId="15" fillId="7" borderId="39" xfId="0" applyNumberFormat="1" applyFont="1" applyFill="1" applyBorder="1" applyAlignment="1">
      <alignment horizontal="right" vertical="top" shrinkToFit="1"/>
    </xf>
    <xf numFmtId="2" fontId="15" fillId="7" borderId="41" xfId="0" applyNumberFormat="1" applyFont="1" applyFill="1" applyBorder="1" applyAlignment="1">
      <alignment horizontal="right" vertical="top" shrinkToFit="1"/>
    </xf>
    <xf numFmtId="2" fontId="15" fillId="7" borderId="52" xfId="0" applyNumberFormat="1" applyFont="1" applyFill="1" applyBorder="1" applyAlignment="1">
      <alignment horizontal="right" vertical="top" shrinkToFit="1"/>
    </xf>
    <xf numFmtId="0" fontId="11" fillId="0" borderId="0" xfId="0" applyFont="1" applyAlignment="1">
      <alignment horizontal="right" vertical="top" wrapText="1"/>
    </xf>
    <xf numFmtId="0" fontId="11" fillId="0" borderId="43" xfId="0" applyFont="1" applyBorder="1" applyAlignment="1">
      <alignment horizontal="right" vertical="top" wrapText="1"/>
    </xf>
    <xf numFmtId="2" fontId="15" fillId="0" borderId="45" xfId="0" applyNumberFormat="1" applyFont="1" applyBorder="1" applyAlignment="1">
      <alignment horizontal="right" vertical="top" shrinkToFit="1"/>
    </xf>
    <xf numFmtId="2" fontId="15" fillId="0" borderId="46" xfId="0" applyNumberFormat="1" applyFont="1" applyBorder="1" applyAlignment="1">
      <alignment horizontal="right" vertical="top" shrinkToFit="1"/>
    </xf>
    <xf numFmtId="2" fontId="15" fillId="0" borderId="47" xfId="0" applyNumberFormat="1" applyFont="1" applyBorder="1" applyAlignment="1">
      <alignment horizontal="right" vertical="top" shrinkToFit="1"/>
    </xf>
    <xf numFmtId="2" fontId="15" fillId="0" borderId="53" xfId="0" applyNumberFormat="1" applyFont="1" applyBorder="1" applyAlignment="1">
      <alignment horizontal="right" vertical="top" shrinkToFit="1"/>
    </xf>
    <xf numFmtId="2" fontId="15" fillId="7" borderId="45" xfId="0" applyNumberFormat="1" applyFont="1" applyFill="1" applyBorder="1" applyAlignment="1">
      <alignment horizontal="right" vertical="top" shrinkToFit="1"/>
    </xf>
    <xf numFmtId="2" fontId="15" fillId="7" borderId="46" xfId="0" applyNumberFormat="1" applyFont="1" applyFill="1" applyBorder="1" applyAlignment="1">
      <alignment horizontal="right" vertical="top" shrinkToFit="1"/>
    </xf>
    <xf numFmtId="2" fontId="15" fillId="7" borderId="47" xfId="0" applyNumberFormat="1" applyFont="1" applyFill="1" applyBorder="1" applyAlignment="1">
      <alignment horizontal="right" vertical="top" shrinkToFit="1"/>
    </xf>
    <xf numFmtId="2" fontId="15" fillId="7" borderId="53" xfId="0" applyNumberFormat="1" applyFont="1" applyFill="1" applyBorder="1" applyAlignment="1">
      <alignment horizontal="right" vertical="top" shrinkToFit="1"/>
    </xf>
    <xf numFmtId="167" fontId="15" fillId="7" borderId="38" xfId="0" applyNumberFormat="1" applyFont="1" applyFill="1" applyBorder="1" applyAlignment="1">
      <alignment horizontal="left" vertical="top" indent="1" shrinkToFit="1"/>
    </xf>
    <xf numFmtId="167" fontId="15" fillId="7" borderId="49" xfId="0" applyNumberFormat="1" applyFont="1" applyFill="1" applyBorder="1" applyAlignment="1">
      <alignment horizontal="left" vertical="top" indent="1" shrinkToFit="1"/>
    </xf>
    <xf numFmtId="167" fontId="15" fillId="7" borderId="52" xfId="0" applyNumberFormat="1" applyFont="1" applyFill="1" applyBorder="1" applyAlignment="1">
      <alignment horizontal="right" vertical="top" shrinkToFit="1"/>
    </xf>
    <xf numFmtId="167" fontId="15" fillId="0" borderId="45" xfId="0" applyNumberFormat="1" applyFont="1" applyBorder="1" applyAlignment="1">
      <alignment horizontal="left" vertical="top" indent="1" shrinkToFit="1"/>
    </xf>
    <xf numFmtId="167" fontId="15" fillId="0" borderId="50" xfId="0" applyNumberFormat="1" applyFont="1" applyBorder="1" applyAlignment="1">
      <alignment horizontal="left" vertical="top" indent="1" shrinkToFit="1"/>
    </xf>
    <xf numFmtId="167" fontId="15" fillId="0" borderId="53" xfId="0" applyNumberFormat="1" applyFont="1" applyBorder="1" applyAlignment="1">
      <alignment horizontal="right" vertical="top" shrinkToFit="1"/>
    </xf>
    <xf numFmtId="167" fontId="15" fillId="7" borderId="45" xfId="0" applyNumberFormat="1" applyFont="1" applyFill="1" applyBorder="1" applyAlignment="1">
      <alignment horizontal="left" vertical="top" indent="1" shrinkToFit="1"/>
    </xf>
    <xf numFmtId="167" fontId="15" fillId="7" borderId="50" xfId="0" applyNumberFormat="1" applyFont="1" applyFill="1" applyBorder="1" applyAlignment="1">
      <alignment horizontal="left" vertical="top" indent="1" shrinkToFit="1"/>
    </xf>
    <xf numFmtId="167" fontId="15" fillId="7" borderId="53" xfId="0" applyNumberFormat="1" applyFont="1" applyFill="1" applyBorder="1" applyAlignment="1">
      <alignment horizontal="right" vertical="top" shrinkToFit="1"/>
    </xf>
    <xf numFmtId="2" fontId="15" fillId="7" borderId="49" xfId="0" applyNumberFormat="1" applyFont="1" applyFill="1" applyBorder="1" applyAlignment="1">
      <alignment horizontal="right" vertical="top" shrinkToFit="1"/>
    </xf>
    <xf numFmtId="2" fontId="15" fillId="0" borderId="47" xfId="0" applyNumberFormat="1" applyFont="1" applyBorder="1" applyAlignment="1">
      <alignment horizontal="left" vertical="top" indent="1" shrinkToFit="1"/>
    </xf>
    <xf numFmtId="2" fontId="15" fillId="0" borderId="46" xfId="0" applyNumberFormat="1" applyFont="1" applyBorder="1" applyAlignment="1">
      <alignment horizontal="left" vertical="top" indent="1" shrinkToFit="1"/>
    </xf>
    <xf numFmtId="2" fontId="15" fillId="0" borderId="50" xfId="0" applyNumberFormat="1" applyFont="1" applyBorder="1" applyAlignment="1">
      <alignment horizontal="right" vertical="top" shrinkToFit="1"/>
    </xf>
    <xf numFmtId="2" fontId="15" fillId="7" borderId="50" xfId="0" applyNumberFormat="1" applyFont="1" applyFill="1" applyBorder="1" applyAlignment="1">
      <alignment horizontal="right" vertical="top" shrinkToFit="1"/>
    </xf>
    <xf numFmtId="167" fontId="15" fillId="0" borderId="47" xfId="0" applyNumberFormat="1" applyFont="1" applyBorder="1" applyAlignment="1">
      <alignment horizontal="left" vertical="top" indent="1" shrinkToFit="1"/>
    </xf>
    <xf numFmtId="167" fontId="15" fillId="0" borderId="46" xfId="0" applyNumberFormat="1" applyFont="1" applyBorder="1" applyAlignment="1">
      <alignment horizontal="left" vertical="top" indent="1" shrinkToFit="1"/>
    </xf>
    <xf numFmtId="0" fontId="19" fillId="0" borderId="0" xfId="0" applyFont="1" applyAlignment="1">
      <alignment horizontal="left" vertical="top" wrapText="1" indent="7"/>
    </xf>
    <xf numFmtId="0" fontId="0" fillId="11" borderId="0" xfId="0" applyFill="1" applyAlignment="1">
      <alignment horizontal="left" vertical="top"/>
    </xf>
    <xf numFmtId="0" fontId="0" fillId="0" borderId="57" xfId="0" quotePrefix="1" applyBorder="1" applyAlignment="1">
      <alignment horizontal="left" vertical="top"/>
    </xf>
    <xf numFmtId="0" fontId="0" fillId="11" borderId="57" xfId="0" applyFill="1" applyBorder="1" applyAlignment="1">
      <alignment horizontal="left" vertical="top"/>
    </xf>
    <xf numFmtId="0" fontId="69" fillId="11" borderId="0" xfId="0" applyFont="1" applyFill="1" applyAlignment="1">
      <alignment horizontal="left" vertical="top"/>
    </xf>
    <xf numFmtId="0" fontId="0" fillId="0" borderId="57" xfId="0" applyFill="1" applyBorder="1" applyAlignment="1">
      <alignment horizontal="left" vertical="top"/>
    </xf>
    <xf numFmtId="0" fontId="0" fillId="12" borderId="57" xfId="0" applyFill="1" applyBorder="1" applyAlignment="1">
      <alignment horizontal="left" vertical="top"/>
    </xf>
    <xf numFmtId="0" fontId="69" fillId="11" borderId="57" xfId="0" quotePrefix="1" applyFont="1" applyFill="1" applyBorder="1" applyAlignment="1">
      <alignment horizontal="left" vertical="top"/>
    </xf>
  </cellXfs>
  <cellStyles count="3">
    <cellStyle name="Comma" xfId="1" builtinId="3"/>
    <cellStyle name="Heading 1" xfId="2" builtinId="1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jpeg"/><Relationship Id="rId7" Type="http://schemas.openxmlformats.org/officeDocument/2006/relationships/image" Target="../media/image11.jpe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jpeg"/><Relationship Id="rId5" Type="http://schemas.openxmlformats.org/officeDocument/2006/relationships/image" Target="../media/image9.jpe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14.jpeg"/><Relationship Id="rId1" Type="http://schemas.openxmlformats.org/officeDocument/2006/relationships/image" Target="../media/image1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6.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oneCellAnchor>
    <xdr:from>
      <xdr:col>0</xdr:col>
      <xdr:colOff>73812</xdr:colOff>
      <xdr:row>2</xdr:row>
      <xdr:rowOff>77933</xdr:rowOff>
    </xdr:from>
    <xdr:ext cx="2487930" cy="614045"/>
    <xdr:grpSp>
      <xdr:nvGrpSpPr>
        <xdr:cNvPr id="2" name="Group 2">
          <a:extLst>
            <a:ext uri="{FF2B5EF4-FFF2-40B4-BE49-F238E27FC236}">
              <a16:creationId xmlns:a16="http://schemas.microsoft.com/office/drawing/2014/main" id="{00000000-0008-0000-0000-000002000000}"/>
            </a:ext>
          </a:extLst>
        </xdr:cNvPr>
        <xdr:cNvGrpSpPr/>
      </xdr:nvGrpSpPr>
      <xdr:grpSpPr>
        <a:xfrm>
          <a:off x="73812" y="10227773"/>
          <a:ext cx="2487930" cy="614045"/>
          <a:chOff x="0" y="0"/>
          <a:chExt cx="2487930" cy="614045"/>
        </a:xfrm>
      </xdr:grpSpPr>
      <xdr:sp macro="" textlink="">
        <xdr:nvSpPr>
          <xdr:cNvPr id="3" name="Shape 3">
            <a:extLst>
              <a:ext uri="{FF2B5EF4-FFF2-40B4-BE49-F238E27FC236}">
                <a16:creationId xmlns:a16="http://schemas.microsoft.com/office/drawing/2014/main" id="{00000000-0008-0000-0000-000003000000}"/>
              </a:ext>
            </a:extLst>
          </xdr:cNvPr>
          <xdr:cNvSpPr/>
        </xdr:nvSpPr>
        <xdr:spPr>
          <a:xfrm>
            <a:off x="0" y="0"/>
            <a:ext cx="2487930" cy="614045"/>
          </a:xfrm>
          <a:custGeom>
            <a:avLst/>
            <a:gdLst/>
            <a:ahLst/>
            <a:cxnLst/>
            <a:rect l="0" t="0" r="0" b="0"/>
            <a:pathLst>
              <a:path w="2487930" h="614045">
                <a:moveTo>
                  <a:pt x="2180945" y="0"/>
                </a:moveTo>
                <a:lnTo>
                  <a:pt x="0" y="0"/>
                </a:lnTo>
                <a:lnTo>
                  <a:pt x="0" y="614045"/>
                </a:lnTo>
                <a:lnTo>
                  <a:pt x="2180945" y="614045"/>
                </a:lnTo>
                <a:lnTo>
                  <a:pt x="2487904" y="307085"/>
                </a:lnTo>
                <a:lnTo>
                  <a:pt x="2180945" y="0"/>
                </a:lnTo>
                <a:close/>
              </a:path>
            </a:pathLst>
          </a:custGeom>
          <a:solidFill>
            <a:srgbClr val="4471C4"/>
          </a:solidFill>
        </xdr:spPr>
      </xdr:sp>
      <xdr:sp macro="" textlink="">
        <xdr:nvSpPr>
          <xdr:cNvPr id="4" name="Textbox 4">
            <a:extLst>
              <a:ext uri="{FF2B5EF4-FFF2-40B4-BE49-F238E27FC236}">
                <a16:creationId xmlns:a16="http://schemas.microsoft.com/office/drawing/2014/main" id="{00000000-0008-0000-0000-000004000000}"/>
              </a:ext>
            </a:extLst>
          </xdr:cNvPr>
          <xdr:cNvSpPr txBox="1"/>
        </xdr:nvSpPr>
        <xdr:spPr>
          <a:xfrm>
            <a:off x="0" y="0"/>
            <a:ext cx="2487930" cy="614045"/>
          </a:xfrm>
          <a:prstGeom prst="rect">
            <a:avLst/>
          </a:prstGeom>
        </xdr:spPr>
        <xdr:txBody>
          <a:bodyPr vertOverflow="clip" lIns="0" tIns="0" rIns="0" bIns="0" anchor="t"/>
          <a:lstStyle/>
          <a:p>
            <a:r>
              <a:rPr sz="1400" b="0" spc="-5">
                <a:solidFill>
                  <a:srgbClr val="FFFFFF"/>
                </a:solidFill>
                <a:latin typeface="Carlito"/>
                <a:cs typeface="Carlito"/>
              </a:rPr>
              <a:t>31</a:t>
            </a:r>
            <a:r>
              <a:rPr sz="1400" b="0" spc="0">
                <a:solidFill>
                  <a:srgbClr val="FFFFFF"/>
                </a:solidFill>
                <a:latin typeface="Carlito"/>
                <a:cs typeface="Carlito"/>
              </a:rPr>
              <a:t>/</a:t>
            </a:r>
            <a:r>
              <a:rPr sz="1400" b="0" spc="-10">
                <a:solidFill>
                  <a:srgbClr val="FFFFFF"/>
                </a:solidFill>
                <a:latin typeface="Carlito"/>
                <a:cs typeface="Carlito"/>
              </a:rPr>
              <a:t>J</a:t>
            </a:r>
            <a:r>
              <a:rPr sz="1400" b="0" spc="-5">
                <a:solidFill>
                  <a:srgbClr val="FFFFFF"/>
                </a:solidFill>
                <a:latin typeface="Carlito"/>
                <a:cs typeface="Carlito"/>
              </a:rPr>
              <a:t>a</a:t>
            </a:r>
            <a:r>
              <a:rPr sz="1400" b="0" spc="5">
                <a:solidFill>
                  <a:srgbClr val="FFFFFF"/>
                </a:solidFill>
                <a:latin typeface="Carlito"/>
                <a:cs typeface="Carlito"/>
              </a:rPr>
              <a:t>n</a:t>
            </a:r>
            <a:r>
              <a:rPr sz="1400" b="0" spc="0">
                <a:solidFill>
                  <a:srgbClr val="FFFFFF"/>
                </a:solidFill>
                <a:latin typeface="Carlito"/>
                <a:cs typeface="Carlito"/>
              </a:rPr>
              <a:t>/</a:t>
            </a:r>
            <a:r>
              <a:rPr sz="1400" b="0" spc="-10">
                <a:solidFill>
                  <a:srgbClr val="FFFFFF"/>
                </a:solidFill>
                <a:latin typeface="Carlito"/>
                <a:cs typeface="Carlito"/>
              </a:rPr>
              <a:t>2</a:t>
            </a:r>
            <a:r>
              <a:rPr sz="1400" b="0" spc="0">
                <a:solidFill>
                  <a:srgbClr val="FFFFFF"/>
                </a:solidFill>
                <a:latin typeface="Carlito"/>
                <a:cs typeface="Carlito"/>
              </a:rPr>
              <a:t>0</a:t>
            </a:r>
            <a:r>
              <a:rPr sz="1400" b="0" spc="-10">
                <a:solidFill>
                  <a:srgbClr val="FFFFFF"/>
                </a:solidFill>
                <a:latin typeface="Carlito"/>
                <a:cs typeface="Carlito"/>
              </a:rPr>
              <a:t>2</a:t>
            </a:r>
            <a:r>
              <a:rPr sz="1400" b="0" spc="0">
                <a:solidFill>
                  <a:srgbClr val="FFFFFF"/>
                </a:solidFill>
                <a:latin typeface="Carlito"/>
                <a:cs typeface="Carlito"/>
              </a:rPr>
              <a:t>2</a:t>
            </a:r>
          </a:p>
        </xdr:txBody>
      </xdr:sp>
    </xdr:grpSp>
    <xdr:clientData/>
  </xdr:oneCellAnchor>
  <xdr:absoluteAnchor>
    <xdr:pos x="159308" y="8905627"/>
    <xdr:ext cx="2334260" cy="5463540"/>
    <xdr:grpSp>
      <xdr:nvGrpSpPr>
        <xdr:cNvPr id="5" name="Group 5">
          <a:extLst>
            <a:ext uri="{FF2B5EF4-FFF2-40B4-BE49-F238E27FC236}">
              <a16:creationId xmlns:a16="http://schemas.microsoft.com/office/drawing/2014/main" id="{00000000-0008-0000-0000-000005000000}"/>
            </a:ext>
          </a:extLst>
        </xdr:cNvPr>
        <xdr:cNvGrpSpPr/>
      </xdr:nvGrpSpPr>
      <xdr:grpSpPr>
        <a:xfrm>
          <a:off x="159308" y="8905627"/>
          <a:ext cx="2334260" cy="5463540"/>
          <a:chOff x="0" y="0"/>
          <a:chExt cx="2334260" cy="546354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516953" y="3509390"/>
            <a:ext cx="346075" cy="1222375"/>
          </a:xfrm>
          <a:custGeom>
            <a:avLst/>
            <a:gdLst/>
            <a:ahLst/>
            <a:cxnLst/>
            <a:rect l="0" t="0" r="0" b="0"/>
            <a:pathLst>
              <a:path w="346075" h="1222375">
                <a:moveTo>
                  <a:pt x="0" y="0"/>
                </a:moveTo>
                <a:lnTo>
                  <a:pt x="17005" y="147319"/>
                </a:lnTo>
                <a:lnTo>
                  <a:pt x="110540" y="499998"/>
                </a:lnTo>
                <a:lnTo>
                  <a:pt x="215430" y="850137"/>
                </a:lnTo>
                <a:lnTo>
                  <a:pt x="345821" y="1222324"/>
                </a:lnTo>
                <a:lnTo>
                  <a:pt x="345821" y="1158430"/>
                </a:lnTo>
                <a:lnTo>
                  <a:pt x="238099" y="844549"/>
                </a:lnTo>
                <a:lnTo>
                  <a:pt x="110540" y="422274"/>
                </a:lnTo>
                <a:lnTo>
                  <a:pt x="0" y="0"/>
                </a:lnTo>
                <a:close/>
              </a:path>
            </a:pathLst>
          </a:custGeom>
          <a:solidFill>
            <a:srgbClr val="44536A"/>
          </a:solidFill>
        </xdr:spPr>
      </xdr:sp>
      <xdr:sp macro="" textlink="">
        <xdr:nvSpPr>
          <xdr:cNvPr id="7" name="Shape 7">
            <a:extLst>
              <a:ext uri="{FF2B5EF4-FFF2-40B4-BE49-F238E27FC236}">
                <a16:creationId xmlns:a16="http://schemas.microsoft.com/office/drawing/2014/main" id="{00000000-0008-0000-0000-000007000000}"/>
              </a:ext>
            </a:extLst>
          </xdr:cNvPr>
          <xdr:cNvSpPr/>
        </xdr:nvSpPr>
        <xdr:spPr>
          <a:xfrm>
            <a:off x="516953" y="3509390"/>
            <a:ext cx="346075" cy="1222375"/>
          </a:xfrm>
          <a:custGeom>
            <a:avLst/>
            <a:gdLst/>
            <a:ahLst/>
            <a:cxnLst/>
            <a:rect l="0" t="0" r="0" b="0"/>
            <a:pathLst>
              <a:path w="346075" h="1222375">
                <a:moveTo>
                  <a:pt x="0" y="0"/>
                </a:moveTo>
                <a:lnTo>
                  <a:pt x="110540" y="422274"/>
                </a:lnTo>
                <a:lnTo>
                  <a:pt x="238099" y="844549"/>
                </a:lnTo>
                <a:lnTo>
                  <a:pt x="345821" y="1158430"/>
                </a:lnTo>
                <a:lnTo>
                  <a:pt x="345821" y="1222324"/>
                </a:lnTo>
                <a:lnTo>
                  <a:pt x="215430" y="850137"/>
                </a:lnTo>
                <a:lnTo>
                  <a:pt x="110540" y="499998"/>
                </a:lnTo>
                <a:lnTo>
                  <a:pt x="17005" y="147319"/>
                </a:lnTo>
                <a:lnTo>
                  <a:pt x="0" y="0"/>
                </a:lnTo>
                <a:close/>
              </a:path>
            </a:pathLst>
          </a:custGeom>
          <a:ln w="3175">
            <a:solidFill>
              <a:srgbClr val="44536A"/>
            </a:solidFill>
          </a:ln>
        </xdr:spPr>
      </xdr:sp>
      <xdr:sp macro="" textlink="">
        <xdr:nvSpPr>
          <xdr:cNvPr id="8" name="Shape 8">
            <a:extLst>
              <a:ext uri="{FF2B5EF4-FFF2-40B4-BE49-F238E27FC236}">
                <a16:creationId xmlns:a16="http://schemas.microsoft.com/office/drawing/2014/main" id="{00000000-0008-0000-0000-000008000000}"/>
              </a:ext>
            </a:extLst>
          </xdr:cNvPr>
          <xdr:cNvSpPr/>
        </xdr:nvSpPr>
        <xdr:spPr>
          <a:xfrm>
            <a:off x="879779" y="4715040"/>
            <a:ext cx="328930" cy="747395"/>
          </a:xfrm>
          <a:custGeom>
            <a:avLst/>
            <a:gdLst/>
            <a:ahLst/>
            <a:cxnLst/>
            <a:rect l="0" t="0" r="0" b="0"/>
            <a:pathLst>
              <a:path w="328930" h="747395">
                <a:moveTo>
                  <a:pt x="0" y="0"/>
                </a:moveTo>
                <a:lnTo>
                  <a:pt x="2819" y="69456"/>
                </a:lnTo>
                <a:lnTo>
                  <a:pt x="84988" y="272237"/>
                </a:lnTo>
                <a:lnTo>
                  <a:pt x="170078" y="469468"/>
                </a:lnTo>
                <a:lnTo>
                  <a:pt x="306095" y="747267"/>
                </a:lnTo>
                <a:lnTo>
                  <a:pt x="328828" y="747267"/>
                </a:lnTo>
                <a:lnTo>
                  <a:pt x="189890" y="463918"/>
                </a:lnTo>
                <a:lnTo>
                  <a:pt x="104927" y="258356"/>
                </a:lnTo>
                <a:lnTo>
                  <a:pt x="22631" y="52781"/>
                </a:lnTo>
                <a:lnTo>
                  <a:pt x="0" y="0"/>
                </a:lnTo>
                <a:close/>
              </a:path>
            </a:pathLst>
          </a:custGeom>
          <a:solidFill>
            <a:srgbClr val="44536A"/>
          </a:solidFill>
        </xdr:spPr>
      </xdr:sp>
      <xdr:sp macro="" textlink="">
        <xdr:nvSpPr>
          <xdr:cNvPr id="9" name="Shape 9">
            <a:extLst>
              <a:ext uri="{FF2B5EF4-FFF2-40B4-BE49-F238E27FC236}">
                <a16:creationId xmlns:a16="http://schemas.microsoft.com/office/drawing/2014/main" id="{00000000-0008-0000-0000-000009000000}"/>
              </a:ext>
            </a:extLst>
          </xdr:cNvPr>
          <xdr:cNvSpPr/>
        </xdr:nvSpPr>
        <xdr:spPr>
          <a:xfrm>
            <a:off x="879779" y="4715040"/>
            <a:ext cx="328930" cy="747395"/>
          </a:xfrm>
          <a:custGeom>
            <a:avLst/>
            <a:gdLst/>
            <a:ahLst/>
            <a:cxnLst/>
            <a:rect l="0" t="0" r="0" b="0"/>
            <a:pathLst>
              <a:path w="328930" h="747395">
                <a:moveTo>
                  <a:pt x="0" y="0"/>
                </a:moveTo>
                <a:lnTo>
                  <a:pt x="22631" y="52781"/>
                </a:lnTo>
                <a:lnTo>
                  <a:pt x="104927" y="258356"/>
                </a:lnTo>
                <a:lnTo>
                  <a:pt x="189890" y="463918"/>
                </a:lnTo>
                <a:lnTo>
                  <a:pt x="328828" y="747267"/>
                </a:lnTo>
                <a:lnTo>
                  <a:pt x="306095" y="747267"/>
                </a:lnTo>
                <a:lnTo>
                  <a:pt x="170078" y="469468"/>
                </a:lnTo>
                <a:lnTo>
                  <a:pt x="84988" y="272237"/>
                </a:lnTo>
                <a:lnTo>
                  <a:pt x="2819" y="69456"/>
                </a:lnTo>
                <a:lnTo>
                  <a:pt x="0" y="0"/>
                </a:lnTo>
                <a:close/>
              </a:path>
            </a:pathLst>
          </a:custGeom>
          <a:ln w="3175">
            <a:solidFill>
              <a:srgbClr val="44536A"/>
            </a:solidFill>
          </a:ln>
        </xdr:spPr>
      </xdr:sp>
      <xdr:sp macro="" textlink="">
        <xdr:nvSpPr>
          <xdr:cNvPr id="10" name="Shape 10">
            <a:extLst>
              <a:ext uri="{FF2B5EF4-FFF2-40B4-BE49-F238E27FC236}">
                <a16:creationId xmlns:a16="http://schemas.microsoft.com/office/drawing/2014/main" id="{00000000-0008-0000-0000-00000A000000}"/>
              </a:ext>
            </a:extLst>
          </xdr:cNvPr>
          <xdr:cNvSpPr/>
        </xdr:nvSpPr>
        <xdr:spPr>
          <a:xfrm>
            <a:off x="108775" y="889"/>
            <a:ext cx="396875" cy="3533775"/>
          </a:xfrm>
          <a:custGeom>
            <a:avLst/>
            <a:gdLst/>
            <a:ahLst/>
            <a:cxnLst/>
            <a:rect l="0" t="0" r="0" b="0"/>
            <a:pathLst>
              <a:path w="396875" h="3533775">
                <a:moveTo>
                  <a:pt x="0" y="0"/>
                </a:moveTo>
                <a:lnTo>
                  <a:pt x="0" y="219456"/>
                </a:lnTo>
                <a:lnTo>
                  <a:pt x="5664" y="441706"/>
                </a:lnTo>
                <a:lnTo>
                  <a:pt x="25501" y="880618"/>
                </a:lnTo>
                <a:lnTo>
                  <a:pt x="56680" y="1322324"/>
                </a:lnTo>
                <a:lnTo>
                  <a:pt x="99199" y="1761236"/>
                </a:lnTo>
                <a:lnTo>
                  <a:pt x="150228" y="2200148"/>
                </a:lnTo>
                <a:lnTo>
                  <a:pt x="218262" y="2636266"/>
                </a:lnTo>
                <a:lnTo>
                  <a:pt x="297624" y="3072384"/>
                </a:lnTo>
                <a:lnTo>
                  <a:pt x="391160" y="3505708"/>
                </a:lnTo>
                <a:lnTo>
                  <a:pt x="396836" y="3533521"/>
                </a:lnTo>
                <a:lnTo>
                  <a:pt x="382663" y="3397377"/>
                </a:lnTo>
                <a:lnTo>
                  <a:pt x="303288" y="3016885"/>
                </a:lnTo>
                <a:lnTo>
                  <a:pt x="235267" y="2633472"/>
                </a:lnTo>
                <a:lnTo>
                  <a:pt x="164401" y="2200148"/>
                </a:lnTo>
                <a:lnTo>
                  <a:pt x="110540" y="1761236"/>
                </a:lnTo>
                <a:lnTo>
                  <a:pt x="65189" y="1322324"/>
                </a:lnTo>
                <a:lnTo>
                  <a:pt x="34010" y="880618"/>
                </a:lnTo>
                <a:lnTo>
                  <a:pt x="8496" y="441706"/>
                </a:lnTo>
                <a:lnTo>
                  <a:pt x="2832" y="219456"/>
                </a:lnTo>
                <a:lnTo>
                  <a:pt x="0" y="0"/>
                </a:lnTo>
                <a:close/>
              </a:path>
            </a:pathLst>
          </a:custGeom>
          <a:solidFill>
            <a:srgbClr val="44536A"/>
          </a:solidFill>
        </xdr:spPr>
      </xdr:sp>
      <xdr:sp macro="" textlink="">
        <xdr:nvSpPr>
          <xdr:cNvPr id="11" name="Shape 11">
            <a:extLst>
              <a:ext uri="{FF2B5EF4-FFF2-40B4-BE49-F238E27FC236}">
                <a16:creationId xmlns:a16="http://schemas.microsoft.com/office/drawing/2014/main" id="{00000000-0008-0000-0000-00000B000000}"/>
              </a:ext>
            </a:extLst>
          </xdr:cNvPr>
          <xdr:cNvSpPr/>
        </xdr:nvSpPr>
        <xdr:spPr>
          <a:xfrm>
            <a:off x="108775" y="889"/>
            <a:ext cx="396875" cy="3533775"/>
          </a:xfrm>
          <a:custGeom>
            <a:avLst/>
            <a:gdLst/>
            <a:ahLst/>
            <a:cxnLst/>
            <a:rect l="0" t="0" r="0" b="0"/>
            <a:pathLst>
              <a:path w="396875" h="3533775">
                <a:moveTo>
                  <a:pt x="0" y="0"/>
                </a:moveTo>
                <a:lnTo>
                  <a:pt x="2832" y="219456"/>
                </a:lnTo>
                <a:lnTo>
                  <a:pt x="8496" y="441706"/>
                </a:lnTo>
                <a:lnTo>
                  <a:pt x="34010" y="880618"/>
                </a:lnTo>
                <a:lnTo>
                  <a:pt x="65189" y="1322324"/>
                </a:lnTo>
                <a:lnTo>
                  <a:pt x="110540" y="1761236"/>
                </a:lnTo>
                <a:lnTo>
                  <a:pt x="164401" y="2200148"/>
                </a:lnTo>
                <a:lnTo>
                  <a:pt x="235267" y="2633472"/>
                </a:lnTo>
                <a:lnTo>
                  <a:pt x="303288" y="3016885"/>
                </a:lnTo>
                <a:lnTo>
                  <a:pt x="382663" y="3397377"/>
                </a:lnTo>
                <a:lnTo>
                  <a:pt x="396836" y="3533521"/>
                </a:lnTo>
                <a:lnTo>
                  <a:pt x="391160" y="3505708"/>
                </a:lnTo>
                <a:lnTo>
                  <a:pt x="297624" y="3072384"/>
                </a:lnTo>
                <a:lnTo>
                  <a:pt x="218262" y="2636266"/>
                </a:lnTo>
                <a:lnTo>
                  <a:pt x="150228" y="2200148"/>
                </a:lnTo>
                <a:lnTo>
                  <a:pt x="99199" y="1761236"/>
                </a:lnTo>
                <a:lnTo>
                  <a:pt x="56680" y="1322324"/>
                </a:lnTo>
                <a:lnTo>
                  <a:pt x="25501" y="880618"/>
                </a:lnTo>
                <a:lnTo>
                  <a:pt x="5664" y="441706"/>
                </a:lnTo>
                <a:lnTo>
                  <a:pt x="0" y="219456"/>
                </a:lnTo>
                <a:lnTo>
                  <a:pt x="0" y="0"/>
                </a:lnTo>
                <a:close/>
              </a:path>
            </a:pathLst>
          </a:custGeom>
          <a:ln w="3175">
            <a:solidFill>
              <a:srgbClr val="44536A"/>
            </a:solidFill>
          </a:ln>
        </xdr:spPr>
      </xdr:sp>
      <xdr:sp macro="" textlink="">
        <xdr:nvSpPr>
          <xdr:cNvPr id="12" name="Shape 12">
            <a:extLst>
              <a:ext uri="{FF2B5EF4-FFF2-40B4-BE49-F238E27FC236}">
                <a16:creationId xmlns:a16="http://schemas.microsoft.com/office/drawing/2014/main" id="{00000000-0008-0000-0000-00000C000000}"/>
              </a:ext>
            </a:extLst>
          </xdr:cNvPr>
          <xdr:cNvSpPr/>
        </xdr:nvSpPr>
        <xdr:spPr>
          <a:xfrm>
            <a:off x="465924" y="1137030"/>
            <a:ext cx="127635" cy="2372360"/>
          </a:xfrm>
          <a:custGeom>
            <a:avLst/>
            <a:gdLst/>
            <a:ahLst/>
            <a:cxnLst/>
            <a:rect l="0" t="0" r="0" b="0"/>
            <a:pathLst>
              <a:path w="127635" h="2372360">
                <a:moveTo>
                  <a:pt x="50052" y="2360168"/>
                </a:moveTo>
                <a:lnTo>
                  <a:pt x="51028" y="2372360"/>
                </a:lnTo>
                <a:lnTo>
                  <a:pt x="51028" y="2364104"/>
                </a:lnTo>
                <a:lnTo>
                  <a:pt x="50052" y="2360168"/>
                </a:lnTo>
                <a:close/>
              </a:path>
              <a:path w="127635" h="2372360">
                <a:moveTo>
                  <a:pt x="127558" y="0"/>
                </a:moveTo>
                <a:lnTo>
                  <a:pt x="96380" y="183387"/>
                </a:lnTo>
                <a:lnTo>
                  <a:pt x="70866" y="366775"/>
                </a:lnTo>
                <a:lnTo>
                  <a:pt x="34010" y="741806"/>
                </a:lnTo>
                <a:lnTo>
                  <a:pt x="8509" y="1114043"/>
                </a:lnTo>
                <a:lnTo>
                  <a:pt x="0" y="1483486"/>
                </a:lnTo>
                <a:lnTo>
                  <a:pt x="2832" y="1858517"/>
                </a:lnTo>
                <a:lnTo>
                  <a:pt x="22682" y="2230754"/>
                </a:lnTo>
                <a:lnTo>
                  <a:pt x="25514" y="2261235"/>
                </a:lnTo>
                <a:lnTo>
                  <a:pt x="50052" y="2360168"/>
                </a:lnTo>
                <a:lnTo>
                  <a:pt x="39687" y="2230754"/>
                </a:lnTo>
                <a:lnTo>
                  <a:pt x="17005" y="1858517"/>
                </a:lnTo>
                <a:lnTo>
                  <a:pt x="8509" y="1483486"/>
                </a:lnTo>
                <a:lnTo>
                  <a:pt x="17005" y="1114043"/>
                </a:lnTo>
                <a:lnTo>
                  <a:pt x="39687" y="741806"/>
                </a:lnTo>
                <a:lnTo>
                  <a:pt x="73698" y="369569"/>
                </a:lnTo>
                <a:lnTo>
                  <a:pt x="99212" y="183387"/>
                </a:lnTo>
                <a:lnTo>
                  <a:pt x="127558" y="0"/>
                </a:lnTo>
                <a:close/>
              </a:path>
            </a:pathLst>
          </a:custGeom>
          <a:solidFill>
            <a:srgbClr val="44536A"/>
          </a:solidFill>
        </xdr:spPr>
      </xdr:sp>
      <xdr:sp macro="" textlink="">
        <xdr:nvSpPr>
          <xdr:cNvPr id="13" name="Shape 13">
            <a:extLst>
              <a:ext uri="{FF2B5EF4-FFF2-40B4-BE49-F238E27FC236}">
                <a16:creationId xmlns:a16="http://schemas.microsoft.com/office/drawing/2014/main" id="{00000000-0008-0000-0000-00000D000000}"/>
              </a:ext>
            </a:extLst>
          </xdr:cNvPr>
          <xdr:cNvSpPr/>
        </xdr:nvSpPr>
        <xdr:spPr>
          <a:xfrm>
            <a:off x="465924" y="1137030"/>
            <a:ext cx="127635" cy="2372360"/>
          </a:xfrm>
          <a:custGeom>
            <a:avLst/>
            <a:gdLst/>
            <a:ahLst/>
            <a:cxnLst/>
            <a:rect l="0" t="0" r="0" b="0"/>
            <a:pathLst>
              <a:path w="127635" h="2372360">
                <a:moveTo>
                  <a:pt x="127558" y="0"/>
                </a:moveTo>
                <a:lnTo>
                  <a:pt x="99212" y="183387"/>
                </a:lnTo>
                <a:lnTo>
                  <a:pt x="73698" y="369569"/>
                </a:lnTo>
                <a:lnTo>
                  <a:pt x="39687" y="741806"/>
                </a:lnTo>
                <a:lnTo>
                  <a:pt x="17005" y="1114043"/>
                </a:lnTo>
                <a:lnTo>
                  <a:pt x="8509" y="1483486"/>
                </a:lnTo>
                <a:lnTo>
                  <a:pt x="17005" y="1858517"/>
                </a:lnTo>
                <a:lnTo>
                  <a:pt x="39687" y="2230754"/>
                </a:lnTo>
                <a:lnTo>
                  <a:pt x="51028" y="2372360"/>
                </a:lnTo>
                <a:lnTo>
                  <a:pt x="51028" y="2364104"/>
                </a:lnTo>
                <a:lnTo>
                  <a:pt x="25514" y="2261235"/>
                </a:lnTo>
                <a:lnTo>
                  <a:pt x="22682" y="2230754"/>
                </a:lnTo>
                <a:lnTo>
                  <a:pt x="2832" y="1858517"/>
                </a:lnTo>
                <a:lnTo>
                  <a:pt x="0" y="1483486"/>
                </a:lnTo>
                <a:lnTo>
                  <a:pt x="8509" y="1114043"/>
                </a:lnTo>
                <a:lnTo>
                  <a:pt x="34010" y="741806"/>
                </a:lnTo>
                <a:lnTo>
                  <a:pt x="70866" y="366775"/>
                </a:lnTo>
                <a:lnTo>
                  <a:pt x="96380" y="183387"/>
                </a:lnTo>
                <a:lnTo>
                  <a:pt x="127558" y="0"/>
                </a:lnTo>
                <a:close/>
              </a:path>
            </a:pathLst>
          </a:custGeom>
          <a:ln w="3175">
            <a:solidFill>
              <a:srgbClr val="44536A"/>
            </a:solidFill>
          </a:ln>
        </xdr:spPr>
      </xdr:sp>
      <xdr:sp macro="" textlink="">
        <xdr:nvSpPr>
          <xdr:cNvPr id="14" name="Shape 14">
            <a:extLst>
              <a:ext uri="{FF2B5EF4-FFF2-40B4-BE49-F238E27FC236}">
                <a16:creationId xmlns:a16="http://schemas.microsoft.com/office/drawing/2014/main" id="{00000000-0008-0000-0000-00000E000000}"/>
              </a:ext>
            </a:extLst>
          </xdr:cNvPr>
          <xdr:cNvSpPr/>
        </xdr:nvSpPr>
        <xdr:spPr>
          <a:xfrm>
            <a:off x="505612" y="3534409"/>
            <a:ext cx="436880" cy="1747520"/>
          </a:xfrm>
          <a:custGeom>
            <a:avLst/>
            <a:gdLst/>
            <a:ahLst/>
            <a:cxnLst/>
            <a:rect l="0" t="0" r="0" b="0"/>
            <a:pathLst>
              <a:path w="436880" h="1747520">
                <a:moveTo>
                  <a:pt x="0" y="0"/>
                </a:moveTo>
                <a:lnTo>
                  <a:pt x="34010" y="288925"/>
                </a:lnTo>
                <a:lnTo>
                  <a:pt x="79362" y="575056"/>
                </a:lnTo>
                <a:lnTo>
                  <a:pt x="133223" y="819531"/>
                </a:lnTo>
                <a:lnTo>
                  <a:pt x="189915" y="1063955"/>
                </a:lnTo>
                <a:lnTo>
                  <a:pt x="263613" y="1300086"/>
                </a:lnTo>
                <a:lnTo>
                  <a:pt x="325970" y="1477873"/>
                </a:lnTo>
                <a:lnTo>
                  <a:pt x="396798" y="1652879"/>
                </a:lnTo>
                <a:lnTo>
                  <a:pt x="436549" y="1747329"/>
                </a:lnTo>
                <a:lnTo>
                  <a:pt x="430834" y="1716773"/>
                </a:lnTo>
                <a:lnTo>
                  <a:pt x="399719" y="1600098"/>
                </a:lnTo>
                <a:lnTo>
                  <a:pt x="340144" y="1447317"/>
                </a:lnTo>
                <a:lnTo>
                  <a:pt x="283451" y="1294523"/>
                </a:lnTo>
                <a:lnTo>
                  <a:pt x="212598" y="1055624"/>
                </a:lnTo>
                <a:lnTo>
                  <a:pt x="150228" y="813943"/>
                </a:lnTo>
                <a:lnTo>
                  <a:pt x="96380" y="575056"/>
                </a:lnTo>
                <a:lnTo>
                  <a:pt x="59524" y="350012"/>
                </a:lnTo>
                <a:lnTo>
                  <a:pt x="28346" y="122301"/>
                </a:lnTo>
                <a:lnTo>
                  <a:pt x="0" y="0"/>
                </a:lnTo>
                <a:close/>
              </a:path>
            </a:pathLst>
          </a:custGeom>
          <a:solidFill>
            <a:srgbClr val="44536A"/>
          </a:solidFill>
        </xdr:spPr>
      </xdr:sp>
      <xdr:sp macro="" textlink="">
        <xdr:nvSpPr>
          <xdr:cNvPr id="15" name="Shape 15">
            <a:extLst>
              <a:ext uri="{FF2B5EF4-FFF2-40B4-BE49-F238E27FC236}">
                <a16:creationId xmlns:a16="http://schemas.microsoft.com/office/drawing/2014/main" id="{00000000-0008-0000-0000-00000F000000}"/>
              </a:ext>
            </a:extLst>
          </xdr:cNvPr>
          <xdr:cNvSpPr/>
        </xdr:nvSpPr>
        <xdr:spPr>
          <a:xfrm>
            <a:off x="505612" y="3534409"/>
            <a:ext cx="436880" cy="1747520"/>
          </a:xfrm>
          <a:custGeom>
            <a:avLst/>
            <a:gdLst/>
            <a:ahLst/>
            <a:cxnLst/>
            <a:rect l="0" t="0" r="0" b="0"/>
            <a:pathLst>
              <a:path w="436880" h="1747520">
                <a:moveTo>
                  <a:pt x="0" y="0"/>
                </a:moveTo>
                <a:lnTo>
                  <a:pt x="28346" y="122301"/>
                </a:lnTo>
                <a:lnTo>
                  <a:pt x="59524" y="350012"/>
                </a:lnTo>
                <a:lnTo>
                  <a:pt x="96380" y="575056"/>
                </a:lnTo>
                <a:lnTo>
                  <a:pt x="150228" y="813943"/>
                </a:lnTo>
                <a:lnTo>
                  <a:pt x="212598" y="1055624"/>
                </a:lnTo>
                <a:lnTo>
                  <a:pt x="283451" y="1294523"/>
                </a:lnTo>
                <a:lnTo>
                  <a:pt x="340144" y="1447317"/>
                </a:lnTo>
                <a:lnTo>
                  <a:pt x="399719" y="1600098"/>
                </a:lnTo>
                <a:lnTo>
                  <a:pt x="430834" y="1716773"/>
                </a:lnTo>
                <a:lnTo>
                  <a:pt x="396798" y="1652879"/>
                </a:lnTo>
                <a:lnTo>
                  <a:pt x="325970" y="1477873"/>
                </a:lnTo>
                <a:lnTo>
                  <a:pt x="263613" y="1300086"/>
                </a:lnTo>
                <a:lnTo>
                  <a:pt x="189915" y="1063955"/>
                </a:lnTo>
                <a:lnTo>
                  <a:pt x="133223" y="819531"/>
                </a:lnTo>
                <a:lnTo>
                  <a:pt x="79362" y="575056"/>
                </a:lnTo>
                <a:lnTo>
                  <a:pt x="34010" y="288925"/>
                </a:lnTo>
                <a:lnTo>
                  <a:pt x="0" y="0"/>
                </a:lnTo>
                <a:close/>
              </a:path>
            </a:pathLst>
          </a:custGeom>
          <a:ln w="3175">
            <a:solidFill>
              <a:srgbClr val="44536A"/>
            </a:solidFill>
          </a:ln>
        </xdr:spPr>
      </xdr:sp>
      <xdr:sp macro="" textlink="">
        <xdr:nvSpPr>
          <xdr:cNvPr id="16" name="Shape 16">
            <a:extLst>
              <a:ext uri="{FF2B5EF4-FFF2-40B4-BE49-F238E27FC236}">
                <a16:creationId xmlns:a16="http://schemas.microsoft.com/office/drawing/2014/main" id="{00000000-0008-0000-0000-000010000000}"/>
              </a:ext>
            </a:extLst>
          </xdr:cNvPr>
          <xdr:cNvSpPr/>
        </xdr:nvSpPr>
        <xdr:spPr>
          <a:xfrm>
            <a:off x="964768" y="5270627"/>
            <a:ext cx="93980" cy="191770"/>
          </a:xfrm>
          <a:custGeom>
            <a:avLst/>
            <a:gdLst/>
            <a:ahLst/>
            <a:cxnLst/>
            <a:rect l="0" t="0" r="0" b="0"/>
            <a:pathLst>
              <a:path w="93980" h="191770">
                <a:moveTo>
                  <a:pt x="0" y="0"/>
                </a:moveTo>
                <a:lnTo>
                  <a:pt x="34035" y="97231"/>
                </a:lnTo>
                <a:lnTo>
                  <a:pt x="68072" y="191681"/>
                </a:lnTo>
                <a:lnTo>
                  <a:pt x="93598" y="191681"/>
                </a:lnTo>
                <a:lnTo>
                  <a:pt x="0" y="0"/>
                </a:lnTo>
                <a:close/>
              </a:path>
            </a:pathLst>
          </a:custGeom>
          <a:solidFill>
            <a:srgbClr val="44536A"/>
          </a:solidFill>
        </xdr:spPr>
      </xdr:sp>
      <xdr:sp macro="" textlink="">
        <xdr:nvSpPr>
          <xdr:cNvPr id="17" name="Shape 17">
            <a:extLst>
              <a:ext uri="{FF2B5EF4-FFF2-40B4-BE49-F238E27FC236}">
                <a16:creationId xmlns:a16="http://schemas.microsoft.com/office/drawing/2014/main" id="{00000000-0008-0000-0000-000011000000}"/>
              </a:ext>
            </a:extLst>
          </xdr:cNvPr>
          <xdr:cNvSpPr/>
        </xdr:nvSpPr>
        <xdr:spPr>
          <a:xfrm>
            <a:off x="964768" y="5270627"/>
            <a:ext cx="93980" cy="191770"/>
          </a:xfrm>
          <a:custGeom>
            <a:avLst/>
            <a:gdLst/>
            <a:ahLst/>
            <a:cxnLst/>
            <a:rect l="0" t="0" r="0" b="0"/>
            <a:pathLst>
              <a:path w="93980" h="191770">
                <a:moveTo>
                  <a:pt x="0" y="0"/>
                </a:moveTo>
                <a:lnTo>
                  <a:pt x="93598" y="191681"/>
                </a:lnTo>
                <a:lnTo>
                  <a:pt x="68072" y="191681"/>
                </a:lnTo>
                <a:lnTo>
                  <a:pt x="34035" y="97231"/>
                </a:lnTo>
                <a:lnTo>
                  <a:pt x="0" y="0"/>
                </a:lnTo>
                <a:close/>
              </a:path>
            </a:pathLst>
          </a:custGeom>
          <a:ln w="3175">
            <a:solidFill>
              <a:srgbClr val="44536A"/>
            </a:solidFill>
          </a:ln>
        </xdr:spPr>
      </xdr:sp>
      <xdr:sp macro="" textlink="">
        <xdr:nvSpPr>
          <xdr:cNvPr id="18" name="Shape 18">
            <a:extLst>
              <a:ext uri="{FF2B5EF4-FFF2-40B4-BE49-F238E27FC236}">
                <a16:creationId xmlns:a16="http://schemas.microsoft.com/office/drawing/2014/main" id="{00000000-0008-0000-0000-000012000000}"/>
              </a:ext>
            </a:extLst>
          </xdr:cNvPr>
          <xdr:cNvSpPr/>
        </xdr:nvSpPr>
        <xdr:spPr>
          <a:xfrm>
            <a:off x="491439" y="3398265"/>
            <a:ext cx="42545" cy="258445"/>
          </a:xfrm>
          <a:custGeom>
            <a:avLst/>
            <a:gdLst/>
            <a:ahLst/>
            <a:cxnLst/>
            <a:rect l="0" t="0" r="0" b="0"/>
            <a:pathLst>
              <a:path w="42545" h="258445">
                <a:moveTo>
                  <a:pt x="0" y="0"/>
                </a:moveTo>
                <a:lnTo>
                  <a:pt x="14173" y="136143"/>
                </a:lnTo>
                <a:lnTo>
                  <a:pt x="42519" y="258444"/>
                </a:lnTo>
                <a:lnTo>
                  <a:pt x="25514" y="111124"/>
                </a:lnTo>
                <a:lnTo>
                  <a:pt x="25514" y="102869"/>
                </a:lnTo>
                <a:lnTo>
                  <a:pt x="0" y="0"/>
                </a:lnTo>
                <a:close/>
              </a:path>
            </a:pathLst>
          </a:custGeom>
          <a:solidFill>
            <a:srgbClr val="44536A"/>
          </a:solidFill>
        </xdr:spPr>
      </xdr:sp>
      <xdr:sp macro="" textlink="">
        <xdr:nvSpPr>
          <xdr:cNvPr id="19" name="Shape 19">
            <a:extLst>
              <a:ext uri="{FF2B5EF4-FFF2-40B4-BE49-F238E27FC236}">
                <a16:creationId xmlns:a16="http://schemas.microsoft.com/office/drawing/2014/main" id="{00000000-0008-0000-0000-000013000000}"/>
              </a:ext>
            </a:extLst>
          </xdr:cNvPr>
          <xdr:cNvSpPr/>
        </xdr:nvSpPr>
        <xdr:spPr>
          <a:xfrm>
            <a:off x="491439" y="3398265"/>
            <a:ext cx="42545" cy="258445"/>
          </a:xfrm>
          <a:custGeom>
            <a:avLst/>
            <a:gdLst/>
            <a:ahLst/>
            <a:cxnLst/>
            <a:rect l="0" t="0" r="0" b="0"/>
            <a:pathLst>
              <a:path w="42545" h="258445">
                <a:moveTo>
                  <a:pt x="0" y="0"/>
                </a:moveTo>
                <a:lnTo>
                  <a:pt x="25514" y="102869"/>
                </a:lnTo>
                <a:lnTo>
                  <a:pt x="25514" y="111124"/>
                </a:lnTo>
                <a:lnTo>
                  <a:pt x="42519" y="258444"/>
                </a:lnTo>
                <a:lnTo>
                  <a:pt x="14173" y="136143"/>
                </a:lnTo>
                <a:lnTo>
                  <a:pt x="0" y="0"/>
                </a:lnTo>
                <a:close/>
              </a:path>
            </a:pathLst>
          </a:custGeom>
          <a:ln w="3175">
            <a:solidFill>
              <a:srgbClr val="44536A"/>
            </a:solidFill>
          </a:ln>
        </xdr:spPr>
      </xdr:sp>
      <xdr:sp macro="" textlink="">
        <xdr:nvSpPr>
          <xdr:cNvPr id="20" name="Shape 20">
            <a:extLst>
              <a:ext uri="{FF2B5EF4-FFF2-40B4-BE49-F238E27FC236}">
                <a16:creationId xmlns:a16="http://schemas.microsoft.com/office/drawing/2014/main" id="{00000000-0008-0000-0000-000014000000}"/>
              </a:ext>
            </a:extLst>
          </xdr:cNvPr>
          <xdr:cNvSpPr/>
        </xdr:nvSpPr>
        <xdr:spPr>
          <a:xfrm>
            <a:off x="862761" y="2587117"/>
            <a:ext cx="1116965" cy="2128520"/>
          </a:xfrm>
          <a:custGeom>
            <a:avLst/>
            <a:gdLst/>
            <a:ahLst/>
            <a:cxnLst/>
            <a:rect l="0" t="0" r="0" b="0"/>
            <a:pathLst>
              <a:path w="1116965" h="2128520">
                <a:moveTo>
                  <a:pt x="1116863" y="0"/>
                </a:moveTo>
                <a:lnTo>
                  <a:pt x="1003452" y="102869"/>
                </a:lnTo>
                <a:lnTo>
                  <a:pt x="901344" y="211200"/>
                </a:lnTo>
                <a:lnTo>
                  <a:pt x="799363" y="322325"/>
                </a:lnTo>
                <a:lnTo>
                  <a:pt x="702970" y="438911"/>
                </a:lnTo>
                <a:lnTo>
                  <a:pt x="578256" y="597280"/>
                </a:lnTo>
                <a:lnTo>
                  <a:pt x="464845" y="764031"/>
                </a:lnTo>
                <a:lnTo>
                  <a:pt x="359943" y="933449"/>
                </a:lnTo>
                <a:lnTo>
                  <a:pt x="266471" y="1111249"/>
                </a:lnTo>
                <a:lnTo>
                  <a:pt x="184302" y="1294510"/>
                </a:lnTo>
                <a:lnTo>
                  <a:pt x="113436" y="1480692"/>
                </a:lnTo>
                <a:lnTo>
                  <a:pt x="59588" y="1675129"/>
                </a:lnTo>
                <a:lnTo>
                  <a:pt x="19837" y="1869566"/>
                </a:lnTo>
                <a:lnTo>
                  <a:pt x="2844" y="2066810"/>
                </a:lnTo>
                <a:lnTo>
                  <a:pt x="0" y="2080704"/>
                </a:lnTo>
                <a:lnTo>
                  <a:pt x="17018" y="2127923"/>
                </a:lnTo>
                <a:lnTo>
                  <a:pt x="19837" y="2072373"/>
                </a:lnTo>
                <a:lnTo>
                  <a:pt x="39649" y="1869566"/>
                </a:lnTo>
                <a:lnTo>
                  <a:pt x="73685" y="1677923"/>
                </a:lnTo>
                <a:lnTo>
                  <a:pt x="127533" y="1486280"/>
                </a:lnTo>
                <a:lnTo>
                  <a:pt x="195605" y="1297304"/>
                </a:lnTo>
                <a:lnTo>
                  <a:pt x="277774" y="1116710"/>
                </a:lnTo>
                <a:lnTo>
                  <a:pt x="371373" y="941704"/>
                </a:lnTo>
                <a:lnTo>
                  <a:pt x="476275" y="766698"/>
                </a:lnTo>
                <a:lnTo>
                  <a:pt x="586765" y="605662"/>
                </a:lnTo>
                <a:lnTo>
                  <a:pt x="705764" y="444499"/>
                </a:lnTo>
                <a:lnTo>
                  <a:pt x="805078" y="325119"/>
                </a:lnTo>
                <a:lnTo>
                  <a:pt x="904265" y="213994"/>
                </a:lnTo>
                <a:lnTo>
                  <a:pt x="1009167" y="105663"/>
                </a:lnTo>
                <a:lnTo>
                  <a:pt x="1116863" y="0"/>
                </a:lnTo>
                <a:close/>
              </a:path>
            </a:pathLst>
          </a:custGeom>
          <a:solidFill>
            <a:srgbClr val="44536A"/>
          </a:solidFill>
        </xdr:spPr>
      </xdr:sp>
      <xdr:sp macro="" textlink="">
        <xdr:nvSpPr>
          <xdr:cNvPr id="21" name="Shape 21">
            <a:extLst>
              <a:ext uri="{FF2B5EF4-FFF2-40B4-BE49-F238E27FC236}">
                <a16:creationId xmlns:a16="http://schemas.microsoft.com/office/drawing/2014/main" id="{00000000-0008-0000-0000-000015000000}"/>
              </a:ext>
            </a:extLst>
          </xdr:cNvPr>
          <xdr:cNvSpPr/>
        </xdr:nvSpPr>
        <xdr:spPr>
          <a:xfrm>
            <a:off x="862761" y="2587117"/>
            <a:ext cx="1116965" cy="2128520"/>
          </a:xfrm>
          <a:custGeom>
            <a:avLst/>
            <a:gdLst/>
            <a:ahLst/>
            <a:cxnLst/>
            <a:rect l="0" t="0" r="0" b="0"/>
            <a:pathLst>
              <a:path w="1116965" h="2128520">
                <a:moveTo>
                  <a:pt x="1116863" y="0"/>
                </a:moveTo>
                <a:lnTo>
                  <a:pt x="1009167" y="105663"/>
                </a:lnTo>
                <a:lnTo>
                  <a:pt x="904265" y="213994"/>
                </a:lnTo>
                <a:lnTo>
                  <a:pt x="805078" y="325119"/>
                </a:lnTo>
                <a:lnTo>
                  <a:pt x="705764" y="444499"/>
                </a:lnTo>
                <a:lnTo>
                  <a:pt x="586765" y="605662"/>
                </a:lnTo>
                <a:lnTo>
                  <a:pt x="476275" y="766698"/>
                </a:lnTo>
                <a:lnTo>
                  <a:pt x="371373" y="941704"/>
                </a:lnTo>
                <a:lnTo>
                  <a:pt x="277774" y="1116710"/>
                </a:lnTo>
                <a:lnTo>
                  <a:pt x="195605" y="1297304"/>
                </a:lnTo>
                <a:lnTo>
                  <a:pt x="127533" y="1486280"/>
                </a:lnTo>
                <a:lnTo>
                  <a:pt x="73685" y="1677923"/>
                </a:lnTo>
                <a:lnTo>
                  <a:pt x="39649" y="1869566"/>
                </a:lnTo>
                <a:lnTo>
                  <a:pt x="19837" y="2072373"/>
                </a:lnTo>
                <a:lnTo>
                  <a:pt x="17018" y="2127923"/>
                </a:lnTo>
                <a:lnTo>
                  <a:pt x="0" y="2080704"/>
                </a:lnTo>
                <a:lnTo>
                  <a:pt x="2844" y="2066810"/>
                </a:lnTo>
                <a:lnTo>
                  <a:pt x="19837" y="1869566"/>
                </a:lnTo>
                <a:lnTo>
                  <a:pt x="59588" y="1675129"/>
                </a:lnTo>
                <a:lnTo>
                  <a:pt x="113436" y="1480692"/>
                </a:lnTo>
                <a:lnTo>
                  <a:pt x="184302" y="1294510"/>
                </a:lnTo>
                <a:lnTo>
                  <a:pt x="266471" y="1111249"/>
                </a:lnTo>
                <a:lnTo>
                  <a:pt x="359943" y="933449"/>
                </a:lnTo>
                <a:lnTo>
                  <a:pt x="464845" y="764031"/>
                </a:lnTo>
                <a:lnTo>
                  <a:pt x="578256" y="597280"/>
                </a:lnTo>
                <a:lnTo>
                  <a:pt x="702970" y="438911"/>
                </a:lnTo>
                <a:lnTo>
                  <a:pt x="799363" y="322325"/>
                </a:lnTo>
                <a:lnTo>
                  <a:pt x="901344" y="211200"/>
                </a:lnTo>
                <a:lnTo>
                  <a:pt x="1003452" y="102869"/>
                </a:lnTo>
                <a:lnTo>
                  <a:pt x="1116863" y="0"/>
                </a:lnTo>
                <a:close/>
              </a:path>
            </a:pathLst>
          </a:custGeom>
          <a:ln w="3175">
            <a:solidFill>
              <a:srgbClr val="44536A"/>
            </a:solidFill>
          </a:ln>
        </xdr:spPr>
      </xdr:sp>
      <xdr:sp macro="" textlink="">
        <xdr:nvSpPr>
          <xdr:cNvPr id="22" name="Shape 22">
            <a:extLst>
              <a:ext uri="{FF2B5EF4-FFF2-40B4-BE49-F238E27FC236}">
                <a16:creationId xmlns:a16="http://schemas.microsoft.com/office/drawing/2014/main" id="{00000000-0008-0000-0000-000016000000}"/>
              </a:ext>
            </a:extLst>
          </xdr:cNvPr>
          <xdr:cNvSpPr/>
        </xdr:nvSpPr>
        <xdr:spPr>
          <a:xfrm>
            <a:off x="862761" y="4731715"/>
            <a:ext cx="102235" cy="539115"/>
          </a:xfrm>
          <a:custGeom>
            <a:avLst/>
            <a:gdLst/>
            <a:ahLst/>
            <a:cxnLst/>
            <a:rect l="0" t="0" r="0" b="0"/>
            <a:pathLst>
              <a:path w="102235" h="539115">
                <a:moveTo>
                  <a:pt x="0" y="0"/>
                </a:moveTo>
                <a:lnTo>
                  <a:pt x="2844" y="113893"/>
                </a:lnTo>
                <a:lnTo>
                  <a:pt x="14173" y="225005"/>
                </a:lnTo>
                <a:lnTo>
                  <a:pt x="42570" y="402793"/>
                </a:lnTo>
                <a:lnTo>
                  <a:pt x="59588" y="447243"/>
                </a:lnTo>
                <a:lnTo>
                  <a:pt x="102006" y="538911"/>
                </a:lnTo>
                <a:lnTo>
                  <a:pt x="93497" y="513905"/>
                </a:lnTo>
                <a:lnTo>
                  <a:pt x="56667" y="366674"/>
                </a:lnTo>
                <a:lnTo>
                  <a:pt x="31140" y="222224"/>
                </a:lnTo>
                <a:lnTo>
                  <a:pt x="19837" y="52781"/>
                </a:lnTo>
                <a:lnTo>
                  <a:pt x="17018" y="44437"/>
                </a:lnTo>
                <a:lnTo>
                  <a:pt x="0" y="0"/>
                </a:lnTo>
                <a:close/>
              </a:path>
            </a:pathLst>
          </a:custGeom>
          <a:solidFill>
            <a:srgbClr val="44536A"/>
          </a:solidFill>
        </xdr:spPr>
      </xdr:sp>
      <xdr:sp macro="" textlink="">
        <xdr:nvSpPr>
          <xdr:cNvPr id="23" name="Shape 23">
            <a:extLst>
              <a:ext uri="{FF2B5EF4-FFF2-40B4-BE49-F238E27FC236}">
                <a16:creationId xmlns:a16="http://schemas.microsoft.com/office/drawing/2014/main" id="{00000000-0008-0000-0000-000017000000}"/>
              </a:ext>
            </a:extLst>
          </xdr:cNvPr>
          <xdr:cNvSpPr/>
        </xdr:nvSpPr>
        <xdr:spPr>
          <a:xfrm>
            <a:off x="862761" y="4731715"/>
            <a:ext cx="102235" cy="539115"/>
          </a:xfrm>
          <a:custGeom>
            <a:avLst/>
            <a:gdLst/>
            <a:ahLst/>
            <a:cxnLst/>
            <a:rect l="0" t="0" r="0" b="0"/>
            <a:pathLst>
              <a:path w="102235" h="539115">
                <a:moveTo>
                  <a:pt x="0" y="0"/>
                </a:moveTo>
                <a:lnTo>
                  <a:pt x="17018" y="44437"/>
                </a:lnTo>
                <a:lnTo>
                  <a:pt x="19837" y="52781"/>
                </a:lnTo>
                <a:lnTo>
                  <a:pt x="31140" y="222224"/>
                </a:lnTo>
                <a:lnTo>
                  <a:pt x="56667" y="366674"/>
                </a:lnTo>
                <a:lnTo>
                  <a:pt x="93497" y="513905"/>
                </a:lnTo>
                <a:lnTo>
                  <a:pt x="102006" y="538911"/>
                </a:lnTo>
                <a:lnTo>
                  <a:pt x="59588" y="447243"/>
                </a:lnTo>
                <a:lnTo>
                  <a:pt x="42570" y="402793"/>
                </a:lnTo>
                <a:lnTo>
                  <a:pt x="14173" y="225005"/>
                </a:lnTo>
                <a:lnTo>
                  <a:pt x="2844" y="113893"/>
                </a:lnTo>
                <a:lnTo>
                  <a:pt x="0" y="0"/>
                </a:lnTo>
                <a:close/>
              </a:path>
            </a:pathLst>
          </a:custGeom>
          <a:ln w="3175">
            <a:solidFill>
              <a:srgbClr val="44536A"/>
            </a:solidFill>
          </a:ln>
        </xdr:spPr>
      </xdr:sp>
      <xdr:sp macro="" textlink="">
        <xdr:nvSpPr>
          <xdr:cNvPr id="24" name="Shape 24">
            <a:extLst>
              <a:ext uri="{FF2B5EF4-FFF2-40B4-BE49-F238E27FC236}">
                <a16:creationId xmlns:a16="http://schemas.microsoft.com/office/drawing/2014/main" id="{00000000-0008-0000-0000-000018000000}"/>
              </a:ext>
            </a:extLst>
          </xdr:cNvPr>
          <xdr:cNvSpPr/>
        </xdr:nvSpPr>
        <xdr:spPr>
          <a:xfrm>
            <a:off x="942162" y="5281739"/>
            <a:ext cx="88265" cy="180975"/>
          </a:xfrm>
          <a:custGeom>
            <a:avLst/>
            <a:gdLst/>
            <a:ahLst/>
            <a:cxnLst/>
            <a:rect l="0" t="0" r="0" b="0"/>
            <a:pathLst>
              <a:path w="88265" h="180975">
                <a:moveTo>
                  <a:pt x="0" y="0"/>
                </a:moveTo>
                <a:lnTo>
                  <a:pt x="65150" y="180568"/>
                </a:lnTo>
                <a:lnTo>
                  <a:pt x="87884" y="180568"/>
                </a:lnTo>
                <a:lnTo>
                  <a:pt x="0" y="0"/>
                </a:lnTo>
                <a:close/>
              </a:path>
            </a:pathLst>
          </a:custGeom>
          <a:solidFill>
            <a:srgbClr val="44536A"/>
          </a:solidFill>
        </xdr:spPr>
      </xdr:sp>
      <xdr:sp macro="" textlink="">
        <xdr:nvSpPr>
          <xdr:cNvPr id="25" name="Shape 25">
            <a:extLst>
              <a:ext uri="{FF2B5EF4-FFF2-40B4-BE49-F238E27FC236}">
                <a16:creationId xmlns:a16="http://schemas.microsoft.com/office/drawing/2014/main" id="{00000000-0008-0000-0000-000019000000}"/>
              </a:ext>
            </a:extLst>
          </xdr:cNvPr>
          <xdr:cNvSpPr/>
        </xdr:nvSpPr>
        <xdr:spPr>
          <a:xfrm>
            <a:off x="942162" y="5281739"/>
            <a:ext cx="88265" cy="180975"/>
          </a:xfrm>
          <a:custGeom>
            <a:avLst/>
            <a:gdLst/>
            <a:ahLst/>
            <a:cxnLst/>
            <a:rect l="0" t="0" r="0" b="0"/>
            <a:pathLst>
              <a:path w="88265" h="180975">
                <a:moveTo>
                  <a:pt x="0" y="0"/>
                </a:moveTo>
                <a:lnTo>
                  <a:pt x="87884" y="180568"/>
                </a:lnTo>
                <a:lnTo>
                  <a:pt x="65150" y="180568"/>
                </a:lnTo>
                <a:lnTo>
                  <a:pt x="0" y="0"/>
                </a:lnTo>
                <a:close/>
              </a:path>
            </a:pathLst>
          </a:custGeom>
          <a:ln w="3175">
            <a:solidFill>
              <a:srgbClr val="44536A"/>
            </a:solidFill>
          </a:ln>
        </xdr:spPr>
      </xdr:sp>
      <xdr:sp macro="" textlink="">
        <xdr:nvSpPr>
          <xdr:cNvPr id="26" name="Shape 26">
            <a:extLst>
              <a:ext uri="{FF2B5EF4-FFF2-40B4-BE49-F238E27FC236}">
                <a16:creationId xmlns:a16="http://schemas.microsoft.com/office/drawing/2014/main" id="{00000000-0008-0000-0000-00001A000000}"/>
              </a:ext>
            </a:extLst>
          </xdr:cNvPr>
          <xdr:cNvSpPr/>
        </xdr:nvSpPr>
        <xdr:spPr>
          <a:xfrm>
            <a:off x="862761" y="4667821"/>
            <a:ext cx="20320" cy="116839"/>
          </a:xfrm>
          <a:custGeom>
            <a:avLst/>
            <a:gdLst/>
            <a:ahLst/>
            <a:cxnLst/>
            <a:rect l="0" t="0" r="0" b="0"/>
            <a:pathLst>
              <a:path w="20320" h="116839">
                <a:moveTo>
                  <a:pt x="0" y="0"/>
                </a:moveTo>
                <a:lnTo>
                  <a:pt x="0" y="63893"/>
                </a:lnTo>
                <a:lnTo>
                  <a:pt x="17018" y="108330"/>
                </a:lnTo>
                <a:lnTo>
                  <a:pt x="19837" y="116662"/>
                </a:lnTo>
                <a:lnTo>
                  <a:pt x="17018" y="47218"/>
                </a:lnTo>
                <a:lnTo>
                  <a:pt x="0" y="0"/>
                </a:lnTo>
                <a:close/>
              </a:path>
            </a:pathLst>
          </a:custGeom>
          <a:solidFill>
            <a:srgbClr val="44536A"/>
          </a:solidFill>
        </xdr:spPr>
      </xdr:sp>
      <xdr:sp macro="" textlink="">
        <xdr:nvSpPr>
          <xdr:cNvPr id="27" name="Shape 27">
            <a:extLst>
              <a:ext uri="{FF2B5EF4-FFF2-40B4-BE49-F238E27FC236}">
                <a16:creationId xmlns:a16="http://schemas.microsoft.com/office/drawing/2014/main" id="{00000000-0008-0000-0000-00001B000000}"/>
              </a:ext>
            </a:extLst>
          </xdr:cNvPr>
          <xdr:cNvSpPr/>
        </xdr:nvSpPr>
        <xdr:spPr>
          <a:xfrm>
            <a:off x="862761" y="4667821"/>
            <a:ext cx="20320" cy="116839"/>
          </a:xfrm>
          <a:custGeom>
            <a:avLst/>
            <a:gdLst/>
            <a:ahLst/>
            <a:cxnLst/>
            <a:rect l="0" t="0" r="0" b="0"/>
            <a:pathLst>
              <a:path w="20320" h="116839">
                <a:moveTo>
                  <a:pt x="0" y="0"/>
                </a:moveTo>
                <a:lnTo>
                  <a:pt x="17018" y="47218"/>
                </a:lnTo>
                <a:lnTo>
                  <a:pt x="19837" y="116662"/>
                </a:lnTo>
                <a:lnTo>
                  <a:pt x="17018" y="108330"/>
                </a:lnTo>
                <a:lnTo>
                  <a:pt x="0" y="63893"/>
                </a:lnTo>
                <a:lnTo>
                  <a:pt x="0" y="0"/>
                </a:lnTo>
                <a:close/>
              </a:path>
            </a:pathLst>
          </a:custGeom>
          <a:ln w="3175">
            <a:solidFill>
              <a:srgbClr val="44536A"/>
            </a:solidFill>
          </a:ln>
        </xdr:spPr>
      </xdr:sp>
      <xdr:sp macro="" textlink="">
        <xdr:nvSpPr>
          <xdr:cNvPr id="28" name="Shape 28">
            <a:extLst>
              <a:ext uri="{FF2B5EF4-FFF2-40B4-BE49-F238E27FC236}">
                <a16:creationId xmlns:a16="http://schemas.microsoft.com/office/drawing/2014/main" id="{00000000-0008-0000-0000-00001C000000}"/>
              </a:ext>
            </a:extLst>
          </xdr:cNvPr>
          <xdr:cNvSpPr/>
        </xdr:nvSpPr>
        <xdr:spPr>
          <a:xfrm>
            <a:off x="905332" y="5134508"/>
            <a:ext cx="127635" cy="328295"/>
          </a:xfrm>
          <a:custGeom>
            <a:avLst/>
            <a:gdLst/>
            <a:ahLst/>
            <a:cxnLst/>
            <a:rect l="0" t="0" r="0" b="0"/>
            <a:pathLst>
              <a:path w="127635" h="328295">
                <a:moveTo>
                  <a:pt x="0" y="0"/>
                </a:moveTo>
                <a:lnTo>
                  <a:pt x="31115" y="116674"/>
                </a:lnTo>
                <a:lnTo>
                  <a:pt x="36830" y="147231"/>
                </a:lnTo>
                <a:lnTo>
                  <a:pt x="124714" y="327786"/>
                </a:lnTo>
                <a:lnTo>
                  <a:pt x="127508" y="327786"/>
                </a:lnTo>
                <a:lnTo>
                  <a:pt x="93472" y="233349"/>
                </a:lnTo>
                <a:lnTo>
                  <a:pt x="59436" y="136118"/>
                </a:lnTo>
                <a:lnTo>
                  <a:pt x="17018" y="44449"/>
                </a:lnTo>
                <a:lnTo>
                  <a:pt x="0" y="0"/>
                </a:lnTo>
                <a:close/>
              </a:path>
            </a:pathLst>
          </a:custGeom>
          <a:solidFill>
            <a:srgbClr val="44536A"/>
          </a:solidFill>
        </xdr:spPr>
      </xdr:sp>
      <xdr:sp macro="" textlink="">
        <xdr:nvSpPr>
          <xdr:cNvPr id="29" name="Shape 29">
            <a:extLst>
              <a:ext uri="{FF2B5EF4-FFF2-40B4-BE49-F238E27FC236}">
                <a16:creationId xmlns:a16="http://schemas.microsoft.com/office/drawing/2014/main" id="{00000000-0008-0000-0000-00001D000000}"/>
              </a:ext>
            </a:extLst>
          </xdr:cNvPr>
          <xdr:cNvSpPr/>
        </xdr:nvSpPr>
        <xdr:spPr>
          <a:xfrm>
            <a:off x="905332" y="5134508"/>
            <a:ext cx="127635" cy="328295"/>
          </a:xfrm>
          <a:custGeom>
            <a:avLst/>
            <a:gdLst/>
            <a:ahLst/>
            <a:cxnLst/>
            <a:rect l="0" t="0" r="0" b="0"/>
            <a:pathLst>
              <a:path w="127635" h="328295">
                <a:moveTo>
                  <a:pt x="0" y="0"/>
                </a:moveTo>
                <a:lnTo>
                  <a:pt x="17018" y="44449"/>
                </a:lnTo>
                <a:lnTo>
                  <a:pt x="59436" y="136118"/>
                </a:lnTo>
                <a:lnTo>
                  <a:pt x="93472" y="233349"/>
                </a:lnTo>
                <a:lnTo>
                  <a:pt x="127508" y="327786"/>
                </a:lnTo>
                <a:lnTo>
                  <a:pt x="124714" y="327786"/>
                </a:lnTo>
                <a:lnTo>
                  <a:pt x="36830" y="147231"/>
                </a:lnTo>
                <a:lnTo>
                  <a:pt x="31115" y="116674"/>
                </a:lnTo>
                <a:lnTo>
                  <a:pt x="0" y="0"/>
                </a:lnTo>
                <a:close/>
              </a:path>
            </a:pathLst>
          </a:custGeom>
          <a:ln w="3175">
            <a:solidFill>
              <a:srgbClr val="44536A"/>
            </a:solidFill>
          </a:ln>
        </xdr:spPr>
      </xdr:sp>
      <xdr:sp macro="" textlink="">
        <xdr:nvSpPr>
          <xdr:cNvPr id="30" name="Shape 30">
            <a:extLst>
              <a:ext uri="{FF2B5EF4-FFF2-40B4-BE49-F238E27FC236}">
                <a16:creationId xmlns:a16="http://schemas.microsoft.com/office/drawing/2014/main" id="{00000000-0008-0000-0000-00001E000000}"/>
              </a:ext>
            </a:extLst>
          </xdr:cNvPr>
          <xdr:cNvSpPr/>
        </xdr:nvSpPr>
        <xdr:spPr>
          <a:xfrm>
            <a:off x="102488" y="2487802"/>
            <a:ext cx="529590" cy="1866900"/>
          </a:xfrm>
          <a:custGeom>
            <a:avLst/>
            <a:gdLst/>
            <a:ahLst/>
            <a:cxnLst/>
            <a:rect l="0" t="0" r="0" b="0"/>
            <a:pathLst>
              <a:path w="529590" h="1866900">
                <a:moveTo>
                  <a:pt x="0" y="0"/>
                </a:moveTo>
                <a:lnTo>
                  <a:pt x="29629" y="224028"/>
                </a:lnTo>
                <a:lnTo>
                  <a:pt x="173558" y="759206"/>
                </a:lnTo>
                <a:lnTo>
                  <a:pt x="334416" y="1290193"/>
                </a:lnTo>
                <a:lnTo>
                  <a:pt x="529132" y="1866900"/>
                </a:lnTo>
                <a:lnTo>
                  <a:pt x="529132" y="1763141"/>
                </a:lnTo>
                <a:lnTo>
                  <a:pt x="364045" y="1281938"/>
                </a:lnTo>
                <a:lnTo>
                  <a:pt x="173558" y="643001"/>
                </a:lnTo>
                <a:lnTo>
                  <a:pt x="0" y="0"/>
                </a:lnTo>
                <a:close/>
              </a:path>
            </a:pathLst>
          </a:custGeom>
          <a:solidFill>
            <a:srgbClr val="44536A">
              <a:alpha val="19999"/>
            </a:srgbClr>
          </a:solidFill>
        </xdr:spPr>
      </xdr:sp>
      <xdr:sp macro="" textlink="">
        <xdr:nvSpPr>
          <xdr:cNvPr id="31" name="Shape 31">
            <a:extLst>
              <a:ext uri="{FF2B5EF4-FFF2-40B4-BE49-F238E27FC236}">
                <a16:creationId xmlns:a16="http://schemas.microsoft.com/office/drawing/2014/main" id="{00000000-0008-0000-0000-00001F000000}"/>
              </a:ext>
            </a:extLst>
          </xdr:cNvPr>
          <xdr:cNvSpPr/>
        </xdr:nvSpPr>
        <xdr:spPr>
          <a:xfrm>
            <a:off x="102488" y="2487802"/>
            <a:ext cx="529590" cy="1866900"/>
          </a:xfrm>
          <a:custGeom>
            <a:avLst/>
            <a:gdLst/>
            <a:ahLst/>
            <a:cxnLst/>
            <a:rect l="0" t="0" r="0" b="0"/>
            <a:pathLst>
              <a:path w="529590" h="1866900">
                <a:moveTo>
                  <a:pt x="0" y="0"/>
                </a:moveTo>
                <a:lnTo>
                  <a:pt x="173558" y="643001"/>
                </a:lnTo>
                <a:lnTo>
                  <a:pt x="364045" y="1281938"/>
                </a:lnTo>
                <a:lnTo>
                  <a:pt x="529132" y="1763141"/>
                </a:lnTo>
                <a:lnTo>
                  <a:pt x="529132" y="1866900"/>
                </a:lnTo>
                <a:lnTo>
                  <a:pt x="334416" y="1290193"/>
                </a:lnTo>
                <a:lnTo>
                  <a:pt x="173558" y="759206"/>
                </a:lnTo>
                <a:lnTo>
                  <a:pt x="29629" y="224028"/>
                </a:lnTo>
                <a:lnTo>
                  <a:pt x="0" y="0"/>
                </a:lnTo>
                <a:close/>
              </a:path>
            </a:pathLst>
          </a:custGeom>
          <a:ln w="3175">
            <a:solidFill>
              <a:srgbClr val="44536A"/>
            </a:solidFill>
          </a:ln>
        </xdr:spPr>
      </xdr:sp>
      <xdr:sp macro="" textlink="">
        <xdr:nvSpPr>
          <xdr:cNvPr id="32" name="Shape 32">
            <a:extLst>
              <a:ext uri="{FF2B5EF4-FFF2-40B4-BE49-F238E27FC236}">
                <a16:creationId xmlns:a16="http://schemas.microsoft.com/office/drawing/2014/main" id="{00000000-0008-0000-0000-000020000000}"/>
              </a:ext>
            </a:extLst>
          </xdr:cNvPr>
          <xdr:cNvSpPr/>
        </xdr:nvSpPr>
        <xdr:spPr>
          <a:xfrm>
            <a:off x="661250" y="4321428"/>
            <a:ext cx="499745" cy="1141095"/>
          </a:xfrm>
          <a:custGeom>
            <a:avLst/>
            <a:gdLst/>
            <a:ahLst/>
            <a:cxnLst/>
            <a:rect l="0" t="0" r="0" b="0"/>
            <a:pathLst>
              <a:path w="499745" h="1141095">
                <a:moveTo>
                  <a:pt x="0" y="0"/>
                </a:moveTo>
                <a:lnTo>
                  <a:pt x="0" y="107950"/>
                </a:lnTo>
                <a:lnTo>
                  <a:pt x="127000" y="414883"/>
                </a:lnTo>
                <a:lnTo>
                  <a:pt x="258178" y="721880"/>
                </a:lnTo>
                <a:lnTo>
                  <a:pt x="461378" y="1140866"/>
                </a:lnTo>
                <a:lnTo>
                  <a:pt x="499478" y="1140866"/>
                </a:lnTo>
                <a:lnTo>
                  <a:pt x="292087" y="705281"/>
                </a:lnTo>
                <a:lnTo>
                  <a:pt x="156629" y="398297"/>
                </a:lnTo>
                <a:lnTo>
                  <a:pt x="33870" y="83058"/>
                </a:lnTo>
                <a:lnTo>
                  <a:pt x="0" y="0"/>
                </a:lnTo>
                <a:close/>
              </a:path>
            </a:pathLst>
          </a:custGeom>
          <a:solidFill>
            <a:srgbClr val="44536A">
              <a:alpha val="19999"/>
            </a:srgbClr>
          </a:solidFill>
        </xdr:spPr>
      </xdr:sp>
      <xdr:sp macro="" textlink="">
        <xdr:nvSpPr>
          <xdr:cNvPr id="33" name="Shape 33">
            <a:extLst>
              <a:ext uri="{FF2B5EF4-FFF2-40B4-BE49-F238E27FC236}">
                <a16:creationId xmlns:a16="http://schemas.microsoft.com/office/drawing/2014/main" id="{00000000-0008-0000-0000-000021000000}"/>
              </a:ext>
            </a:extLst>
          </xdr:cNvPr>
          <xdr:cNvSpPr/>
        </xdr:nvSpPr>
        <xdr:spPr>
          <a:xfrm>
            <a:off x="661250" y="4321428"/>
            <a:ext cx="499745" cy="1141095"/>
          </a:xfrm>
          <a:custGeom>
            <a:avLst/>
            <a:gdLst/>
            <a:ahLst/>
            <a:cxnLst/>
            <a:rect l="0" t="0" r="0" b="0"/>
            <a:pathLst>
              <a:path w="499745" h="1141095">
                <a:moveTo>
                  <a:pt x="0" y="0"/>
                </a:moveTo>
                <a:lnTo>
                  <a:pt x="33870" y="83058"/>
                </a:lnTo>
                <a:lnTo>
                  <a:pt x="156629" y="398297"/>
                </a:lnTo>
                <a:lnTo>
                  <a:pt x="292087" y="705281"/>
                </a:lnTo>
                <a:lnTo>
                  <a:pt x="499478" y="1140866"/>
                </a:lnTo>
                <a:lnTo>
                  <a:pt x="461378" y="1140866"/>
                </a:lnTo>
                <a:lnTo>
                  <a:pt x="258178" y="721880"/>
                </a:lnTo>
                <a:lnTo>
                  <a:pt x="127000" y="414883"/>
                </a:lnTo>
                <a:lnTo>
                  <a:pt x="0" y="107950"/>
                </a:lnTo>
                <a:lnTo>
                  <a:pt x="0" y="0"/>
                </a:lnTo>
                <a:close/>
              </a:path>
            </a:pathLst>
          </a:custGeom>
          <a:ln w="3175">
            <a:solidFill>
              <a:srgbClr val="44536A"/>
            </a:solidFill>
          </a:ln>
        </xdr:spPr>
      </xdr:sp>
      <xdr:sp macro="" textlink="">
        <xdr:nvSpPr>
          <xdr:cNvPr id="34" name="Shape 34">
            <a:extLst>
              <a:ext uri="{FF2B5EF4-FFF2-40B4-BE49-F238E27FC236}">
                <a16:creationId xmlns:a16="http://schemas.microsoft.com/office/drawing/2014/main" id="{00000000-0008-0000-0000-000022000000}"/>
              </a:ext>
            </a:extLst>
          </xdr:cNvPr>
          <xdr:cNvSpPr/>
        </xdr:nvSpPr>
        <xdr:spPr>
          <a:xfrm>
            <a:off x="889" y="2019045"/>
            <a:ext cx="85090" cy="502284"/>
          </a:xfrm>
          <a:custGeom>
            <a:avLst/>
            <a:gdLst/>
            <a:ahLst/>
            <a:cxnLst/>
            <a:rect l="0" t="0" r="0" b="0"/>
            <a:pathLst>
              <a:path w="85090" h="502284">
                <a:moveTo>
                  <a:pt x="0" y="0"/>
                </a:moveTo>
                <a:lnTo>
                  <a:pt x="0" y="128650"/>
                </a:lnTo>
                <a:lnTo>
                  <a:pt x="84658" y="502031"/>
                </a:lnTo>
                <a:lnTo>
                  <a:pt x="67729" y="298703"/>
                </a:lnTo>
                <a:lnTo>
                  <a:pt x="0" y="0"/>
                </a:lnTo>
                <a:close/>
              </a:path>
            </a:pathLst>
          </a:custGeom>
          <a:solidFill>
            <a:srgbClr val="44536A">
              <a:alpha val="19999"/>
            </a:srgbClr>
          </a:solidFill>
        </xdr:spPr>
      </xdr:sp>
      <xdr:sp macro="" textlink="">
        <xdr:nvSpPr>
          <xdr:cNvPr id="35" name="Shape 35">
            <a:extLst>
              <a:ext uri="{FF2B5EF4-FFF2-40B4-BE49-F238E27FC236}">
                <a16:creationId xmlns:a16="http://schemas.microsoft.com/office/drawing/2014/main" id="{00000000-0008-0000-0000-000023000000}"/>
              </a:ext>
            </a:extLst>
          </xdr:cNvPr>
          <xdr:cNvSpPr/>
        </xdr:nvSpPr>
        <xdr:spPr>
          <a:xfrm>
            <a:off x="889" y="2019045"/>
            <a:ext cx="85090" cy="502284"/>
          </a:xfrm>
          <a:custGeom>
            <a:avLst/>
            <a:gdLst/>
            <a:ahLst/>
            <a:cxnLst/>
            <a:rect l="0" t="0" r="0" b="0"/>
            <a:pathLst>
              <a:path w="85090" h="502284">
                <a:moveTo>
                  <a:pt x="0" y="0"/>
                </a:moveTo>
                <a:lnTo>
                  <a:pt x="67729" y="298703"/>
                </a:lnTo>
                <a:lnTo>
                  <a:pt x="84658" y="502031"/>
                </a:lnTo>
                <a:lnTo>
                  <a:pt x="76199" y="464692"/>
                </a:lnTo>
                <a:lnTo>
                  <a:pt x="0" y="128650"/>
                </a:lnTo>
                <a:lnTo>
                  <a:pt x="0" y="0"/>
                </a:lnTo>
                <a:close/>
              </a:path>
            </a:pathLst>
          </a:custGeom>
          <a:ln w="3175">
            <a:solidFill>
              <a:srgbClr val="44536A"/>
            </a:solidFill>
          </a:ln>
        </xdr:spPr>
      </xdr:sp>
      <xdr:sp macro="" textlink="">
        <xdr:nvSpPr>
          <xdr:cNvPr id="36" name="Shape 36">
            <a:extLst>
              <a:ext uri="{FF2B5EF4-FFF2-40B4-BE49-F238E27FC236}">
                <a16:creationId xmlns:a16="http://schemas.microsoft.com/office/drawing/2014/main" id="{00000000-0008-0000-0000-000024000000}"/>
              </a:ext>
            </a:extLst>
          </xdr:cNvPr>
          <xdr:cNvSpPr/>
        </xdr:nvSpPr>
        <xdr:spPr>
          <a:xfrm>
            <a:off x="85547" y="2521076"/>
            <a:ext cx="669290" cy="2667635"/>
          </a:xfrm>
          <a:custGeom>
            <a:avLst/>
            <a:gdLst/>
            <a:ahLst/>
            <a:cxnLst/>
            <a:rect l="0" t="0" r="0" b="0"/>
            <a:pathLst>
              <a:path w="669290" h="2667635">
                <a:moveTo>
                  <a:pt x="0" y="0"/>
                </a:moveTo>
                <a:lnTo>
                  <a:pt x="55041" y="443865"/>
                </a:lnTo>
                <a:lnTo>
                  <a:pt x="122770" y="879475"/>
                </a:lnTo>
                <a:lnTo>
                  <a:pt x="198958" y="1252855"/>
                </a:lnTo>
                <a:lnTo>
                  <a:pt x="292087" y="1622044"/>
                </a:lnTo>
                <a:lnTo>
                  <a:pt x="402145" y="1982927"/>
                </a:lnTo>
                <a:lnTo>
                  <a:pt x="499516" y="2256726"/>
                </a:lnTo>
                <a:lnTo>
                  <a:pt x="601103" y="2522232"/>
                </a:lnTo>
                <a:lnTo>
                  <a:pt x="668832" y="2667419"/>
                </a:lnTo>
                <a:lnTo>
                  <a:pt x="656132" y="2621788"/>
                </a:lnTo>
                <a:lnTo>
                  <a:pt x="609574" y="2439263"/>
                </a:lnTo>
                <a:lnTo>
                  <a:pt x="520674" y="2211095"/>
                </a:lnTo>
                <a:lnTo>
                  <a:pt x="436016" y="1974634"/>
                </a:lnTo>
                <a:lnTo>
                  <a:pt x="321716" y="1613662"/>
                </a:lnTo>
                <a:lnTo>
                  <a:pt x="232829" y="1248664"/>
                </a:lnTo>
                <a:lnTo>
                  <a:pt x="152400" y="875284"/>
                </a:lnTo>
                <a:lnTo>
                  <a:pt x="93129" y="535051"/>
                </a:lnTo>
                <a:lnTo>
                  <a:pt x="46570" y="190754"/>
                </a:lnTo>
                <a:lnTo>
                  <a:pt x="0" y="0"/>
                </a:lnTo>
                <a:close/>
              </a:path>
            </a:pathLst>
          </a:custGeom>
          <a:solidFill>
            <a:srgbClr val="44536A">
              <a:alpha val="19999"/>
            </a:srgbClr>
          </a:solidFill>
        </xdr:spPr>
      </xdr:sp>
      <xdr:sp macro="" textlink="">
        <xdr:nvSpPr>
          <xdr:cNvPr id="37" name="Shape 37">
            <a:extLst>
              <a:ext uri="{FF2B5EF4-FFF2-40B4-BE49-F238E27FC236}">
                <a16:creationId xmlns:a16="http://schemas.microsoft.com/office/drawing/2014/main" id="{00000000-0008-0000-0000-000025000000}"/>
              </a:ext>
            </a:extLst>
          </xdr:cNvPr>
          <xdr:cNvSpPr/>
        </xdr:nvSpPr>
        <xdr:spPr>
          <a:xfrm>
            <a:off x="85547" y="2521076"/>
            <a:ext cx="669290" cy="2667635"/>
          </a:xfrm>
          <a:custGeom>
            <a:avLst/>
            <a:gdLst/>
            <a:ahLst/>
            <a:cxnLst/>
            <a:rect l="0" t="0" r="0" b="0"/>
            <a:pathLst>
              <a:path w="669290" h="2667635">
                <a:moveTo>
                  <a:pt x="0" y="0"/>
                </a:moveTo>
                <a:lnTo>
                  <a:pt x="46570" y="190754"/>
                </a:lnTo>
                <a:lnTo>
                  <a:pt x="93129" y="535051"/>
                </a:lnTo>
                <a:lnTo>
                  <a:pt x="152400" y="875284"/>
                </a:lnTo>
                <a:lnTo>
                  <a:pt x="232829" y="1248664"/>
                </a:lnTo>
                <a:lnTo>
                  <a:pt x="321716" y="1613662"/>
                </a:lnTo>
                <a:lnTo>
                  <a:pt x="436016" y="1974634"/>
                </a:lnTo>
                <a:lnTo>
                  <a:pt x="520674" y="2211095"/>
                </a:lnTo>
                <a:lnTo>
                  <a:pt x="609574" y="2439263"/>
                </a:lnTo>
                <a:lnTo>
                  <a:pt x="656132" y="2621788"/>
                </a:lnTo>
                <a:lnTo>
                  <a:pt x="668832" y="2667419"/>
                </a:lnTo>
                <a:lnTo>
                  <a:pt x="601103" y="2522232"/>
                </a:lnTo>
                <a:lnTo>
                  <a:pt x="499516" y="2256726"/>
                </a:lnTo>
                <a:lnTo>
                  <a:pt x="402145" y="1982927"/>
                </a:lnTo>
                <a:lnTo>
                  <a:pt x="292087" y="1622044"/>
                </a:lnTo>
                <a:lnTo>
                  <a:pt x="198958" y="1252855"/>
                </a:lnTo>
                <a:lnTo>
                  <a:pt x="122770" y="879475"/>
                </a:lnTo>
                <a:lnTo>
                  <a:pt x="55041" y="443865"/>
                </a:lnTo>
                <a:lnTo>
                  <a:pt x="0" y="0"/>
                </a:lnTo>
                <a:close/>
              </a:path>
            </a:pathLst>
          </a:custGeom>
          <a:ln w="3175">
            <a:solidFill>
              <a:srgbClr val="44536A"/>
            </a:solidFill>
          </a:ln>
        </xdr:spPr>
      </xdr:sp>
      <xdr:sp macro="" textlink="">
        <xdr:nvSpPr>
          <xdr:cNvPr id="38" name="Shape 38">
            <a:extLst>
              <a:ext uri="{FF2B5EF4-FFF2-40B4-BE49-F238E27FC236}">
                <a16:creationId xmlns:a16="http://schemas.microsoft.com/office/drawing/2014/main" id="{00000000-0008-0000-0000-000026000000}"/>
              </a:ext>
            </a:extLst>
          </xdr:cNvPr>
          <xdr:cNvSpPr/>
        </xdr:nvSpPr>
        <xdr:spPr>
          <a:xfrm>
            <a:off x="788250" y="5167757"/>
            <a:ext cx="139700" cy="294640"/>
          </a:xfrm>
          <a:custGeom>
            <a:avLst/>
            <a:gdLst/>
            <a:ahLst/>
            <a:cxnLst/>
            <a:rect l="0" t="0" r="0" b="0"/>
            <a:pathLst>
              <a:path w="139700" h="294640">
                <a:moveTo>
                  <a:pt x="0" y="0"/>
                </a:moveTo>
                <a:lnTo>
                  <a:pt x="46558" y="149352"/>
                </a:lnTo>
                <a:lnTo>
                  <a:pt x="101587" y="294538"/>
                </a:lnTo>
                <a:lnTo>
                  <a:pt x="139687" y="294538"/>
                </a:lnTo>
                <a:lnTo>
                  <a:pt x="0" y="0"/>
                </a:lnTo>
                <a:close/>
              </a:path>
            </a:pathLst>
          </a:custGeom>
          <a:solidFill>
            <a:srgbClr val="44536A">
              <a:alpha val="19999"/>
            </a:srgbClr>
          </a:solidFill>
        </xdr:spPr>
      </xdr:sp>
      <xdr:sp macro="" textlink="">
        <xdr:nvSpPr>
          <xdr:cNvPr id="39" name="Shape 39">
            <a:extLst>
              <a:ext uri="{FF2B5EF4-FFF2-40B4-BE49-F238E27FC236}">
                <a16:creationId xmlns:a16="http://schemas.microsoft.com/office/drawing/2014/main" id="{00000000-0008-0000-0000-000027000000}"/>
              </a:ext>
            </a:extLst>
          </xdr:cNvPr>
          <xdr:cNvSpPr/>
        </xdr:nvSpPr>
        <xdr:spPr>
          <a:xfrm>
            <a:off x="788250" y="5167757"/>
            <a:ext cx="139700" cy="294640"/>
          </a:xfrm>
          <a:custGeom>
            <a:avLst/>
            <a:gdLst/>
            <a:ahLst/>
            <a:cxnLst/>
            <a:rect l="0" t="0" r="0" b="0"/>
            <a:pathLst>
              <a:path w="139700" h="294640">
                <a:moveTo>
                  <a:pt x="0" y="0"/>
                </a:moveTo>
                <a:lnTo>
                  <a:pt x="139687" y="294538"/>
                </a:lnTo>
                <a:lnTo>
                  <a:pt x="101587" y="294538"/>
                </a:lnTo>
                <a:lnTo>
                  <a:pt x="46558" y="149352"/>
                </a:lnTo>
                <a:lnTo>
                  <a:pt x="0" y="0"/>
                </a:lnTo>
                <a:close/>
              </a:path>
            </a:pathLst>
          </a:custGeom>
          <a:ln w="3175">
            <a:solidFill>
              <a:srgbClr val="44536A"/>
            </a:solidFill>
          </a:ln>
        </xdr:spPr>
      </xdr:sp>
      <xdr:sp macro="" textlink="">
        <xdr:nvSpPr>
          <xdr:cNvPr id="40" name="Shape 40">
            <a:extLst>
              <a:ext uri="{FF2B5EF4-FFF2-40B4-BE49-F238E27FC236}">
                <a16:creationId xmlns:a16="http://schemas.microsoft.com/office/drawing/2014/main" id="{00000000-0008-0000-0000-000028000000}"/>
              </a:ext>
            </a:extLst>
          </xdr:cNvPr>
          <xdr:cNvSpPr/>
        </xdr:nvSpPr>
        <xdr:spPr>
          <a:xfrm>
            <a:off x="631621" y="1077341"/>
            <a:ext cx="1701800" cy="3244215"/>
          </a:xfrm>
          <a:custGeom>
            <a:avLst/>
            <a:gdLst/>
            <a:ahLst/>
            <a:cxnLst/>
            <a:rect l="0" t="0" r="0" b="0"/>
            <a:pathLst>
              <a:path w="1701800" h="3244215">
                <a:moveTo>
                  <a:pt x="1701698" y="0"/>
                </a:moveTo>
                <a:lnTo>
                  <a:pt x="1532407" y="157607"/>
                </a:lnTo>
                <a:lnTo>
                  <a:pt x="1371498" y="323596"/>
                </a:lnTo>
                <a:lnTo>
                  <a:pt x="1214907" y="497840"/>
                </a:lnTo>
                <a:lnTo>
                  <a:pt x="1071016" y="676275"/>
                </a:lnTo>
                <a:lnTo>
                  <a:pt x="884707" y="912749"/>
                </a:lnTo>
                <a:lnTo>
                  <a:pt x="706907" y="1165733"/>
                </a:lnTo>
                <a:lnTo>
                  <a:pt x="550316" y="1422908"/>
                </a:lnTo>
                <a:lnTo>
                  <a:pt x="402107" y="1696720"/>
                </a:lnTo>
                <a:lnTo>
                  <a:pt x="279425" y="1970532"/>
                </a:lnTo>
                <a:lnTo>
                  <a:pt x="169316" y="2260981"/>
                </a:lnTo>
                <a:lnTo>
                  <a:pt x="88887" y="2555494"/>
                </a:lnTo>
                <a:lnTo>
                  <a:pt x="29629" y="2854198"/>
                </a:lnTo>
                <a:lnTo>
                  <a:pt x="4229" y="3156966"/>
                </a:lnTo>
                <a:lnTo>
                  <a:pt x="0" y="3173603"/>
                </a:lnTo>
                <a:lnTo>
                  <a:pt x="29629" y="3244088"/>
                </a:lnTo>
                <a:lnTo>
                  <a:pt x="29629" y="3156966"/>
                </a:lnTo>
                <a:lnTo>
                  <a:pt x="55029" y="2858262"/>
                </a:lnTo>
                <a:lnTo>
                  <a:pt x="114287" y="2559685"/>
                </a:lnTo>
                <a:lnTo>
                  <a:pt x="190487" y="2265045"/>
                </a:lnTo>
                <a:lnTo>
                  <a:pt x="300507" y="1982978"/>
                </a:lnTo>
                <a:lnTo>
                  <a:pt x="423316" y="1705102"/>
                </a:lnTo>
                <a:lnTo>
                  <a:pt x="563016" y="1435354"/>
                </a:lnTo>
                <a:lnTo>
                  <a:pt x="723798" y="1178179"/>
                </a:lnTo>
                <a:lnTo>
                  <a:pt x="893216" y="921004"/>
                </a:lnTo>
                <a:lnTo>
                  <a:pt x="1079398" y="680339"/>
                </a:lnTo>
                <a:lnTo>
                  <a:pt x="1227607" y="502031"/>
                </a:lnTo>
                <a:lnTo>
                  <a:pt x="1375816" y="327787"/>
                </a:lnTo>
                <a:lnTo>
                  <a:pt x="1536598" y="161798"/>
                </a:lnTo>
                <a:lnTo>
                  <a:pt x="1701698" y="4191"/>
                </a:lnTo>
                <a:lnTo>
                  <a:pt x="1701698" y="0"/>
                </a:lnTo>
                <a:close/>
              </a:path>
            </a:pathLst>
          </a:custGeom>
          <a:solidFill>
            <a:srgbClr val="44536A">
              <a:alpha val="19999"/>
            </a:srgbClr>
          </a:solidFill>
        </xdr:spPr>
      </xdr:sp>
      <xdr:sp macro="" textlink="">
        <xdr:nvSpPr>
          <xdr:cNvPr id="41" name="Shape 41">
            <a:extLst>
              <a:ext uri="{FF2B5EF4-FFF2-40B4-BE49-F238E27FC236}">
                <a16:creationId xmlns:a16="http://schemas.microsoft.com/office/drawing/2014/main" id="{00000000-0008-0000-0000-000029000000}"/>
              </a:ext>
            </a:extLst>
          </xdr:cNvPr>
          <xdr:cNvSpPr/>
        </xdr:nvSpPr>
        <xdr:spPr>
          <a:xfrm>
            <a:off x="631621" y="1077341"/>
            <a:ext cx="1701800" cy="3244215"/>
          </a:xfrm>
          <a:custGeom>
            <a:avLst/>
            <a:gdLst/>
            <a:ahLst/>
            <a:cxnLst/>
            <a:rect l="0" t="0" r="0" b="0"/>
            <a:pathLst>
              <a:path w="1701800" h="3244215">
                <a:moveTo>
                  <a:pt x="1701698" y="0"/>
                </a:moveTo>
                <a:lnTo>
                  <a:pt x="1701698" y="4191"/>
                </a:lnTo>
                <a:lnTo>
                  <a:pt x="1536598" y="161798"/>
                </a:lnTo>
                <a:lnTo>
                  <a:pt x="1375816" y="327787"/>
                </a:lnTo>
                <a:lnTo>
                  <a:pt x="1227607" y="502031"/>
                </a:lnTo>
                <a:lnTo>
                  <a:pt x="1079398" y="680339"/>
                </a:lnTo>
                <a:lnTo>
                  <a:pt x="893216" y="921004"/>
                </a:lnTo>
                <a:lnTo>
                  <a:pt x="723798" y="1178179"/>
                </a:lnTo>
                <a:lnTo>
                  <a:pt x="563016" y="1435354"/>
                </a:lnTo>
                <a:lnTo>
                  <a:pt x="423316" y="1705102"/>
                </a:lnTo>
                <a:lnTo>
                  <a:pt x="300507" y="1982978"/>
                </a:lnTo>
                <a:lnTo>
                  <a:pt x="190487" y="2265045"/>
                </a:lnTo>
                <a:lnTo>
                  <a:pt x="114287" y="2559685"/>
                </a:lnTo>
                <a:lnTo>
                  <a:pt x="55029" y="2858262"/>
                </a:lnTo>
                <a:lnTo>
                  <a:pt x="29629" y="3156966"/>
                </a:lnTo>
                <a:lnTo>
                  <a:pt x="29629" y="3244088"/>
                </a:lnTo>
                <a:lnTo>
                  <a:pt x="0" y="3173603"/>
                </a:lnTo>
                <a:lnTo>
                  <a:pt x="4229" y="3156966"/>
                </a:lnTo>
                <a:lnTo>
                  <a:pt x="29629" y="2854198"/>
                </a:lnTo>
                <a:lnTo>
                  <a:pt x="88887" y="2555494"/>
                </a:lnTo>
                <a:lnTo>
                  <a:pt x="169316" y="2260981"/>
                </a:lnTo>
                <a:lnTo>
                  <a:pt x="279425" y="1970532"/>
                </a:lnTo>
                <a:lnTo>
                  <a:pt x="402107" y="1696720"/>
                </a:lnTo>
                <a:lnTo>
                  <a:pt x="550316" y="1422908"/>
                </a:lnTo>
                <a:lnTo>
                  <a:pt x="706907" y="1165733"/>
                </a:lnTo>
                <a:lnTo>
                  <a:pt x="884707" y="912749"/>
                </a:lnTo>
                <a:lnTo>
                  <a:pt x="1071016" y="676275"/>
                </a:lnTo>
                <a:lnTo>
                  <a:pt x="1214907" y="497840"/>
                </a:lnTo>
                <a:lnTo>
                  <a:pt x="1371498" y="323596"/>
                </a:lnTo>
                <a:lnTo>
                  <a:pt x="1532407" y="157607"/>
                </a:lnTo>
                <a:lnTo>
                  <a:pt x="1701698" y="0"/>
                </a:lnTo>
                <a:close/>
              </a:path>
            </a:pathLst>
          </a:custGeom>
          <a:ln w="3175">
            <a:solidFill>
              <a:srgbClr val="44536A"/>
            </a:solidFill>
          </a:ln>
        </xdr:spPr>
      </xdr:sp>
      <xdr:sp macro="" textlink="">
        <xdr:nvSpPr>
          <xdr:cNvPr id="42" name="Shape 42">
            <a:extLst>
              <a:ext uri="{FF2B5EF4-FFF2-40B4-BE49-F238E27FC236}">
                <a16:creationId xmlns:a16="http://schemas.microsoft.com/office/drawing/2014/main" id="{00000000-0008-0000-0000-00002A000000}"/>
              </a:ext>
            </a:extLst>
          </xdr:cNvPr>
          <xdr:cNvSpPr/>
        </xdr:nvSpPr>
        <xdr:spPr>
          <a:xfrm>
            <a:off x="631621" y="4354703"/>
            <a:ext cx="156845" cy="813435"/>
          </a:xfrm>
          <a:custGeom>
            <a:avLst/>
            <a:gdLst/>
            <a:ahLst/>
            <a:cxnLst/>
            <a:rect l="0" t="0" r="0" b="0"/>
            <a:pathLst>
              <a:path w="156845" h="813435">
                <a:moveTo>
                  <a:pt x="137656" y="770912"/>
                </a:moveTo>
                <a:lnTo>
                  <a:pt x="139687" y="779868"/>
                </a:lnTo>
                <a:lnTo>
                  <a:pt x="156629" y="813054"/>
                </a:lnTo>
                <a:lnTo>
                  <a:pt x="137656" y="770912"/>
                </a:lnTo>
                <a:close/>
              </a:path>
              <a:path w="156845" h="813435">
                <a:moveTo>
                  <a:pt x="0" y="0"/>
                </a:moveTo>
                <a:lnTo>
                  <a:pt x="4229" y="165900"/>
                </a:lnTo>
                <a:lnTo>
                  <a:pt x="21158" y="335978"/>
                </a:lnTo>
                <a:lnTo>
                  <a:pt x="63500" y="605624"/>
                </a:lnTo>
                <a:lnTo>
                  <a:pt x="93129" y="672007"/>
                </a:lnTo>
                <a:lnTo>
                  <a:pt x="137656" y="770912"/>
                </a:lnTo>
                <a:lnTo>
                  <a:pt x="88900" y="555853"/>
                </a:lnTo>
                <a:lnTo>
                  <a:pt x="50800" y="331838"/>
                </a:lnTo>
                <a:lnTo>
                  <a:pt x="29629" y="74676"/>
                </a:lnTo>
                <a:lnTo>
                  <a:pt x="25400" y="62230"/>
                </a:lnTo>
                <a:lnTo>
                  <a:pt x="0" y="0"/>
                </a:lnTo>
                <a:close/>
              </a:path>
            </a:pathLst>
          </a:custGeom>
          <a:solidFill>
            <a:srgbClr val="44536A">
              <a:alpha val="19999"/>
            </a:srgbClr>
          </a:solidFill>
        </xdr:spPr>
      </xdr:sp>
      <xdr:sp macro="" textlink="">
        <xdr:nvSpPr>
          <xdr:cNvPr id="43" name="Shape 43">
            <a:extLst>
              <a:ext uri="{FF2B5EF4-FFF2-40B4-BE49-F238E27FC236}">
                <a16:creationId xmlns:a16="http://schemas.microsoft.com/office/drawing/2014/main" id="{00000000-0008-0000-0000-00002B000000}"/>
              </a:ext>
            </a:extLst>
          </xdr:cNvPr>
          <xdr:cNvSpPr/>
        </xdr:nvSpPr>
        <xdr:spPr>
          <a:xfrm>
            <a:off x="631621" y="4354703"/>
            <a:ext cx="156845" cy="813435"/>
          </a:xfrm>
          <a:custGeom>
            <a:avLst/>
            <a:gdLst/>
            <a:ahLst/>
            <a:cxnLst/>
            <a:rect l="0" t="0" r="0" b="0"/>
            <a:pathLst>
              <a:path w="156845" h="813435">
                <a:moveTo>
                  <a:pt x="0" y="0"/>
                </a:moveTo>
                <a:lnTo>
                  <a:pt x="25400" y="62230"/>
                </a:lnTo>
                <a:lnTo>
                  <a:pt x="29629" y="74676"/>
                </a:lnTo>
                <a:lnTo>
                  <a:pt x="50800" y="331838"/>
                </a:lnTo>
                <a:lnTo>
                  <a:pt x="88900" y="555853"/>
                </a:lnTo>
                <a:lnTo>
                  <a:pt x="139687" y="779868"/>
                </a:lnTo>
                <a:lnTo>
                  <a:pt x="156629" y="813054"/>
                </a:lnTo>
                <a:lnTo>
                  <a:pt x="93129" y="672007"/>
                </a:lnTo>
                <a:lnTo>
                  <a:pt x="63500" y="605624"/>
                </a:lnTo>
                <a:lnTo>
                  <a:pt x="21158" y="335978"/>
                </a:lnTo>
                <a:lnTo>
                  <a:pt x="4229" y="165900"/>
                </a:lnTo>
                <a:lnTo>
                  <a:pt x="0" y="0"/>
                </a:lnTo>
                <a:close/>
              </a:path>
            </a:pathLst>
          </a:custGeom>
          <a:ln w="3175">
            <a:solidFill>
              <a:srgbClr val="44536A"/>
            </a:solidFill>
          </a:ln>
        </xdr:spPr>
      </xdr:sp>
      <xdr:sp macro="" textlink="">
        <xdr:nvSpPr>
          <xdr:cNvPr id="44" name="Shape 44">
            <a:extLst>
              <a:ext uri="{FF2B5EF4-FFF2-40B4-BE49-F238E27FC236}">
                <a16:creationId xmlns:a16="http://schemas.microsoft.com/office/drawing/2014/main" id="{00000000-0008-0000-0000-00002C000000}"/>
              </a:ext>
            </a:extLst>
          </xdr:cNvPr>
          <xdr:cNvSpPr/>
        </xdr:nvSpPr>
        <xdr:spPr>
          <a:xfrm>
            <a:off x="754380" y="5188496"/>
            <a:ext cx="131445" cy="274320"/>
          </a:xfrm>
          <a:custGeom>
            <a:avLst/>
            <a:gdLst/>
            <a:ahLst/>
            <a:cxnLst/>
            <a:rect l="0" t="0" r="0" b="0"/>
            <a:pathLst>
              <a:path w="131445" h="274320">
                <a:moveTo>
                  <a:pt x="0" y="0"/>
                </a:moveTo>
                <a:lnTo>
                  <a:pt x="101600" y="273799"/>
                </a:lnTo>
                <a:lnTo>
                  <a:pt x="131267" y="273799"/>
                </a:lnTo>
                <a:lnTo>
                  <a:pt x="0" y="0"/>
                </a:lnTo>
                <a:close/>
              </a:path>
            </a:pathLst>
          </a:custGeom>
          <a:solidFill>
            <a:srgbClr val="44536A">
              <a:alpha val="19999"/>
            </a:srgbClr>
          </a:solidFill>
        </xdr:spPr>
      </xdr:sp>
      <xdr:sp macro="" textlink="">
        <xdr:nvSpPr>
          <xdr:cNvPr id="45" name="Shape 45">
            <a:extLst>
              <a:ext uri="{FF2B5EF4-FFF2-40B4-BE49-F238E27FC236}">
                <a16:creationId xmlns:a16="http://schemas.microsoft.com/office/drawing/2014/main" id="{00000000-0008-0000-0000-00002D000000}"/>
              </a:ext>
            </a:extLst>
          </xdr:cNvPr>
          <xdr:cNvSpPr/>
        </xdr:nvSpPr>
        <xdr:spPr>
          <a:xfrm>
            <a:off x="754380" y="5188496"/>
            <a:ext cx="131445" cy="274320"/>
          </a:xfrm>
          <a:custGeom>
            <a:avLst/>
            <a:gdLst/>
            <a:ahLst/>
            <a:cxnLst/>
            <a:rect l="0" t="0" r="0" b="0"/>
            <a:pathLst>
              <a:path w="131445" h="274320">
                <a:moveTo>
                  <a:pt x="0" y="0"/>
                </a:moveTo>
                <a:lnTo>
                  <a:pt x="131267" y="273799"/>
                </a:lnTo>
                <a:lnTo>
                  <a:pt x="101600" y="273799"/>
                </a:lnTo>
                <a:lnTo>
                  <a:pt x="0" y="0"/>
                </a:lnTo>
                <a:close/>
              </a:path>
            </a:pathLst>
          </a:custGeom>
          <a:ln w="3175">
            <a:solidFill>
              <a:srgbClr val="44536A"/>
            </a:solidFill>
          </a:ln>
        </xdr:spPr>
      </xdr:sp>
      <xdr:sp macro="" textlink="">
        <xdr:nvSpPr>
          <xdr:cNvPr id="46" name="Shape 46">
            <a:extLst>
              <a:ext uri="{FF2B5EF4-FFF2-40B4-BE49-F238E27FC236}">
                <a16:creationId xmlns:a16="http://schemas.microsoft.com/office/drawing/2014/main" id="{00000000-0008-0000-0000-00002E000000}"/>
              </a:ext>
            </a:extLst>
          </xdr:cNvPr>
          <xdr:cNvSpPr/>
        </xdr:nvSpPr>
        <xdr:spPr>
          <a:xfrm>
            <a:off x="631621" y="4250944"/>
            <a:ext cx="29845" cy="178435"/>
          </a:xfrm>
          <a:custGeom>
            <a:avLst/>
            <a:gdLst/>
            <a:ahLst/>
            <a:cxnLst/>
            <a:rect l="0" t="0" r="0" b="0"/>
            <a:pathLst>
              <a:path w="29845" h="178435">
                <a:moveTo>
                  <a:pt x="0" y="0"/>
                </a:moveTo>
                <a:lnTo>
                  <a:pt x="0" y="103758"/>
                </a:lnTo>
                <a:lnTo>
                  <a:pt x="25400" y="165988"/>
                </a:lnTo>
                <a:lnTo>
                  <a:pt x="29629" y="178434"/>
                </a:lnTo>
                <a:lnTo>
                  <a:pt x="29629" y="70484"/>
                </a:lnTo>
                <a:lnTo>
                  <a:pt x="0" y="0"/>
                </a:lnTo>
                <a:close/>
              </a:path>
            </a:pathLst>
          </a:custGeom>
          <a:solidFill>
            <a:srgbClr val="44536A">
              <a:alpha val="19999"/>
            </a:srgbClr>
          </a:solidFill>
        </xdr:spPr>
      </xdr:sp>
      <xdr:sp macro="" textlink="">
        <xdr:nvSpPr>
          <xdr:cNvPr id="47" name="Shape 47">
            <a:extLst>
              <a:ext uri="{FF2B5EF4-FFF2-40B4-BE49-F238E27FC236}">
                <a16:creationId xmlns:a16="http://schemas.microsoft.com/office/drawing/2014/main" id="{00000000-0008-0000-0000-00002F000000}"/>
              </a:ext>
            </a:extLst>
          </xdr:cNvPr>
          <xdr:cNvSpPr/>
        </xdr:nvSpPr>
        <xdr:spPr>
          <a:xfrm>
            <a:off x="631621" y="4250944"/>
            <a:ext cx="29845" cy="178435"/>
          </a:xfrm>
          <a:custGeom>
            <a:avLst/>
            <a:gdLst/>
            <a:ahLst/>
            <a:cxnLst/>
            <a:rect l="0" t="0" r="0" b="0"/>
            <a:pathLst>
              <a:path w="29845" h="178435">
                <a:moveTo>
                  <a:pt x="0" y="0"/>
                </a:moveTo>
                <a:lnTo>
                  <a:pt x="29629" y="70484"/>
                </a:lnTo>
                <a:lnTo>
                  <a:pt x="29629" y="178434"/>
                </a:lnTo>
                <a:lnTo>
                  <a:pt x="25400" y="165988"/>
                </a:lnTo>
                <a:lnTo>
                  <a:pt x="0" y="103758"/>
                </a:lnTo>
                <a:lnTo>
                  <a:pt x="0" y="0"/>
                </a:lnTo>
                <a:close/>
              </a:path>
            </a:pathLst>
          </a:custGeom>
          <a:ln w="3175">
            <a:solidFill>
              <a:srgbClr val="44536A"/>
            </a:solidFill>
          </a:ln>
        </xdr:spPr>
      </xdr:sp>
      <xdr:sp macro="" textlink="">
        <xdr:nvSpPr>
          <xdr:cNvPr id="48" name="Shape 48">
            <a:extLst>
              <a:ext uri="{FF2B5EF4-FFF2-40B4-BE49-F238E27FC236}">
                <a16:creationId xmlns:a16="http://schemas.microsoft.com/office/drawing/2014/main" id="{00000000-0008-0000-0000-000030000000}"/>
              </a:ext>
            </a:extLst>
          </xdr:cNvPr>
          <xdr:cNvSpPr/>
        </xdr:nvSpPr>
        <xdr:spPr>
          <a:xfrm>
            <a:off x="695121" y="4960327"/>
            <a:ext cx="194945" cy="502284"/>
          </a:xfrm>
          <a:custGeom>
            <a:avLst/>
            <a:gdLst/>
            <a:ahLst/>
            <a:cxnLst/>
            <a:rect l="0" t="0" r="0" b="0"/>
            <a:pathLst>
              <a:path w="194945" h="502284">
                <a:moveTo>
                  <a:pt x="0" y="0"/>
                </a:moveTo>
                <a:lnTo>
                  <a:pt x="46558" y="182537"/>
                </a:lnTo>
                <a:lnTo>
                  <a:pt x="59258" y="228168"/>
                </a:lnTo>
                <a:lnTo>
                  <a:pt x="190525" y="501967"/>
                </a:lnTo>
                <a:lnTo>
                  <a:pt x="194716" y="501967"/>
                </a:lnTo>
                <a:lnTo>
                  <a:pt x="139687" y="356768"/>
                </a:lnTo>
                <a:lnTo>
                  <a:pt x="93129" y="207429"/>
                </a:lnTo>
                <a:lnTo>
                  <a:pt x="29629" y="66382"/>
                </a:lnTo>
                <a:lnTo>
                  <a:pt x="0" y="0"/>
                </a:lnTo>
                <a:close/>
              </a:path>
            </a:pathLst>
          </a:custGeom>
          <a:solidFill>
            <a:srgbClr val="44536A">
              <a:alpha val="19999"/>
            </a:srgbClr>
          </a:solidFill>
        </xdr:spPr>
      </xdr:sp>
      <xdr:sp macro="" textlink="">
        <xdr:nvSpPr>
          <xdr:cNvPr id="49" name="Shape 49">
            <a:extLst>
              <a:ext uri="{FF2B5EF4-FFF2-40B4-BE49-F238E27FC236}">
                <a16:creationId xmlns:a16="http://schemas.microsoft.com/office/drawing/2014/main" id="{00000000-0008-0000-0000-000031000000}"/>
              </a:ext>
            </a:extLst>
          </xdr:cNvPr>
          <xdr:cNvSpPr/>
        </xdr:nvSpPr>
        <xdr:spPr>
          <a:xfrm>
            <a:off x="695121" y="4960327"/>
            <a:ext cx="194945" cy="502284"/>
          </a:xfrm>
          <a:custGeom>
            <a:avLst/>
            <a:gdLst/>
            <a:ahLst/>
            <a:cxnLst/>
            <a:rect l="0" t="0" r="0" b="0"/>
            <a:pathLst>
              <a:path w="194945" h="502284">
                <a:moveTo>
                  <a:pt x="0" y="0"/>
                </a:moveTo>
                <a:lnTo>
                  <a:pt x="29629" y="66382"/>
                </a:lnTo>
                <a:lnTo>
                  <a:pt x="93129" y="207429"/>
                </a:lnTo>
                <a:lnTo>
                  <a:pt x="139687" y="356768"/>
                </a:lnTo>
                <a:lnTo>
                  <a:pt x="194716" y="501967"/>
                </a:lnTo>
                <a:lnTo>
                  <a:pt x="190525" y="501967"/>
                </a:lnTo>
                <a:lnTo>
                  <a:pt x="59258" y="228168"/>
                </a:lnTo>
                <a:lnTo>
                  <a:pt x="46558" y="182537"/>
                </a:lnTo>
                <a:lnTo>
                  <a:pt x="0" y="0"/>
                </a:lnTo>
                <a:close/>
              </a:path>
            </a:pathLst>
          </a:custGeom>
          <a:ln w="3175">
            <a:solidFill>
              <a:srgbClr val="44536A"/>
            </a:solidFill>
          </a:ln>
        </xdr:spPr>
      </xdr:sp>
    </xdr:grpSp>
    <xdr:clientData/>
  </xdr:absoluteAnchor>
  <xdr:oneCellAnchor>
    <xdr:from>
      <xdr:col>1</xdr:col>
      <xdr:colOff>235292</xdr:colOff>
      <xdr:row>4</xdr:row>
      <xdr:rowOff>0</xdr:rowOff>
    </xdr:from>
    <xdr:ext cx="65405" cy="396240"/>
    <xdr:grpSp>
      <xdr:nvGrpSpPr>
        <xdr:cNvPr id="50" name="Group 50">
          <a:extLst>
            <a:ext uri="{FF2B5EF4-FFF2-40B4-BE49-F238E27FC236}">
              <a16:creationId xmlns:a16="http://schemas.microsoft.com/office/drawing/2014/main" id="{00000000-0008-0000-0000-000032000000}"/>
            </a:ext>
          </a:extLst>
        </xdr:cNvPr>
        <xdr:cNvGrpSpPr/>
      </xdr:nvGrpSpPr>
      <xdr:grpSpPr>
        <a:xfrm>
          <a:off x="494372" y="13898880"/>
          <a:ext cx="65405" cy="396240"/>
          <a:chOff x="0" y="0"/>
          <a:chExt cx="65405" cy="396240"/>
        </a:xfrm>
      </xdr:grpSpPr>
      <xdr:sp macro="" textlink="">
        <xdr:nvSpPr>
          <xdr:cNvPr id="51" name="Shape 51">
            <a:extLst>
              <a:ext uri="{FF2B5EF4-FFF2-40B4-BE49-F238E27FC236}">
                <a16:creationId xmlns:a16="http://schemas.microsoft.com/office/drawing/2014/main" id="{00000000-0008-0000-0000-000033000000}"/>
              </a:ext>
            </a:extLst>
          </xdr:cNvPr>
          <xdr:cNvSpPr/>
        </xdr:nvSpPr>
        <xdr:spPr>
          <a:xfrm>
            <a:off x="889" y="889"/>
            <a:ext cx="63500" cy="394335"/>
          </a:xfrm>
          <a:custGeom>
            <a:avLst/>
            <a:gdLst/>
            <a:ahLst/>
            <a:cxnLst/>
            <a:rect l="0" t="0" r="0" b="0"/>
            <a:pathLst>
              <a:path w="63500" h="394335">
                <a:moveTo>
                  <a:pt x="0" y="0"/>
                </a:moveTo>
                <a:lnTo>
                  <a:pt x="16929" y="203327"/>
                </a:lnTo>
                <a:lnTo>
                  <a:pt x="63500" y="394081"/>
                </a:lnTo>
                <a:lnTo>
                  <a:pt x="33870" y="170052"/>
                </a:lnTo>
                <a:lnTo>
                  <a:pt x="33870" y="153543"/>
                </a:lnTo>
                <a:lnTo>
                  <a:pt x="0" y="0"/>
                </a:lnTo>
                <a:close/>
              </a:path>
            </a:pathLst>
          </a:custGeom>
          <a:solidFill>
            <a:srgbClr val="44536A">
              <a:alpha val="19999"/>
            </a:srgbClr>
          </a:solidFill>
        </xdr:spPr>
      </xdr:sp>
      <xdr:sp macro="" textlink="">
        <xdr:nvSpPr>
          <xdr:cNvPr id="52" name="Shape 52">
            <a:extLst>
              <a:ext uri="{FF2B5EF4-FFF2-40B4-BE49-F238E27FC236}">
                <a16:creationId xmlns:a16="http://schemas.microsoft.com/office/drawing/2014/main" id="{00000000-0008-0000-0000-000034000000}"/>
              </a:ext>
            </a:extLst>
          </xdr:cNvPr>
          <xdr:cNvSpPr/>
        </xdr:nvSpPr>
        <xdr:spPr>
          <a:xfrm>
            <a:off x="889" y="889"/>
            <a:ext cx="63500" cy="394335"/>
          </a:xfrm>
          <a:custGeom>
            <a:avLst/>
            <a:gdLst/>
            <a:ahLst/>
            <a:cxnLst/>
            <a:rect l="0" t="0" r="0" b="0"/>
            <a:pathLst>
              <a:path w="63500" h="394335">
                <a:moveTo>
                  <a:pt x="0" y="0"/>
                </a:moveTo>
                <a:lnTo>
                  <a:pt x="33870" y="153543"/>
                </a:lnTo>
                <a:lnTo>
                  <a:pt x="33870" y="170052"/>
                </a:lnTo>
                <a:lnTo>
                  <a:pt x="63500" y="394081"/>
                </a:lnTo>
                <a:lnTo>
                  <a:pt x="16929" y="203327"/>
                </a:lnTo>
                <a:lnTo>
                  <a:pt x="0" y="0"/>
                </a:lnTo>
                <a:close/>
              </a:path>
            </a:pathLst>
          </a:custGeom>
          <a:ln w="3175">
            <a:solidFill>
              <a:srgbClr val="44536A"/>
            </a:solidFill>
          </a:ln>
        </xdr:spPr>
      </xdr:sp>
    </xdr:grpSp>
    <xdr:clientData/>
  </xdr:oneCellAnchor>
  <xdr:oneCellAnchor>
    <xdr:from>
      <xdr:col>2</xdr:col>
      <xdr:colOff>181914</xdr:colOff>
      <xdr:row>27</xdr:row>
      <xdr:rowOff>137158</xdr:rowOff>
    </xdr:from>
    <xdr:ext cx="1829435" cy="9525"/>
    <xdr:sp macro="" textlink="">
      <xdr:nvSpPr>
        <xdr:cNvPr id="53" name="Shape 53">
          <a:extLst>
            <a:ext uri="{FF2B5EF4-FFF2-40B4-BE49-F238E27FC236}">
              <a16:creationId xmlns:a16="http://schemas.microsoft.com/office/drawing/2014/main" id="{00000000-0008-0000-0000-000035000000}"/>
            </a:ext>
          </a:extLst>
        </xdr:cNvPr>
        <xdr:cNvSpPr/>
      </xdr:nvSpPr>
      <xdr:spPr>
        <a:xfrm>
          <a:off x="0" y="0"/>
          <a:ext cx="1829435" cy="9525"/>
        </a:xfrm>
        <a:custGeom>
          <a:avLst/>
          <a:gdLst/>
          <a:ahLst/>
          <a:cxnLst/>
          <a:rect l="0" t="0" r="0" b="0"/>
          <a:pathLst>
            <a:path w="1829435" h="9525">
              <a:moveTo>
                <a:pt x="1829053" y="0"/>
              </a:moveTo>
              <a:lnTo>
                <a:pt x="0" y="0"/>
              </a:lnTo>
              <a:lnTo>
                <a:pt x="0" y="9144"/>
              </a:lnTo>
              <a:lnTo>
                <a:pt x="1829053" y="9144"/>
              </a:lnTo>
              <a:lnTo>
                <a:pt x="1829053" y="0"/>
              </a:lnTo>
              <a:close/>
            </a:path>
          </a:pathLst>
        </a:custGeom>
        <a:solidFill>
          <a:srgbClr val="000000"/>
        </a:solidFill>
      </xdr:spPr>
    </xdr:sp>
    <xdr:clientData/>
  </xdr:oneCellAnchor>
  <xdr:oneCellAnchor>
    <xdr:from>
      <xdr:col>2</xdr:col>
      <xdr:colOff>182244</xdr:colOff>
      <xdr:row>52</xdr:row>
      <xdr:rowOff>-1</xdr:rowOff>
    </xdr:from>
    <xdr:ext cx="5562600" cy="3708399"/>
    <xdr:pic>
      <xdr:nvPicPr>
        <xdr:cNvPr id="54" name="image1.jpeg">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562600" cy="3708399"/>
        </a:xfrm>
        <a:prstGeom prst="rect">
          <a:avLst/>
        </a:prstGeom>
      </xdr:spPr>
    </xdr:pic>
    <xdr:clientData/>
  </xdr:oneCellAnchor>
  <xdr:oneCellAnchor>
    <xdr:from>
      <xdr:col>2</xdr:col>
      <xdr:colOff>177482</xdr:colOff>
      <xdr:row>74</xdr:row>
      <xdr:rowOff>-4</xdr:rowOff>
    </xdr:from>
    <xdr:ext cx="5770245" cy="3188335"/>
    <xdr:grpSp>
      <xdr:nvGrpSpPr>
        <xdr:cNvPr id="55" name="Group 55">
          <a:extLst>
            <a:ext uri="{FF2B5EF4-FFF2-40B4-BE49-F238E27FC236}">
              <a16:creationId xmlns:a16="http://schemas.microsoft.com/office/drawing/2014/main" id="{00000000-0008-0000-0000-000037000000}"/>
            </a:ext>
          </a:extLst>
        </xdr:cNvPr>
        <xdr:cNvGrpSpPr/>
      </xdr:nvGrpSpPr>
      <xdr:grpSpPr>
        <a:xfrm>
          <a:off x="1038542" y="109331756"/>
          <a:ext cx="5770245" cy="3188335"/>
          <a:chOff x="0" y="0"/>
          <a:chExt cx="5770245" cy="3188335"/>
        </a:xfrm>
      </xdr:grpSpPr>
      <xdr:sp macro="" textlink="">
        <xdr:nvSpPr>
          <xdr:cNvPr id="56" name="Shape 56">
            <a:extLst>
              <a:ext uri="{FF2B5EF4-FFF2-40B4-BE49-F238E27FC236}">
                <a16:creationId xmlns:a16="http://schemas.microsoft.com/office/drawing/2014/main" id="{00000000-0008-0000-0000-000038000000}"/>
              </a:ext>
            </a:extLst>
          </xdr:cNvPr>
          <xdr:cNvSpPr/>
        </xdr:nvSpPr>
        <xdr:spPr>
          <a:xfrm>
            <a:off x="669988" y="797369"/>
            <a:ext cx="4956175" cy="1280795"/>
          </a:xfrm>
          <a:custGeom>
            <a:avLst/>
            <a:gdLst/>
            <a:ahLst/>
            <a:cxnLst/>
            <a:rect l="0" t="0" r="0" b="0"/>
            <a:pathLst>
              <a:path w="4956175" h="1280795">
                <a:moveTo>
                  <a:pt x="0" y="0"/>
                </a:moveTo>
                <a:lnTo>
                  <a:pt x="0" y="1280795"/>
                </a:lnTo>
              </a:path>
              <a:path w="4956175" h="1280795">
                <a:moveTo>
                  <a:pt x="353695" y="0"/>
                </a:moveTo>
                <a:lnTo>
                  <a:pt x="353695" y="1280795"/>
                </a:lnTo>
              </a:path>
              <a:path w="4956175" h="1280795">
                <a:moveTo>
                  <a:pt x="707262" y="0"/>
                </a:moveTo>
                <a:lnTo>
                  <a:pt x="707262" y="1280795"/>
                </a:lnTo>
              </a:path>
              <a:path w="4956175" h="1280795">
                <a:moveTo>
                  <a:pt x="1062355" y="0"/>
                </a:moveTo>
                <a:lnTo>
                  <a:pt x="1062355" y="1280795"/>
                </a:lnTo>
              </a:path>
              <a:path w="4956175" h="1280795">
                <a:moveTo>
                  <a:pt x="1415923" y="0"/>
                </a:moveTo>
                <a:lnTo>
                  <a:pt x="1415923" y="1280795"/>
                </a:lnTo>
              </a:path>
              <a:path w="4956175" h="1280795">
                <a:moveTo>
                  <a:pt x="1769490" y="0"/>
                </a:moveTo>
                <a:lnTo>
                  <a:pt x="1769490" y="1280795"/>
                </a:lnTo>
              </a:path>
              <a:path w="4956175" h="1280795">
                <a:moveTo>
                  <a:pt x="2124582" y="0"/>
                </a:moveTo>
                <a:lnTo>
                  <a:pt x="2124582" y="1280795"/>
                </a:lnTo>
              </a:path>
              <a:path w="4956175" h="1280795">
                <a:moveTo>
                  <a:pt x="2478151" y="0"/>
                </a:moveTo>
                <a:lnTo>
                  <a:pt x="2478151" y="1280795"/>
                </a:lnTo>
              </a:path>
              <a:path w="4956175" h="1280795">
                <a:moveTo>
                  <a:pt x="2831718" y="0"/>
                </a:moveTo>
                <a:lnTo>
                  <a:pt x="2831718" y="1280795"/>
                </a:lnTo>
              </a:path>
              <a:path w="4956175" h="1280795">
                <a:moveTo>
                  <a:pt x="3185287" y="0"/>
                </a:moveTo>
                <a:lnTo>
                  <a:pt x="3185287" y="1280795"/>
                </a:lnTo>
              </a:path>
              <a:path w="4956175" h="1280795">
                <a:moveTo>
                  <a:pt x="3540379" y="0"/>
                </a:moveTo>
                <a:lnTo>
                  <a:pt x="3540379" y="1280795"/>
                </a:lnTo>
              </a:path>
              <a:path w="4956175" h="1280795">
                <a:moveTo>
                  <a:pt x="3893946" y="0"/>
                </a:moveTo>
                <a:lnTo>
                  <a:pt x="3893946" y="1280795"/>
                </a:lnTo>
              </a:path>
              <a:path w="4956175" h="1280795">
                <a:moveTo>
                  <a:pt x="4247515" y="0"/>
                </a:moveTo>
                <a:lnTo>
                  <a:pt x="4247515" y="1280795"/>
                </a:lnTo>
              </a:path>
              <a:path w="4956175" h="1280795">
                <a:moveTo>
                  <a:pt x="4601083" y="0"/>
                </a:moveTo>
                <a:lnTo>
                  <a:pt x="4601083" y="1280795"/>
                </a:lnTo>
              </a:path>
              <a:path w="4956175" h="1280795">
                <a:moveTo>
                  <a:pt x="4955794" y="0"/>
                </a:moveTo>
                <a:lnTo>
                  <a:pt x="4955794" y="1280795"/>
                </a:lnTo>
              </a:path>
            </a:pathLst>
          </a:custGeom>
          <a:ln w="9525">
            <a:solidFill>
              <a:srgbClr val="D9D9D9"/>
            </a:solidFill>
          </a:ln>
        </xdr:spPr>
      </xdr:sp>
      <xdr:sp macro="" textlink="">
        <xdr:nvSpPr>
          <xdr:cNvPr id="57" name="Shape 57">
            <a:extLst>
              <a:ext uri="{FF2B5EF4-FFF2-40B4-BE49-F238E27FC236}">
                <a16:creationId xmlns:a16="http://schemas.microsoft.com/office/drawing/2014/main" id="{00000000-0008-0000-0000-000039000000}"/>
              </a:ext>
            </a:extLst>
          </xdr:cNvPr>
          <xdr:cNvSpPr/>
        </xdr:nvSpPr>
        <xdr:spPr>
          <a:xfrm>
            <a:off x="776795" y="1528635"/>
            <a:ext cx="4650105" cy="549910"/>
          </a:xfrm>
          <a:custGeom>
            <a:avLst/>
            <a:gdLst/>
            <a:ahLst/>
            <a:cxnLst/>
            <a:rect l="0" t="0" r="0" b="0"/>
            <a:pathLst>
              <a:path w="4650105" h="549910">
                <a:moveTo>
                  <a:pt x="48768" y="548005"/>
                </a:moveTo>
                <a:lnTo>
                  <a:pt x="0" y="548005"/>
                </a:lnTo>
                <a:lnTo>
                  <a:pt x="0" y="549529"/>
                </a:lnTo>
                <a:lnTo>
                  <a:pt x="48768" y="549529"/>
                </a:lnTo>
                <a:lnTo>
                  <a:pt x="48768" y="548005"/>
                </a:lnTo>
                <a:close/>
              </a:path>
              <a:path w="4650105" h="549910">
                <a:moveTo>
                  <a:pt x="402336" y="545592"/>
                </a:moveTo>
                <a:lnTo>
                  <a:pt x="353568" y="545592"/>
                </a:lnTo>
                <a:lnTo>
                  <a:pt x="353568" y="549529"/>
                </a:lnTo>
                <a:lnTo>
                  <a:pt x="402336" y="549529"/>
                </a:lnTo>
                <a:lnTo>
                  <a:pt x="402336" y="545592"/>
                </a:lnTo>
                <a:close/>
              </a:path>
              <a:path w="4650105" h="549910">
                <a:moveTo>
                  <a:pt x="755904" y="548005"/>
                </a:moveTo>
                <a:lnTo>
                  <a:pt x="708660" y="548005"/>
                </a:lnTo>
                <a:lnTo>
                  <a:pt x="708660" y="549529"/>
                </a:lnTo>
                <a:lnTo>
                  <a:pt x="755904" y="549529"/>
                </a:lnTo>
                <a:lnTo>
                  <a:pt x="755904" y="548005"/>
                </a:lnTo>
                <a:close/>
              </a:path>
              <a:path w="4650105" h="549910">
                <a:moveTo>
                  <a:pt x="1110996" y="0"/>
                </a:moveTo>
                <a:lnTo>
                  <a:pt x="1062228" y="0"/>
                </a:lnTo>
                <a:lnTo>
                  <a:pt x="1062228" y="549529"/>
                </a:lnTo>
                <a:lnTo>
                  <a:pt x="1110996" y="549529"/>
                </a:lnTo>
                <a:lnTo>
                  <a:pt x="1110996" y="0"/>
                </a:lnTo>
                <a:close/>
              </a:path>
              <a:path w="4650105" h="549910">
                <a:moveTo>
                  <a:pt x="1464564" y="547116"/>
                </a:moveTo>
                <a:lnTo>
                  <a:pt x="1415796" y="547116"/>
                </a:lnTo>
                <a:lnTo>
                  <a:pt x="1415796" y="549529"/>
                </a:lnTo>
                <a:lnTo>
                  <a:pt x="1464564" y="549529"/>
                </a:lnTo>
                <a:lnTo>
                  <a:pt x="1464564" y="547116"/>
                </a:lnTo>
                <a:close/>
              </a:path>
              <a:path w="4650105" h="549910">
                <a:moveTo>
                  <a:pt x="1818132" y="547116"/>
                </a:moveTo>
                <a:lnTo>
                  <a:pt x="1770888" y="547116"/>
                </a:lnTo>
                <a:lnTo>
                  <a:pt x="1770888" y="549529"/>
                </a:lnTo>
                <a:lnTo>
                  <a:pt x="1818132" y="549529"/>
                </a:lnTo>
                <a:lnTo>
                  <a:pt x="1818132" y="547116"/>
                </a:lnTo>
                <a:close/>
              </a:path>
              <a:path w="4650105" h="549910">
                <a:moveTo>
                  <a:pt x="2171700" y="547116"/>
                </a:moveTo>
                <a:lnTo>
                  <a:pt x="2124456" y="547116"/>
                </a:lnTo>
                <a:lnTo>
                  <a:pt x="2124456" y="549529"/>
                </a:lnTo>
                <a:lnTo>
                  <a:pt x="2171700" y="549529"/>
                </a:lnTo>
                <a:lnTo>
                  <a:pt x="2171700" y="547116"/>
                </a:lnTo>
                <a:close/>
              </a:path>
              <a:path w="4650105" h="549910">
                <a:moveTo>
                  <a:pt x="2526792" y="547116"/>
                </a:moveTo>
                <a:lnTo>
                  <a:pt x="2478024" y="547116"/>
                </a:lnTo>
                <a:lnTo>
                  <a:pt x="2478024" y="549529"/>
                </a:lnTo>
                <a:lnTo>
                  <a:pt x="2526792" y="549529"/>
                </a:lnTo>
                <a:lnTo>
                  <a:pt x="2526792" y="547116"/>
                </a:lnTo>
                <a:close/>
              </a:path>
              <a:path w="4650105" h="549910">
                <a:moveTo>
                  <a:pt x="2880360" y="547116"/>
                </a:moveTo>
                <a:lnTo>
                  <a:pt x="2831592" y="547116"/>
                </a:lnTo>
                <a:lnTo>
                  <a:pt x="2831592" y="549529"/>
                </a:lnTo>
                <a:lnTo>
                  <a:pt x="2880360" y="549529"/>
                </a:lnTo>
                <a:lnTo>
                  <a:pt x="2880360" y="547116"/>
                </a:lnTo>
                <a:close/>
              </a:path>
              <a:path w="4650105" h="549910">
                <a:moveTo>
                  <a:pt x="3233928" y="458724"/>
                </a:moveTo>
                <a:lnTo>
                  <a:pt x="3186684" y="458724"/>
                </a:lnTo>
                <a:lnTo>
                  <a:pt x="3186684" y="549529"/>
                </a:lnTo>
                <a:lnTo>
                  <a:pt x="3233928" y="549529"/>
                </a:lnTo>
                <a:lnTo>
                  <a:pt x="3233928" y="458724"/>
                </a:lnTo>
                <a:close/>
              </a:path>
              <a:path w="4650105" h="549910">
                <a:moveTo>
                  <a:pt x="3589020" y="548005"/>
                </a:moveTo>
                <a:lnTo>
                  <a:pt x="3540252" y="548005"/>
                </a:lnTo>
                <a:lnTo>
                  <a:pt x="3540252" y="549529"/>
                </a:lnTo>
                <a:lnTo>
                  <a:pt x="3589020" y="549529"/>
                </a:lnTo>
                <a:lnTo>
                  <a:pt x="3589020" y="548005"/>
                </a:lnTo>
                <a:close/>
              </a:path>
              <a:path w="4650105" h="549910">
                <a:moveTo>
                  <a:pt x="3942588" y="0"/>
                </a:moveTo>
                <a:lnTo>
                  <a:pt x="3893820" y="0"/>
                </a:lnTo>
                <a:lnTo>
                  <a:pt x="3893820" y="549529"/>
                </a:lnTo>
                <a:lnTo>
                  <a:pt x="3942588" y="549529"/>
                </a:lnTo>
                <a:lnTo>
                  <a:pt x="3942588" y="0"/>
                </a:lnTo>
                <a:close/>
              </a:path>
              <a:path w="4650105" h="549910">
                <a:moveTo>
                  <a:pt x="4296156" y="0"/>
                </a:moveTo>
                <a:lnTo>
                  <a:pt x="4247388" y="0"/>
                </a:lnTo>
                <a:lnTo>
                  <a:pt x="4247388" y="549529"/>
                </a:lnTo>
                <a:lnTo>
                  <a:pt x="4296156" y="549529"/>
                </a:lnTo>
                <a:lnTo>
                  <a:pt x="4296156" y="0"/>
                </a:lnTo>
                <a:close/>
              </a:path>
              <a:path w="4650105" h="549910">
                <a:moveTo>
                  <a:pt x="4649724" y="548005"/>
                </a:moveTo>
                <a:lnTo>
                  <a:pt x="4602480" y="548005"/>
                </a:lnTo>
                <a:lnTo>
                  <a:pt x="4602480" y="549529"/>
                </a:lnTo>
                <a:lnTo>
                  <a:pt x="4649724" y="549529"/>
                </a:lnTo>
                <a:lnTo>
                  <a:pt x="4649724" y="548005"/>
                </a:lnTo>
                <a:close/>
              </a:path>
            </a:pathLst>
          </a:custGeom>
          <a:solidFill>
            <a:srgbClr val="4471C4"/>
          </a:solidFill>
        </xdr:spPr>
      </xdr:sp>
      <xdr:sp macro="" textlink="">
        <xdr:nvSpPr>
          <xdr:cNvPr id="58" name="Shape 58">
            <a:extLst>
              <a:ext uri="{FF2B5EF4-FFF2-40B4-BE49-F238E27FC236}">
                <a16:creationId xmlns:a16="http://schemas.microsoft.com/office/drawing/2014/main" id="{00000000-0008-0000-0000-00003A000000}"/>
              </a:ext>
            </a:extLst>
          </xdr:cNvPr>
          <xdr:cNvSpPr/>
        </xdr:nvSpPr>
        <xdr:spPr>
          <a:xfrm>
            <a:off x="868235" y="979995"/>
            <a:ext cx="4650105" cy="1098550"/>
          </a:xfrm>
          <a:custGeom>
            <a:avLst/>
            <a:gdLst/>
            <a:ahLst/>
            <a:cxnLst/>
            <a:rect l="0" t="0" r="0" b="0"/>
            <a:pathLst>
              <a:path w="4650105" h="1098550">
                <a:moveTo>
                  <a:pt x="48768" y="1095756"/>
                </a:moveTo>
                <a:lnTo>
                  <a:pt x="0" y="1095756"/>
                </a:lnTo>
                <a:lnTo>
                  <a:pt x="0" y="1098169"/>
                </a:lnTo>
                <a:lnTo>
                  <a:pt x="48768" y="1098169"/>
                </a:lnTo>
                <a:lnTo>
                  <a:pt x="48768" y="1095756"/>
                </a:lnTo>
                <a:close/>
              </a:path>
              <a:path w="4650105" h="1098550">
                <a:moveTo>
                  <a:pt x="402336" y="1089660"/>
                </a:moveTo>
                <a:lnTo>
                  <a:pt x="355092" y="1089660"/>
                </a:lnTo>
                <a:lnTo>
                  <a:pt x="355092" y="1098169"/>
                </a:lnTo>
                <a:lnTo>
                  <a:pt x="402336" y="1098169"/>
                </a:lnTo>
                <a:lnTo>
                  <a:pt x="402336" y="1089660"/>
                </a:lnTo>
                <a:close/>
              </a:path>
              <a:path w="4650105" h="1098550">
                <a:moveTo>
                  <a:pt x="757428" y="1096645"/>
                </a:moveTo>
                <a:lnTo>
                  <a:pt x="708660" y="1096645"/>
                </a:lnTo>
                <a:lnTo>
                  <a:pt x="708660" y="1098169"/>
                </a:lnTo>
                <a:lnTo>
                  <a:pt x="757428" y="1098169"/>
                </a:lnTo>
                <a:lnTo>
                  <a:pt x="757428" y="1096645"/>
                </a:lnTo>
                <a:close/>
              </a:path>
              <a:path w="4650105" h="1098550">
                <a:moveTo>
                  <a:pt x="1110996" y="0"/>
                </a:moveTo>
                <a:lnTo>
                  <a:pt x="1062228" y="0"/>
                </a:lnTo>
                <a:lnTo>
                  <a:pt x="1062228" y="1098169"/>
                </a:lnTo>
                <a:lnTo>
                  <a:pt x="1110996" y="1098169"/>
                </a:lnTo>
                <a:lnTo>
                  <a:pt x="1110996" y="0"/>
                </a:lnTo>
                <a:close/>
              </a:path>
              <a:path w="4650105" h="1098550">
                <a:moveTo>
                  <a:pt x="1464564" y="1095756"/>
                </a:moveTo>
                <a:lnTo>
                  <a:pt x="1415796" y="1095756"/>
                </a:lnTo>
                <a:lnTo>
                  <a:pt x="1415796" y="1098169"/>
                </a:lnTo>
                <a:lnTo>
                  <a:pt x="1464564" y="1098169"/>
                </a:lnTo>
                <a:lnTo>
                  <a:pt x="1464564" y="1095756"/>
                </a:lnTo>
                <a:close/>
              </a:path>
              <a:path w="4650105" h="1098550">
                <a:moveTo>
                  <a:pt x="1818132" y="1095756"/>
                </a:moveTo>
                <a:lnTo>
                  <a:pt x="1770888" y="1095756"/>
                </a:lnTo>
                <a:lnTo>
                  <a:pt x="1770888" y="1098169"/>
                </a:lnTo>
                <a:lnTo>
                  <a:pt x="1818132" y="1098169"/>
                </a:lnTo>
                <a:lnTo>
                  <a:pt x="1818132" y="1095756"/>
                </a:lnTo>
                <a:close/>
              </a:path>
              <a:path w="4650105" h="1098550">
                <a:moveTo>
                  <a:pt x="2173224" y="1095756"/>
                </a:moveTo>
                <a:lnTo>
                  <a:pt x="2124456" y="1095756"/>
                </a:lnTo>
                <a:lnTo>
                  <a:pt x="2124456" y="1098169"/>
                </a:lnTo>
                <a:lnTo>
                  <a:pt x="2173224" y="1098169"/>
                </a:lnTo>
                <a:lnTo>
                  <a:pt x="2173224" y="1095756"/>
                </a:lnTo>
                <a:close/>
              </a:path>
              <a:path w="4650105" h="1098550">
                <a:moveTo>
                  <a:pt x="2526792" y="1095756"/>
                </a:moveTo>
                <a:lnTo>
                  <a:pt x="2478024" y="1095756"/>
                </a:lnTo>
                <a:lnTo>
                  <a:pt x="2478024" y="1098169"/>
                </a:lnTo>
                <a:lnTo>
                  <a:pt x="2526792" y="1098169"/>
                </a:lnTo>
                <a:lnTo>
                  <a:pt x="2526792" y="1095756"/>
                </a:lnTo>
                <a:close/>
              </a:path>
              <a:path w="4650105" h="1098550">
                <a:moveTo>
                  <a:pt x="2880360" y="1095756"/>
                </a:moveTo>
                <a:lnTo>
                  <a:pt x="2831592" y="1095756"/>
                </a:lnTo>
                <a:lnTo>
                  <a:pt x="2831592" y="1098169"/>
                </a:lnTo>
                <a:lnTo>
                  <a:pt x="2880360" y="1098169"/>
                </a:lnTo>
                <a:lnTo>
                  <a:pt x="2880360" y="1095756"/>
                </a:lnTo>
                <a:close/>
              </a:path>
              <a:path w="4650105" h="1098550">
                <a:moveTo>
                  <a:pt x="3233928" y="914400"/>
                </a:moveTo>
                <a:lnTo>
                  <a:pt x="3186684" y="914400"/>
                </a:lnTo>
                <a:lnTo>
                  <a:pt x="3186684" y="1098169"/>
                </a:lnTo>
                <a:lnTo>
                  <a:pt x="3233928" y="1098169"/>
                </a:lnTo>
                <a:lnTo>
                  <a:pt x="3233928" y="914400"/>
                </a:lnTo>
                <a:close/>
              </a:path>
              <a:path w="4650105" h="1098550">
                <a:moveTo>
                  <a:pt x="3589020" y="1095756"/>
                </a:moveTo>
                <a:lnTo>
                  <a:pt x="3540252" y="1095756"/>
                </a:lnTo>
                <a:lnTo>
                  <a:pt x="3540252" y="1098169"/>
                </a:lnTo>
                <a:lnTo>
                  <a:pt x="3589020" y="1098169"/>
                </a:lnTo>
                <a:lnTo>
                  <a:pt x="3589020" y="1095756"/>
                </a:lnTo>
                <a:close/>
              </a:path>
              <a:path w="4650105" h="1098550">
                <a:moveTo>
                  <a:pt x="3942588" y="0"/>
                </a:moveTo>
                <a:lnTo>
                  <a:pt x="3893820" y="0"/>
                </a:lnTo>
                <a:lnTo>
                  <a:pt x="3893820" y="1098169"/>
                </a:lnTo>
                <a:lnTo>
                  <a:pt x="3942588" y="1098169"/>
                </a:lnTo>
                <a:lnTo>
                  <a:pt x="3942588" y="0"/>
                </a:lnTo>
                <a:close/>
              </a:path>
              <a:path w="4650105" h="1098550">
                <a:moveTo>
                  <a:pt x="4296156" y="0"/>
                </a:moveTo>
                <a:lnTo>
                  <a:pt x="4248912" y="0"/>
                </a:lnTo>
                <a:lnTo>
                  <a:pt x="4248912" y="1098169"/>
                </a:lnTo>
                <a:lnTo>
                  <a:pt x="4296156" y="1098169"/>
                </a:lnTo>
                <a:lnTo>
                  <a:pt x="4296156" y="0"/>
                </a:lnTo>
                <a:close/>
              </a:path>
              <a:path w="4650105" h="1098550">
                <a:moveTo>
                  <a:pt x="4649724" y="1096645"/>
                </a:moveTo>
                <a:lnTo>
                  <a:pt x="4602480" y="1096645"/>
                </a:lnTo>
                <a:lnTo>
                  <a:pt x="4602480" y="1098169"/>
                </a:lnTo>
                <a:lnTo>
                  <a:pt x="4649724" y="1098169"/>
                </a:lnTo>
                <a:lnTo>
                  <a:pt x="4649724" y="1096645"/>
                </a:lnTo>
                <a:close/>
              </a:path>
            </a:pathLst>
          </a:custGeom>
          <a:solidFill>
            <a:srgbClr val="EC7C30"/>
          </a:solidFill>
        </xdr:spPr>
      </xdr:sp>
      <xdr:sp macro="" textlink="">
        <xdr:nvSpPr>
          <xdr:cNvPr id="59" name="Shape 59">
            <a:extLst>
              <a:ext uri="{FF2B5EF4-FFF2-40B4-BE49-F238E27FC236}">
                <a16:creationId xmlns:a16="http://schemas.microsoft.com/office/drawing/2014/main" id="{00000000-0008-0000-0000-00003B000000}"/>
              </a:ext>
            </a:extLst>
          </xdr:cNvPr>
          <xdr:cNvSpPr/>
        </xdr:nvSpPr>
        <xdr:spPr>
          <a:xfrm>
            <a:off x="669988" y="2078164"/>
            <a:ext cx="4956175" cy="0"/>
          </a:xfrm>
          <a:custGeom>
            <a:avLst/>
            <a:gdLst/>
            <a:ahLst/>
            <a:cxnLst/>
            <a:rect l="0" t="0" r="0" b="0"/>
            <a:pathLst>
              <a:path w="4956175">
                <a:moveTo>
                  <a:pt x="0" y="0"/>
                </a:moveTo>
                <a:lnTo>
                  <a:pt x="4955794" y="0"/>
                </a:lnTo>
              </a:path>
            </a:pathLst>
          </a:custGeom>
          <a:ln w="9525">
            <a:solidFill>
              <a:srgbClr val="D9D9D9"/>
            </a:solidFill>
          </a:ln>
        </xdr:spPr>
      </xdr:sp>
      <xdr:pic>
        <xdr:nvPicPr>
          <xdr:cNvPr id="60" name="image2.png">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495" y="2176843"/>
            <a:ext cx="3585298" cy="898017"/>
          </a:xfrm>
          <a:prstGeom prst="rect">
            <a:avLst/>
          </a:prstGeom>
        </xdr:spPr>
      </xdr:pic>
      <xdr:sp macro="" textlink="">
        <xdr:nvSpPr>
          <xdr:cNvPr id="61" name="Shape 61">
            <a:extLst>
              <a:ext uri="{FF2B5EF4-FFF2-40B4-BE49-F238E27FC236}">
                <a16:creationId xmlns:a16="http://schemas.microsoft.com/office/drawing/2014/main" id="{00000000-0008-0000-0000-00003D000000}"/>
              </a:ext>
            </a:extLst>
          </xdr:cNvPr>
          <xdr:cNvSpPr/>
        </xdr:nvSpPr>
        <xdr:spPr>
          <a:xfrm>
            <a:off x="3811841" y="2183447"/>
            <a:ext cx="227329" cy="227329"/>
          </a:xfrm>
          <a:custGeom>
            <a:avLst/>
            <a:gdLst/>
            <a:ahLst/>
            <a:cxnLst/>
            <a:rect l="0" t="0" r="0" b="0"/>
            <a:pathLst>
              <a:path w="227329" h="227329">
                <a:moveTo>
                  <a:pt x="34036" y="161289"/>
                </a:moveTo>
                <a:lnTo>
                  <a:pt x="23240" y="161289"/>
                </a:lnTo>
                <a:lnTo>
                  <a:pt x="19812" y="163829"/>
                </a:lnTo>
                <a:lnTo>
                  <a:pt x="16255" y="165100"/>
                </a:lnTo>
                <a:lnTo>
                  <a:pt x="0" y="189229"/>
                </a:lnTo>
                <a:lnTo>
                  <a:pt x="253" y="193039"/>
                </a:lnTo>
                <a:lnTo>
                  <a:pt x="16128" y="218439"/>
                </a:lnTo>
                <a:lnTo>
                  <a:pt x="19812" y="222250"/>
                </a:lnTo>
                <a:lnTo>
                  <a:pt x="23495" y="223520"/>
                </a:lnTo>
                <a:lnTo>
                  <a:pt x="27177" y="226059"/>
                </a:lnTo>
                <a:lnTo>
                  <a:pt x="30861" y="227329"/>
                </a:lnTo>
                <a:lnTo>
                  <a:pt x="41528" y="227329"/>
                </a:lnTo>
                <a:lnTo>
                  <a:pt x="48640" y="224789"/>
                </a:lnTo>
                <a:lnTo>
                  <a:pt x="52070" y="222250"/>
                </a:lnTo>
                <a:lnTo>
                  <a:pt x="54398" y="219709"/>
                </a:lnTo>
                <a:lnTo>
                  <a:pt x="37211" y="219709"/>
                </a:lnTo>
                <a:lnTo>
                  <a:pt x="34543" y="218439"/>
                </a:lnTo>
                <a:lnTo>
                  <a:pt x="31876" y="218439"/>
                </a:lnTo>
                <a:lnTo>
                  <a:pt x="29083" y="217170"/>
                </a:lnTo>
                <a:lnTo>
                  <a:pt x="23749" y="213359"/>
                </a:lnTo>
                <a:lnTo>
                  <a:pt x="21081" y="210820"/>
                </a:lnTo>
                <a:lnTo>
                  <a:pt x="18287" y="208279"/>
                </a:lnTo>
                <a:lnTo>
                  <a:pt x="15875" y="205739"/>
                </a:lnTo>
                <a:lnTo>
                  <a:pt x="13842" y="203200"/>
                </a:lnTo>
                <a:lnTo>
                  <a:pt x="12191" y="200659"/>
                </a:lnTo>
                <a:lnTo>
                  <a:pt x="10413" y="198120"/>
                </a:lnTo>
                <a:lnTo>
                  <a:pt x="9271" y="195579"/>
                </a:lnTo>
                <a:lnTo>
                  <a:pt x="8254" y="189229"/>
                </a:lnTo>
                <a:lnTo>
                  <a:pt x="8381" y="186689"/>
                </a:lnTo>
                <a:lnTo>
                  <a:pt x="9905" y="181609"/>
                </a:lnTo>
                <a:lnTo>
                  <a:pt x="11684" y="179070"/>
                </a:lnTo>
                <a:lnTo>
                  <a:pt x="14350" y="176529"/>
                </a:lnTo>
                <a:lnTo>
                  <a:pt x="16890" y="173989"/>
                </a:lnTo>
                <a:lnTo>
                  <a:pt x="19558" y="171450"/>
                </a:lnTo>
                <a:lnTo>
                  <a:pt x="22351" y="171450"/>
                </a:lnTo>
                <a:lnTo>
                  <a:pt x="25018" y="170179"/>
                </a:lnTo>
                <a:lnTo>
                  <a:pt x="48640" y="170179"/>
                </a:lnTo>
                <a:lnTo>
                  <a:pt x="41275" y="165100"/>
                </a:lnTo>
                <a:lnTo>
                  <a:pt x="37718" y="162559"/>
                </a:lnTo>
                <a:lnTo>
                  <a:pt x="34036" y="161289"/>
                </a:lnTo>
                <a:close/>
              </a:path>
              <a:path w="227329" h="227329">
                <a:moveTo>
                  <a:pt x="48640" y="170179"/>
                </a:moveTo>
                <a:lnTo>
                  <a:pt x="30352" y="170179"/>
                </a:lnTo>
                <a:lnTo>
                  <a:pt x="33147" y="171450"/>
                </a:lnTo>
                <a:lnTo>
                  <a:pt x="41148" y="175259"/>
                </a:lnTo>
                <a:lnTo>
                  <a:pt x="56134" y="196850"/>
                </a:lnTo>
                <a:lnTo>
                  <a:pt x="56768" y="199389"/>
                </a:lnTo>
                <a:lnTo>
                  <a:pt x="56641" y="201929"/>
                </a:lnTo>
                <a:lnTo>
                  <a:pt x="55752" y="204470"/>
                </a:lnTo>
                <a:lnTo>
                  <a:pt x="54990" y="207009"/>
                </a:lnTo>
                <a:lnTo>
                  <a:pt x="53212" y="210820"/>
                </a:lnTo>
                <a:lnTo>
                  <a:pt x="47878" y="215900"/>
                </a:lnTo>
                <a:lnTo>
                  <a:pt x="39877" y="219709"/>
                </a:lnTo>
                <a:lnTo>
                  <a:pt x="54398" y="219709"/>
                </a:lnTo>
                <a:lnTo>
                  <a:pt x="65024" y="200659"/>
                </a:lnTo>
                <a:lnTo>
                  <a:pt x="64770" y="196850"/>
                </a:lnTo>
                <a:lnTo>
                  <a:pt x="56006" y="177800"/>
                </a:lnTo>
                <a:lnTo>
                  <a:pt x="48640" y="170179"/>
                </a:lnTo>
                <a:close/>
              </a:path>
              <a:path w="227329" h="227329">
                <a:moveTo>
                  <a:pt x="52704" y="130809"/>
                </a:moveTo>
                <a:lnTo>
                  <a:pt x="49911" y="130809"/>
                </a:lnTo>
                <a:lnTo>
                  <a:pt x="49402" y="132079"/>
                </a:lnTo>
                <a:lnTo>
                  <a:pt x="48260" y="133350"/>
                </a:lnTo>
                <a:lnTo>
                  <a:pt x="47371" y="133350"/>
                </a:lnTo>
                <a:lnTo>
                  <a:pt x="46862" y="134620"/>
                </a:lnTo>
                <a:lnTo>
                  <a:pt x="46354" y="134620"/>
                </a:lnTo>
                <a:lnTo>
                  <a:pt x="45974" y="135889"/>
                </a:lnTo>
                <a:lnTo>
                  <a:pt x="45592" y="135889"/>
                </a:lnTo>
                <a:lnTo>
                  <a:pt x="45847" y="137159"/>
                </a:lnTo>
                <a:lnTo>
                  <a:pt x="46989" y="137159"/>
                </a:lnTo>
                <a:lnTo>
                  <a:pt x="47625" y="138429"/>
                </a:lnTo>
                <a:lnTo>
                  <a:pt x="105410" y="166370"/>
                </a:lnTo>
                <a:lnTo>
                  <a:pt x="106552" y="166370"/>
                </a:lnTo>
                <a:lnTo>
                  <a:pt x="107314" y="165100"/>
                </a:lnTo>
                <a:lnTo>
                  <a:pt x="108330" y="165100"/>
                </a:lnTo>
                <a:lnTo>
                  <a:pt x="108585" y="163829"/>
                </a:lnTo>
                <a:lnTo>
                  <a:pt x="109854" y="163829"/>
                </a:lnTo>
                <a:lnTo>
                  <a:pt x="110362" y="162559"/>
                </a:lnTo>
                <a:lnTo>
                  <a:pt x="111125" y="162559"/>
                </a:lnTo>
                <a:lnTo>
                  <a:pt x="111633" y="161289"/>
                </a:lnTo>
                <a:lnTo>
                  <a:pt x="112522" y="160020"/>
                </a:lnTo>
                <a:lnTo>
                  <a:pt x="113029" y="160020"/>
                </a:lnTo>
                <a:lnTo>
                  <a:pt x="113284" y="158750"/>
                </a:lnTo>
                <a:lnTo>
                  <a:pt x="113284" y="157479"/>
                </a:lnTo>
                <a:lnTo>
                  <a:pt x="113029" y="157479"/>
                </a:lnTo>
                <a:lnTo>
                  <a:pt x="112420" y="156209"/>
                </a:lnTo>
                <a:lnTo>
                  <a:pt x="104139" y="156209"/>
                </a:lnTo>
                <a:lnTo>
                  <a:pt x="52704" y="130809"/>
                </a:lnTo>
                <a:close/>
              </a:path>
              <a:path w="227329" h="227329">
                <a:moveTo>
                  <a:pt x="84327" y="97789"/>
                </a:moveTo>
                <a:lnTo>
                  <a:pt x="83058" y="97789"/>
                </a:lnTo>
                <a:lnTo>
                  <a:pt x="81406" y="99059"/>
                </a:lnTo>
                <a:lnTo>
                  <a:pt x="80772" y="100329"/>
                </a:lnTo>
                <a:lnTo>
                  <a:pt x="79501" y="101600"/>
                </a:lnTo>
                <a:lnTo>
                  <a:pt x="79121" y="101600"/>
                </a:lnTo>
                <a:lnTo>
                  <a:pt x="78739" y="102870"/>
                </a:lnTo>
                <a:lnTo>
                  <a:pt x="78359" y="102870"/>
                </a:lnTo>
                <a:lnTo>
                  <a:pt x="78104" y="104139"/>
                </a:lnTo>
                <a:lnTo>
                  <a:pt x="78359" y="104139"/>
                </a:lnTo>
                <a:lnTo>
                  <a:pt x="78612" y="105409"/>
                </a:lnTo>
                <a:lnTo>
                  <a:pt x="104139" y="156209"/>
                </a:lnTo>
                <a:lnTo>
                  <a:pt x="112420" y="156209"/>
                </a:lnTo>
                <a:lnTo>
                  <a:pt x="85598" y="100329"/>
                </a:lnTo>
                <a:lnTo>
                  <a:pt x="84962" y="99059"/>
                </a:lnTo>
                <a:lnTo>
                  <a:pt x="84709" y="99059"/>
                </a:lnTo>
                <a:lnTo>
                  <a:pt x="84327" y="97789"/>
                </a:lnTo>
                <a:close/>
              </a:path>
              <a:path w="227329" h="227329">
                <a:moveTo>
                  <a:pt x="128524" y="55879"/>
                </a:moveTo>
                <a:lnTo>
                  <a:pt x="125856" y="55879"/>
                </a:lnTo>
                <a:lnTo>
                  <a:pt x="103504" y="77470"/>
                </a:lnTo>
                <a:lnTo>
                  <a:pt x="103124" y="78739"/>
                </a:lnTo>
                <a:lnTo>
                  <a:pt x="102997" y="80009"/>
                </a:lnTo>
                <a:lnTo>
                  <a:pt x="103377" y="81279"/>
                </a:lnTo>
                <a:lnTo>
                  <a:pt x="144906" y="123189"/>
                </a:lnTo>
                <a:lnTo>
                  <a:pt x="145796" y="123189"/>
                </a:lnTo>
                <a:lnTo>
                  <a:pt x="146685" y="124459"/>
                </a:lnTo>
                <a:lnTo>
                  <a:pt x="148462" y="124459"/>
                </a:lnTo>
                <a:lnTo>
                  <a:pt x="149098" y="123189"/>
                </a:lnTo>
                <a:lnTo>
                  <a:pt x="158354" y="114300"/>
                </a:lnTo>
                <a:lnTo>
                  <a:pt x="148462" y="114300"/>
                </a:lnTo>
                <a:lnTo>
                  <a:pt x="132079" y="97789"/>
                </a:lnTo>
                <a:lnTo>
                  <a:pt x="137244" y="92709"/>
                </a:lnTo>
                <a:lnTo>
                  <a:pt x="127253" y="92709"/>
                </a:lnTo>
                <a:lnTo>
                  <a:pt x="112902" y="78739"/>
                </a:lnTo>
                <a:lnTo>
                  <a:pt x="130683" y="60959"/>
                </a:lnTo>
                <a:lnTo>
                  <a:pt x="131063" y="60959"/>
                </a:lnTo>
                <a:lnTo>
                  <a:pt x="130937" y="58420"/>
                </a:lnTo>
                <a:lnTo>
                  <a:pt x="130683" y="58420"/>
                </a:lnTo>
                <a:lnTo>
                  <a:pt x="129921" y="57150"/>
                </a:lnTo>
                <a:lnTo>
                  <a:pt x="129031" y="57150"/>
                </a:lnTo>
                <a:lnTo>
                  <a:pt x="128524" y="55879"/>
                </a:lnTo>
                <a:close/>
              </a:path>
              <a:path w="227329" h="227329">
                <a:moveTo>
                  <a:pt x="169799" y="96520"/>
                </a:moveTo>
                <a:lnTo>
                  <a:pt x="166497" y="96520"/>
                </a:lnTo>
                <a:lnTo>
                  <a:pt x="148462" y="114300"/>
                </a:lnTo>
                <a:lnTo>
                  <a:pt x="158354" y="114300"/>
                </a:lnTo>
                <a:lnTo>
                  <a:pt x="171576" y="101600"/>
                </a:lnTo>
                <a:lnTo>
                  <a:pt x="171703" y="100329"/>
                </a:lnTo>
                <a:lnTo>
                  <a:pt x="171958" y="100329"/>
                </a:lnTo>
                <a:lnTo>
                  <a:pt x="171830" y="99059"/>
                </a:lnTo>
                <a:lnTo>
                  <a:pt x="171323" y="99059"/>
                </a:lnTo>
                <a:lnTo>
                  <a:pt x="171068" y="97789"/>
                </a:lnTo>
                <a:lnTo>
                  <a:pt x="170306" y="97789"/>
                </a:lnTo>
                <a:lnTo>
                  <a:pt x="169799" y="96520"/>
                </a:lnTo>
                <a:close/>
              </a:path>
              <a:path w="227329" h="227329">
                <a:moveTo>
                  <a:pt x="168021" y="95250"/>
                </a:moveTo>
                <a:lnTo>
                  <a:pt x="167131" y="95250"/>
                </a:lnTo>
                <a:lnTo>
                  <a:pt x="166877" y="96520"/>
                </a:lnTo>
                <a:lnTo>
                  <a:pt x="168275" y="96520"/>
                </a:lnTo>
                <a:lnTo>
                  <a:pt x="168021" y="95250"/>
                </a:lnTo>
                <a:close/>
              </a:path>
              <a:path w="227329" h="227329">
                <a:moveTo>
                  <a:pt x="144272" y="77470"/>
                </a:moveTo>
                <a:lnTo>
                  <a:pt x="142875" y="77470"/>
                </a:lnTo>
                <a:lnTo>
                  <a:pt x="127253" y="92709"/>
                </a:lnTo>
                <a:lnTo>
                  <a:pt x="137244" y="92709"/>
                </a:lnTo>
                <a:lnTo>
                  <a:pt x="147574" y="82550"/>
                </a:lnTo>
                <a:lnTo>
                  <a:pt x="147700" y="81279"/>
                </a:lnTo>
                <a:lnTo>
                  <a:pt x="147574" y="80009"/>
                </a:lnTo>
                <a:lnTo>
                  <a:pt x="146685" y="80009"/>
                </a:lnTo>
                <a:lnTo>
                  <a:pt x="146303" y="78739"/>
                </a:lnTo>
                <a:lnTo>
                  <a:pt x="145414" y="78739"/>
                </a:lnTo>
                <a:lnTo>
                  <a:pt x="144272" y="77470"/>
                </a:lnTo>
                <a:close/>
              </a:path>
              <a:path w="227329" h="227329">
                <a:moveTo>
                  <a:pt x="161543" y="25400"/>
                </a:moveTo>
                <a:lnTo>
                  <a:pt x="156210" y="25400"/>
                </a:lnTo>
                <a:lnTo>
                  <a:pt x="155575" y="26670"/>
                </a:lnTo>
                <a:lnTo>
                  <a:pt x="154304" y="26670"/>
                </a:lnTo>
                <a:lnTo>
                  <a:pt x="149987" y="31750"/>
                </a:lnTo>
                <a:lnTo>
                  <a:pt x="149605" y="31750"/>
                </a:lnTo>
                <a:lnTo>
                  <a:pt x="149351" y="34289"/>
                </a:lnTo>
                <a:lnTo>
                  <a:pt x="149860" y="35559"/>
                </a:lnTo>
                <a:lnTo>
                  <a:pt x="192786" y="77470"/>
                </a:lnTo>
                <a:lnTo>
                  <a:pt x="193039" y="78739"/>
                </a:lnTo>
                <a:lnTo>
                  <a:pt x="194310" y="78739"/>
                </a:lnTo>
                <a:lnTo>
                  <a:pt x="194563" y="77470"/>
                </a:lnTo>
                <a:lnTo>
                  <a:pt x="196341" y="77470"/>
                </a:lnTo>
                <a:lnTo>
                  <a:pt x="197612" y="74929"/>
                </a:lnTo>
                <a:lnTo>
                  <a:pt x="198374" y="74929"/>
                </a:lnTo>
                <a:lnTo>
                  <a:pt x="198627" y="73659"/>
                </a:lnTo>
                <a:lnTo>
                  <a:pt x="199262" y="73659"/>
                </a:lnTo>
                <a:lnTo>
                  <a:pt x="199262" y="72389"/>
                </a:lnTo>
                <a:lnTo>
                  <a:pt x="199009" y="72389"/>
                </a:lnTo>
                <a:lnTo>
                  <a:pt x="164337" y="36829"/>
                </a:lnTo>
                <a:lnTo>
                  <a:pt x="160781" y="34289"/>
                </a:lnTo>
                <a:lnTo>
                  <a:pt x="188903" y="34289"/>
                </a:lnTo>
                <a:lnTo>
                  <a:pt x="162560" y="26670"/>
                </a:lnTo>
                <a:lnTo>
                  <a:pt x="161543" y="25400"/>
                </a:lnTo>
                <a:close/>
              </a:path>
              <a:path w="227329" h="227329">
                <a:moveTo>
                  <a:pt x="220472" y="50800"/>
                </a:moveTo>
                <a:lnTo>
                  <a:pt x="216026" y="50800"/>
                </a:lnTo>
                <a:lnTo>
                  <a:pt x="218059" y="52070"/>
                </a:lnTo>
                <a:lnTo>
                  <a:pt x="219710" y="52070"/>
                </a:lnTo>
                <a:lnTo>
                  <a:pt x="220472" y="50800"/>
                </a:lnTo>
                <a:close/>
              </a:path>
              <a:path w="227329" h="227329">
                <a:moveTo>
                  <a:pt x="198754" y="36829"/>
                </a:moveTo>
                <a:lnTo>
                  <a:pt x="169417" y="36829"/>
                </a:lnTo>
                <a:lnTo>
                  <a:pt x="171576" y="38100"/>
                </a:lnTo>
                <a:lnTo>
                  <a:pt x="173609" y="38100"/>
                </a:lnTo>
                <a:lnTo>
                  <a:pt x="213487" y="50800"/>
                </a:lnTo>
                <a:lnTo>
                  <a:pt x="221868" y="50800"/>
                </a:lnTo>
                <a:lnTo>
                  <a:pt x="223012" y="49529"/>
                </a:lnTo>
                <a:lnTo>
                  <a:pt x="226313" y="46989"/>
                </a:lnTo>
                <a:lnTo>
                  <a:pt x="226440" y="45720"/>
                </a:lnTo>
                <a:lnTo>
                  <a:pt x="226822" y="45720"/>
                </a:lnTo>
                <a:lnTo>
                  <a:pt x="226949" y="44450"/>
                </a:lnTo>
                <a:lnTo>
                  <a:pt x="226567" y="43179"/>
                </a:lnTo>
                <a:lnTo>
                  <a:pt x="225678" y="41909"/>
                </a:lnTo>
                <a:lnTo>
                  <a:pt x="212343" y="41909"/>
                </a:lnTo>
                <a:lnTo>
                  <a:pt x="207390" y="40639"/>
                </a:lnTo>
                <a:lnTo>
                  <a:pt x="205739" y="39370"/>
                </a:lnTo>
                <a:lnTo>
                  <a:pt x="203962" y="39370"/>
                </a:lnTo>
                <a:lnTo>
                  <a:pt x="202311" y="38100"/>
                </a:lnTo>
                <a:lnTo>
                  <a:pt x="198754" y="36829"/>
                </a:lnTo>
                <a:close/>
              </a:path>
              <a:path w="227329" h="227329">
                <a:moveTo>
                  <a:pt x="183514" y="0"/>
                </a:moveTo>
                <a:lnTo>
                  <a:pt x="180975" y="0"/>
                </a:lnTo>
                <a:lnTo>
                  <a:pt x="178053" y="3809"/>
                </a:lnTo>
                <a:lnTo>
                  <a:pt x="177418" y="3809"/>
                </a:lnTo>
                <a:lnTo>
                  <a:pt x="177418" y="6350"/>
                </a:lnTo>
                <a:lnTo>
                  <a:pt x="208152" y="36829"/>
                </a:lnTo>
                <a:lnTo>
                  <a:pt x="210185" y="38100"/>
                </a:lnTo>
                <a:lnTo>
                  <a:pt x="212089" y="40639"/>
                </a:lnTo>
                <a:lnTo>
                  <a:pt x="213995" y="41909"/>
                </a:lnTo>
                <a:lnTo>
                  <a:pt x="225678" y="41909"/>
                </a:lnTo>
                <a:lnTo>
                  <a:pt x="183514" y="0"/>
                </a:lnTo>
                <a:close/>
              </a:path>
              <a:path w="227329" h="227329">
                <a:moveTo>
                  <a:pt x="188903" y="34289"/>
                </a:moveTo>
                <a:lnTo>
                  <a:pt x="162940" y="34289"/>
                </a:lnTo>
                <a:lnTo>
                  <a:pt x="164973" y="35559"/>
                </a:lnTo>
                <a:lnTo>
                  <a:pt x="167259" y="36829"/>
                </a:lnTo>
                <a:lnTo>
                  <a:pt x="196976" y="36829"/>
                </a:lnTo>
                <a:lnTo>
                  <a:pt x="195199" y="35559"/>
                </a:lnTo>
                <a:lnTo>
                  <a:pt x="193293" y="35559"/>
                </a:lnTo>
                <a:lnTo>
                  <a:pt x="188903" y="34289"/>
                </a:lnTo>
                <a:close/>
              </a:path>
            </a:pathLst>
          </a:custGeom>
          <a:solidFill>
            <a:srgbClr val="585858"/>
          </a:solidFill>
        </xdr:spPr>
      </xdr:sp>
      <xdr:pic>
        <xdr:nvPicPr>
          <xdr:cNvPr id="62" name="image3.png">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148391" y="2184590"/>
            <a:ext cx="1305687" cy="469011"/>
          </a:xfrm>
          <a:prstGeom prst="rect">
            <a:avLst/>
          </a:prstGeom>
        </xdr:spPr>
      </xdr:pic>
      <xdr:sp macro="" textlink="">
        <xdr:nvSpPr>
          <xdr:cNvPr id="63" name="Shape 63">
            <a:extLst>
              <a:ext uri="{FF2B5EF4-FFF2-40B4-BE49-F238E27FC236}">
                <a16:creationId xmlns:a16="http://schemas.microsoft.com/office/drawing/2014/main" id="{00000000-0008-0000-0000-00003F000000}"/>
              </a:ext>
            </a:extLst>
          </xdr:cNvPr>
          <xdr:cNvSpPr/>
        </xdr:nvSpPr>
        <xdr:spPr>
          <a:xfrm>
            <a:off x="2311082" y="519070"/>
            <a:ext cx="62865" cy="62865"/>
          </a:xfrm>
          <a:custGeom>
            <a:avLst/>
            <a:gdLst/>
            <a:ahLst/>
            <a:cxnLst/>
            <a:rect l="0" t="0" r="0" b="0"/>
            <a:pathLst>
              <a:path w="62865" h="62865">
                <a:moveTo>
                  <a:pt x="62779" y="0"/>
                </a:moveTo>
                <a:lnTo>
                  <a:pt x="0" y="0"/>
                </a:lnTo>
                <a:lnTo>
                  <a:pt x="0" y="62779"/>
                </a:lnTo>
                <a:lnTo>
                  <a:pt x="62779" y="62779"/>
                </a:lnTo>
                <a:lnTo>
                  <a:pt x="62779" y="0"/>
                </a:lnTo>
                <a:close/>
              </a:path>
            </a:pathLst>
          </a:custGeom>
          <a:solidFill>
            <a:srgbClr val="4471C4"/>
          </a:solidFill>
        </xdr:spPr>
      </xdr:sp>
      <xdr:sp macro="" textlink="">
        <xdr:nvSpPr>
          <xdr:cNvPr id="64" name="Shape 64">
            <a:extLst>
              <a:ext uri="{FF2B5EF4-FFF2-40B4-BE49-F238E27FC236}">
                <a16:creationId xmlns:a16="http://schemas.microsoft.com/office/drawing/2014/main" id="{00000000-0008-0000-0000-000040000000}"/>
              </a:ext>
            </a:extLst>
          </xdr:cNvPr>
          <xdr:cNvSpPr/>
        </xdr:nvSpPr>
        <xdr:spPr>
          <a:xfrm>
            <a:off x="2955480" y="519070"/>
            <a:ext cx="62865" cy="62865"/>
          </a:xfrm>
          <a:custGeom>
            <a:avLst/>
            <a:gdLst/>
            <a:ahLst/>
            <a:cxnLst/>
            <a:rect l="0" t="0" r="0" b="0"/>
            <a:pathLst>
              <a:path w="62865" h="62865">
                <a:moveTo>
                  <a:pt x="62779" y="0"/>
                </a:moveTo>
                <a:lnTo>
                  <a:pt x="0" y="0"/>
                </a:lnTo>
                <a:lnTo>
                  <a:pt x="0" y="62779"/>
                </a:lnTo>
                <a:lnTo>
                  <a:pt x="62779" y="62779"/>
                </a:lnTo>
                <a:lnTo>
                  <a:pt x="62779" y="0"/>
                </a:lnTo>
                <a:close/>
              </a:path>
            </a:pathLst>
          </a:custGeom>
          <a:solidFill>
            <a:srgbClr val="EC7C30"/>
          </a:solidFill>
        </xdr:spPr>
      </xdr:sp>
      <xdr:sp macro="" textlink="">
        <xdr:nvSpPr>
          <xdr:cNvPr id="65" name="Shape 65">
            <a:extLst>
              <a:ext uri="{FF2B5EF4-FFF2-40B4-BE49-F238E27FC236}">
                <a16:creationId xmlns:a16="http://schemas.microsoft.com/office/drawing/2014/main" id="{00000000-0008-0000-0000-000041000000}"/>
              </a:ext>
            </a:extLst>
          </xdr:cNvPr>
          <xdr:cNvSpPr/>
        </xdr:nvSpPr>
        <xdr:spPr>
          <a:xfrm>
            <a:off x="4762" y="4762"/>
            <a:ext cx="5760720" cy="3178810"/>
          </a:xfrm>
          <a:custGeom>
            <a:avLst/>
            <a:gdLst/>
            <a:ahLst/>
            <a:cxnLst/>
            <a:rect l="0" t="0" r="0" b="0"/>
            <a:pathLst>
              <a:path w="5760720" h="3178810">
                <a:moveTo>
                  <a:pt x="0" y="3178810"/>
                </a:moveTo>
                <a:lnTo>
                  <a:pt x="5760720" y="3178810"/>
                </a:lnTo>
                <a:lnTo>
                  <a:pt x="5760720" y="0"/>
                </a:lnTo>
                <a:lnTo>
                  <a:pt x="0" y="0"/>
                </a:lnTo>
                <a:lnTo>
                  <a:pt x="0" y="3178810"/>
                </a:lnTo>
                <a:close/>
              </a:path>
            </a:pathLst>
          </a:custGeom>
          <a:ln w="9524">
            <a:solidFill>
              <a:srgbClr val="D9D9D9"/>
            </a:solidFill>
          </a:ln>
        </xdr:spPr>
      </xdr:sp>
      <xdr:sp macro="" textlink="">
        <xdr:nvSpPr>
          <xdr:cNvPr id="66" name="Textbox 66">
            <a:extLst>
              <a:ext uri="{FF2B5EF4-FFF2-40B4-BE49-F238E27FC236}">
                <a16:creationId xmlns:a16="http://schemas.microsoft.com/office/drawing/2014/main" id="{00000000-0008-0000-0000-000042000000}"/>
              </a:ext>
            </a:extLst>
          </xdr:cNvPr>
          <xdr:cNvSpPr txBox="1"/>
        </xdr:nvSpPr>
        <xdr:spPr>
          <a:xfrm>
            <a:off x="0" y="0"/>
            <a:ext cx="5770245" cy="3188335"/>
          </a:xfrm>
          <a:prstGeom prst="rect">
            <a:avLst/>
          </a:prstGeom>
        </xdr:spPr>
        <xdr:txBody>
          <a:bodyPr vertOverflow="clip" lIns="0" tIns="0" rIns="0" bIns="0" anchor="t"/>
          <a:lstStyle/>
          <a:p>
            <a:r>
              <a:rPr sz="1600" b="1" spc="120">
                <a:solidFill>
                  <a:srgbClr val="585858"/>
                </a:solidFill>
                <a:latin typeface="Carlito"/>
                <a:cs typeface="Carlito"/>
              </a:rPr>
              <a:t>P</a:t>
            </a:r>
            <a:r>
              <a:rPr sz="1600" b="1" spc="105">
                <a:solidFill>
                  <a:srgbClr val="585858"/>
                </a:solidFill>
                <a:latin typeface="Carlito"/>
                <a:cs typeface="Carlito"/>
              </a:rPr>
              <a:t>R</a:t>
            </a:r>
            <a:r>
              <a:rPr sz="1600" b="1" spc="114">
                <a:solidFill>
                  <a:srgbClr val="585858"/>
                </a:solidFill>
                <a:latin typeface="Carlito"/>
                <a:cs typeface="Carlito"/>
              </a:rPr>
              <a:t>O</a:t>
            </a:r>
            <a:r>
              <a:rPr sz="1600" b="1" spc="110">
                <a:solidFill>
                  <a:srgbClr val="585858"/>
                </a:solidFill>
                <a:latin typeface="Carlito"/>
                <a:cs typeface="Carlito"/>
              </a:rPr>
              <a:t>C</a:t>
            </a:r>
            <a:r>
              <a:rPr sz="1600" b="1" spc="105">
                <a:solidFill>
                  <a:srgbClr val="585858"/>
                </a:solidFill>
                <a:latin typeface="Carlito"/>
                <a:cs typeface="Carlito"/>
              </a:rPr>
              <a:t>E</a:t>
            </a:r>
            <a:r>
              <a:rPr sz="1600" b="1" spc="120">
                <a:solidFill>
                  <a:srgbClr val="585858"/>
                </a:solidFill>
                <a:latin typeface="Carlito"/>
                <a:cs typeface="Carlito"/>
              </a:rPr>
              <a:t>SS</a:t>
            </a:r>
            <a:r>
              <a:rPr sz="1600" b="1" spc="110">
                <a:solidFill>
                  <a:srgbClr val="585858"/>
                </a:solidFill>
                <a:latin typeface="Carlito"/>
                <a:cs typeface="Carlito"/>
              </a:rPr>
              <a:t>I</a:t>
            </a:r>
            <a:r>
              <a:rPr sz="1600" b="1" spc="120">
                <a:solidFill>
                  <a:srgbClr val="585858"/>
                </a:solidFill>
                <a:latin typeface="Carlito"/>
                <a:cs typeface="Carlito"/>
              </a:rPr>
              <a:t>N</a:t>
            </a:r>
            <a:r>
              <a:rPr sz="1600" b="1" spc="0">
                <a:solidFill>
                  <a:srgbClr val="585858"/>
                </a:solidFill>
                <a:latin typeface="Carlito"/>
                <a:cs typeface="Carlito"/>
              </a:rPr>
              <a:t>G </a:t>
            </a:r>
            <a:r>
              <a:rPr sz="1600" b="1" spc="-114">
                <a:solidFill>
                  <a:srgbClr val="585858"/>
                </a:solidFill>
                <a:latin typeface="Carlito"/>
                <a:cs typeface="Carlito"/>
              </a:rPr>
              <a:t> </a:t>
            </a:r>
            <a:r>
              <a:rPr sz="1600" b="1" spc="114">
                <a:solidFill>
                  <a:srgbClr val="585858"/>
                </a:solidFill>
                <a:latin typeface="Carlito"/>
                <a:cs typeface="Carlito"/>
              </a:rPr>
              <a:t>T</a:t>
            </a:r>
            <a:r>
              <a:rPr sz="1600" b="1" spc="110">
                <a:solidFill>
                  <a:srgbClr val="585858"/>
                </a:solidFill>
                <a:latin typeface="Carlito"/>
                <a:cs typeface="Carlito"/>
              </a:rPr>
              <a:t>IM</a:t>
            </a:r>
            <a:r>
              <a:rPr sz="1600" b="1" spc="0">
                <a:solidFill>
                  <a:srgbClr val="585858"/>
                </a:solidFill>
                <a:latin typeface="Carlito"/>
                <a:cs typeface="Carlito"/>
              </a:rPr>
              <a:t>E</a:t>
            </a:r>
          </a:p>
          <a:p>
            <a:r>
              <a:rPr sz="900" b="0" spc="-5">
                <a:solidFill>
                  <a:srgbClr val="585858"/>
                </a:solidFill>
                <a:latin typeface="Carlito"/>
                <a:cs typeface="Carlito"/>
              </a:rPr>
              <a:t>Pr</a:t>
            </a:r>
            <a:r>
              <a:rPr sz="900" b="0" spc="-10">
                <a:solidFill>
                  <a:srgbClr val="585858"/>
                </a:solidFill>
                <a:latin typeface="Carlito"/>
                <a:cs typeface="Carlito"/>
              </a:rPr>
              <a:t>o</a:t>
            </a:r>
            <a:r>
              <a:rPr sz="900" b="0" spc="0">
                <a:solidFill>
                  <a:srgbClr val="585858"/>
                </a:solidFill>
                <a:latin typeface="Carlito"/>
                <a:cs typeface="Carlito"/>
              </a:rPr>
              <a:t>c</a:t>
            </a:r>
            <a:r>
              <a:rPr sz="900" b="0" spc="5">
                <a:solidFill>
                  <a:srgbClr val="585858"/>
                </a:solidFill>
                <a:latin typeface="Carlito"/>
                <a:cs typeface="Carlito"/>
              </a:rPr>
              <a:t>_</a:t>
            </a:r>
            <a:r>
              <a:rPr sz="900" b="0" spc="-15">
                <a:solidFill>
                  <a:srgbClr val="585858"/>
                </a:solidFill>
                <a:latin typeface="Carlito"/>
                <a:cs typeface="Carlito"/>
              </a:rPr>
              <a:t>m</a:t>
            </a:r>
            <a:r>
              <a:rPr sz="900" b="0" spc="5">
                <a:solidFill>
                  <a:srgbClr val="585858"/>
                </a:solidFill>
                <a:latin typeface="Carlito"/>
                <a:cs typeface="Carlito"/>
              </a:rPr>
              <a:t>i</a:t>
            </a:r>
            <a:r>
              <a:rPr sz="900" b="0" spc="0">
                <a:solidFill>
                  <a:srgbClr val="585858"/>
                </a:solidFill>
                <a:latin typeface="Carlito"/>
                <a:cs typeface="Carlito"/>
              </a:rPr>
              <a:t>n       </a:t>
            </a:r>
            <a:r>
              <a:rPr sz="900" b="0" spc="-35">
                <a:solidFill>
                  <a:srgbClr val="585858"/>
                </a:solidFill>
                <a:latin typeface="Carlito"/>
                <a:cs typeface="Carlito"/>
              </a:rPr>
              <a:t> </a:t>
            </a:r>
            <a:r>
              <a:rPr sz="900" b="0" spc="-5">
                <a:solidFill>
                  <a:srgbClr val="585858"/>
                </a:solidFill>
                <a:latin typeface="Carlito"/>
                <a:cs typeface="Carlito"/>
              </a:rPr>
              <a:t>Pr</a:t>
            </a:r>
            <a:r>
              <a:rPr sz="900" b="0" spc="-10">
                <a:solidFill>
                  <a:srgbClr val="585858"/>
                </a:solidFill>
                <a:latin typeface="Carlito"/>
                <a:cs typeface="Carlito"/>
              </a:rPr>
              <a:t>o</a:t>
            </a:r>
            <a:r>
              <a:rPr sz="900" b="0" spc="0">
                <a:solidFill>
                  <a:srgbClr val="585858"/>
                </a:solidFill>
                <a:latin typeface="Carlito"/>
                <a:cs typeface="Carlito"/>
              </a:rPr>
              <a:t>c</a:t>
            </a:r>
            <a:r>
              <a:rPr sz="900" b="0" spc="5">
                <a:solidFill>
                  <a:srgbClr val="585858"/>
                </a:solidFill>
                <a:latin typeface="Carlito"/>
                <a:cs typeface="Carlito"/>
              </a:rPr>
              <a:t>_</a:t>
            </a:r>
            <a:r>
              <a:rPr sz="900" b="0" spc="-15">
                <a:solidFill>
                  <a:srgbClr val="585858"/>
                </a:solidFill>
                <a:latin typeface="Carlito"/>
                <a:cs typeface="Carlito"/>
              </a:rPr>
              <a:t>m</a:t>
            </a:r>
            <a:r>
              <a:rPr sz="900" b="0" spc="-5">
                <a:solidFill>
                  <a:srgbClr val="585858"/>
                </a:solidFill>
                <a:latin typeface="Carlito"/>
                <a:cs typeface="Carlito"/>
              </a:rPr>
              <a:t>ax</a:t>
            </a:r>
          </a:p>
        </xdr:txBody>
      </xdr:sp>
    </xdr:grp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1132205</xdr:colOff>
      <xdr:row>2</xdr:row>
      <xdr:rowOff>125095</xdr:rowOff>
    </xdr:from>
    <xdr:ext cx="5286375" cy="5286374"/>
    <xdr:pic>
      <xdr:nvPicPr>
        <xdr:cNvPr id="67" name="image4.jpeg">
          <a:extLst>
            <a:ext uri="{FF2B5EF4-FFF2-40B4-BE49-F238E27FC236}">
              <a16:creationId xmlns:a16="http://schemas.microsoft.com/office/drawing/2014/main" id="{00000000-0008-0000-0100-00004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286375" cy="528637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589916</xdr:colOff>
      <xdr:row>20</xdr:row>
      <xdr:rowOff>125729</xdr:rowOff>
    </xdr:from>
    <xdr:ext cx="5188897" cy="3310357"/>
    <xdr:pic>
      <xdr:nvPicPr>
        <xdr:cNvPr id="68" name="image5.png">
          <a:extLst>
            <a:ext uri="{FF2B5EF4-FFF2-40B4-BE49-F238E27FC236}">
              <a16:creationId xmlns:a16="http://schemas.microsoft.com/office/drawing/2014/main" id="{00000000-0008-0000-0300-00004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188897" cy="3310357"/>
        </a:xfrm>
        <a:prstGeom prst="rect">
          <a:avLst/>
        </a:prstGeom>
      </xdr:spPr>
    </xdr:pic>
    <xdr:clientData/>
  </xdr:oneCellAnchor>
  <xdr:oneCellAnchor>
    <xdr:from>
      <xdr:col>1</xdr:col>
      <xdr:colOff>837185</xdr:colOff>
      <xdr:row>22</xdr:row>
      <xdr:rowOff>0</xdr:rowOff>
    </xdr:from>
    <xdr:ext cx="5115049" cy="3230820"/>
    <xdr:pic>
      <xdr:nvPicPr>
        <xdr:cNvPr id="69" name="image6.png">
          <a:extLst>
            <a:ext uri="{FF2B5EF4-FFF2-40B4-BE49-F238E27FC236}">
              <a16:creationId xmlns:a16="http://schemas.microsoft.com/office/drawing/2014/main" id="{00000000-0008-0000-0300-00004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5115049" cy="3230820"/>
        </a:xfrm>
        <a:prstGeom prst="rect">
          <a:avLst/>
        </a:prstGeom>
      </xdr:spPr>
    </xdr:pic>
    <xdr:clientData/>
  </xdr:oneCellAnchor>
  <xdr:oneCellAnchor>
    <xdr:from>
      <xdr:col>1</xdr:col>
      <xdr:colOff>514349</xdr:colOff>
      <xdr:row>28</xdr:row>
      <xdr:rowOff>0</xdr:rowOff>
    </xdr:from>
    <xdr:ext cx="5760720" cy="3705224"/>
    <xdr:pic>
      <xdr:nvPicPr>
        <xdr:cNvPr id="70" name="image7.jpeg">
          <a:extLst>
            <a:ext uri="{FF2B5EF4-FFF2-40B4-BE49-F238E27FC236}">
              <a16:creationId xmlns:a16="http://schemas.microsoft.com/office/drawing/2014/main" id="{00000000-0008-0000-0300-00004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5760720" cy="3705224"/>
        </a:xfrm>
        <a:prstGeom prst="rect">
          <a:avLst/>
        </a:prstGeom>
      </xdr:spPr>
    </xdr:pic>
    <xdr:clientData/>
  </xdr:oneCellAnchor>
  <xdr:oneCellAnchor>
    <xdr:from>
      <xdr:col>0</xdr:col>
      <xdr:colOff>100660</xdr:colOff>
      <xdr:row>33</xdr:row>
      <xdr:rowOff>-1</xdr:rowOff>
    </xdr:from>
    <xdr:ext cx="5417820" cy="3494531"/>
    <xdr:pic>
      <xdr:nvPicPr>
        <xdr:cNvPr id="71" name="image8.png">
          <a:extLst>
            <a:ext uri="{FF2B5EF4-FFF2-40B4-BE49-F238E27FC236}">
              <a16:creationId xmlns:a16="http://schemas.microsoft.com/office/drawing/2014/main" id="{00000000-0008-0000-0300-000047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5417820" cy="3494531"/>
        </a:xfrm>
        <a:prstGeom prst="rect">
          <a:avLst/>
        </a:prstGeom>
      </xdr:spPr>
    </xdr:pic>
    <xdr:clientData/>
  </xdr:oneCellAnchor>
  <xdr:oneCellAnchor>
    <xdr:from>
      <xdr:col>0</xdr:col>
      <xdr:colOff>100660</xdr:colOff>
      <xdr:row>29</xdr:row>
      <xdr:rowOff>0</xdr:rowOff>
    </xdr:from>
    <xdr:ext cx="2466975" cy="3715511"/>
    <xdr:pic>
      <xdr:nvPicPr>
        <xdr:cNvPr id="72" name="image9.jpeg">
          <a:extLst>
            <a:ext uri="{FF2B5EF4-FFF2-40B4-BE49-F238E27FC236}">
              <a16:creationId xmlns:a16="http://schemas.microsoft.com/office/drawing/2014/main" id="{00000000-0008-0000-0300-00004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2466975" cy="3715511"/>
        </a:xfrm>
        <a:prstGeom prst="rect">
          <a:avLst/>
        </a:prstGeom>
      </xdr:spPr>
    </xdr:pic>
    <xdr:clientData/>
  </xdr:oneCellAnchor>
  <xdr:oneCellAnchor>
    <xdr:from>
      <xdr:col>1</xdr:col>
      <xdr:colOff>514349</xdr:colOff>
      <xdr:row>46</xdr:row>
      <xdr:rowOff>2</xdr:rowOff>
    </xdr:from>
    <xdr:ext cx="4010025" cy="2657475"/>
    <xdr:pic>
      <xdr:nvPicPr>
        <xdr:cNvPr id="73" name="image10.jpeg">
          <a:extLst>
            <a:ext uri="{FF2B5EF4-FFF2-40B4-BE49-F238E27FC236}">
              <a16:creationId xmlns:a16="http://schemas.microsoft.com/office/drawing/2014/main" id="{00000000-0008-0000-0300-000049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0"/>
          <a:ext cx="4010025" cy="2657475"/>
        </a:xfrm>
        <a:prstGeom prst="rect">
          <a:avLst/>
        </a:prstGeom>
      </xdr:spPr>
    </xdr:pic>
    <xdr:clientData/>
  </xdr:oneCellAnchor>
  <xdr:oneCellAnchor>
    <xdr:from>
      <xdr:col>1</xdr:col>
      <xdr:colOff>514349</xdr:colOff>
      <xdr:row>47</xdr:row>
      <xdr:rowOff>2</xdr:rowOff>
    </xdr:from>
    <xdr:ext cx="3952239" cy="2716784"/>
    <xdr:pic>
      <xdr:nvPicPr>
        <xdr:cNvPr id="74" name="image11.jpeg">
          <a:extLst>
            <a:ext uri="{FF2B5EF4-FFF2-40B4-BE49-F238E27FC236}">
              <a16:creationId xmlns:a16="http://schemas.microsoft.com/office/drawing/2014/main" id="{00000000-0008-0000-0300-00004A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3952239" cy="2716784"/>
        </a:xfrm>
        <a:prstGeom prst="rect">
          <a:avLst/>
        </a:prstGeom>
      </xdr:spPr>
    </xdr:pic>
    <xdr:clientData/>
  </xdr:oneCellAnchor>
  <xdr:oneCellAnchor>
    <xdr:from>
      <xdr:col>1</xdr:col>
      <xdr:colOff>514349</xdr:colOff>
      <xdr:row>50</xdr:row>
      <xdr:rowOff>125097</xdr:rowOff>
    </xdr:from>
    <xdr:ext cx="5760720" cy="4999355"/>
    <xdr:pic>
      <xdr:nvPicPr>
        <xdr:cNvPr id="75" name="image12.png">
          <a:extLst>
            <a:ext uri="{FF2B5EF4-FFF2-40B4-BE49-F238E27FC236}">
              <a16:creationId xmlns:a16="http://schemas.microsoft.com/office/drawing/2014/main" id="{00000000-0008-0000-0300-00004B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0"/>
          <a:ext cx="5760720" cy="499935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2135200</xdr:colOff>
      <xdr:row>1</xdr:row>
      <xdr:rowOff>301081</xdr:rowOff>
    </xdr:from>
    <xdr:ext cx="407034" cy="7620"/>
    <xdr:sp macro="" textlink="">
      <xdr:nvSpPr>
        <xdr:cNvPr id="76" name="Shape 76">
          <a:extLst>
            <a:ext uri="{FF2B5EF4-FFF2-40B4-BE49-F238E27FC236}">
              <a16:creationId xmlns:a16="http://schemas.microsoft.com/office/drawing/2014/main" id="{00000000-0008-0000-0400-00004C000000}"/>
            </a:ext>
          </a:extLst>
        </xdr:cNvPr>
        <xdr:cNvSpPr/>
      </xdr:nvSpPr>
      <xdr:spPr>
        <a:xfrm>
          <a:off x="0" y="0"/>
          <a:ext cx="407034" cy="7620"/>
        </a:xfrm>
        <a:custGeom>
          <a:avLst/>
          <a:gdLst/>
          <a:ahLst/>
          <a:cxnLst/>
          <a:rect l="0" t="0" r="0" b="0"/>
          <a:pathLst>
            <a:path w="407034" h="7620">
              <a:moveTo>
                <a:pt x="406908" y="0"/>
              </a:moveTo>
              <a:lnTo>
                <a:pt x="0" y="0"/>
              </a:lnTo>
              <a:lnTo>
                <a:pt x="0" y="7620"/>
              </a:lnTo>
              <a:lnTo>
                <a:pt x="406908" y="7620"/>
              </a:lnTo>
              <a:lnTo>
                <a:pt x="406908" y="0"/>
              </a:lnTo>
              <a:close/>
            </a:path>
          </a:pathLst>
        </a:custGeom>
        <a:solidFill>
          <a:srgbClr val="000000">
            <a:alpha val="50000"/>
          </a:srgbClr>
        </a:solidFill>
      </xdr:spPr>
    </xdr:sp>
    <xdr:clientData/>
  </xdr:oneCellAnchor>
  <xdr:oneCellAnchor>
    <xdr:from>
      <xdr:col>0</xdr:col>
      <xdr:colOff>2418664</xdr:colOff>
      <xdr:row>1</xdr:row>
      <xdr:rowOff>750661</xdr:rowOff>
    </xdr:from>
    <xdr:ext cx="407034" cy="7620"/>
    <xdr:sp macro="" textlink="">
      <xdr:nvSpPr>
        <xdr:cNvPr id="77" name="Shape 77">
          <a:extLst>
            <a:ext uri="{FF2B5EF4-FFF2-40B4-BE49-F238E27FC236}">
              <a16:creationId xmlns:a16="http://schemas.microsoft.com/office/drawing/2014/main" id="{00000000-0008-0000-0400-00004D000000}"/>
            </a:ext>
          </a:extLst>
        </xdr:cNvPr>
        <xdr:cNvSpPr/>
      </xdr:nvSpPr>
      <xdr:spPr>
        <a:xfrm>
          <a:off x="0" y="0"/>
          <a:ext cx="407034" cy="7620"/>
        </a:xfrm>
        <a:custGeom>
          <a:avLst/>
          <a:gdLst/>
          <a:ahLst/>
          <a:cxnLst/>
          <a:rect l="0" t="0" r="0" b="0"/>
          <a:pathLst>
            <a:path w="407034" h="7620">
              <a:moveTo>
                <a:pt x="406908" y="0"/>
              </a:moveTo>
              <a:lnTo>
                <a:pt x="0" y="0"/>
              </a:lnTo>
              <a:lnTo>
                <a:pt x="0" y="7619"/>
              </a:lnTo>
              <a:lnTo>
                <a:pt x="406908" y="7619"/>
              </a:lnTo>
              <a:lnTo>
                <a:pt x="406908" y="0"/>
              </a:lnTo>
              <a:close/>
            </a:path>
          </a:pathLst>
        </a:custGeom>
        <a:solidFill>
          <a:srgbClr val="000000">
            <a:alpha val="50000"/>
          </a:srgbClr>
        </a:solidFill>
      </xdr:spPr>
    </xdr:sp>
    <xdr:clientData/>
  </xdr:oneCellAnchor>
  <xdr:oneCellAnchor>
    <xdr:from>
      <xdr:col>0</xdr:col>
      <xdr:colOff>671194</xdr:colOff>
      <xdr:row>10</xdr:row>
      <xdr:rowOff>4612486</xdr:rowOff>
    </xdr:from>
    <xdr:ext cx="5015864" cy="3686175"/>
    <xdr:pic>
      <xdr:nvPicPr>
        <xdr:cNvPr id="78" name="image13.jpeg">
          <a:extLst>
            <a:ext uri="{FF2B5EF4-FFF2-40B4-BE49-F238E27FC236}">
              <a16:creationId xmlns:a16="http://schemas.microsoft.com/office/drawing/2014/main" id="{00000000-0008-0000-0400-00004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015864" cy="3686175"/>
        </a:xfrm>
        <a:prstGeom prst="rect">
          <a:avLst/>
        </a:prstGeom>
      </xdr:spPr>
    </xdr:pic>
    <xdr:clientData/>
  </xdr:oneCellAnchor>
  <xdr:oneCellAnchor>
    <xdr:from>
      <xdr:col>0</xdr:col>
      <xdr:colOff>899794</xdr:colOff>
      <xdr:row>16</xdr:row>
      <xdr:rowOff>0</xdr:rowOff>
    </xdr:from>
    <xdr:ext cx="5107305" cy="2904998"/>
    <xdr:pic>
      <xdr:nvPicPr>
        <xdr:cNvPr id="79" name="image14.jpeg">
          <a:extLst>
            <a:ext uri="{FF2B5EF4-FFF2-40B4-BE49-F238E27FC236}">
              <a16:creationId xmlns:a16="http://schemas.microsoft.com/office/drawing/2014/main" id="{00000000-0008-0000-0400-00004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5107305" cy="290499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899794</xdr:colOff>
      <xdr:row>10</xdr:row>
      <xdr:rowOff>0</xdr:rowOff>
    </xdr:from>
    <xdr:ext cx="5276723" cy="3816614"/>
    <xdr:pic>
      <xdr:nvPicPr>
        <xdr:cNvPr id="80" name="image15.jpeg">
          <a:extLst>
            <a:ext uri="{FF2B5EF4-FFF2-40B4-BE49-F238E27FC236}">
              <a16:creationId xmlns:a16="http://schemas.microsoft.com/office/drawing/2014/main" id="{00000000-0008-0000-0500-000050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276723" cy="3816614"/>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2</xdr:col>
      <xdr:colOff>168274</xdr:colOff>
      <xdr:row>27</xdr:row>
      <xdr:rowOff>125729</xdr:rowOff>
    </xdr:from>
    <xdr:ext cx="5232400" cy="3340100"/>
    <xdr:pic>
      <xdr:nvPicPr>
        <xdr:cNvPr id="81" name="image16.png">
          <a:extLst>
            <a:ext uri="{FF2B5EF4-FFF2-40B4-BE49-F238E27FC236}">
              <a16:creationId xmlns:a16="http://schemas.microsoft.com/office/drawing/2014/main" id="{00000000-0008-0000-0600-000051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232400" cy="3340100"/>
        </a:xfrm>
        <a:prstGeom prst="rect">
          <a:avLst/>
        </a:prstGeom>
      </xdr:spPr>
    </xdr:pic>
    <xdr:clientData/>
  </xdr:oneCellAnchor>
  <xdr:oneCellAnchor>
    <xdr:from>
      <xdr:col>2</xdr:col>
      <xdr:colOff>314960</xdr:colOff>
      <xdr:row>38</xdr:row>
      <xdr:rowOff>0</xdr:rowOff>
    </xdr:from>
    <xdr:ext cx="5295900" cy="3340099"/>
    <xdr:pic>
      <xdr:nvPicPr>
        <xdr:cNvPr id="82" name="image17.png">
          <a:extLst>
            <a:ext uri="{FF2B5EF4-FFF2-40B4-BE49-F238E27FC236}">
              <a16:creationId xmlns:a16="http://schemas.microsoft.com/office/drawing/2014/main" id="{00000000-0008-0000-0600-00005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5295900" cy="3340099"/>
        </a:xfrm>
        <a:prstGeom prst="rect">
          <a:avLst/>
        </a:prstGeom>
      </xdr:spPr>
    </xdr:pic>
    <xdr:clientData/>
  </xdr:oneCellAnchor>
  <xdr:oneCellAnchor>
    <xdr:from>
      <xdr:col>2</xdr:col>
      <xdr:colOff>168274</xdr:colOff>
      <xdr:row>43</xdr:row>
      <xdr:rowOff>1</xdr:rowOff>
    </xdr:from>
    <xdr:ext cx="5232400" cy="3340099"/>
    <xdr:pic>
      <xdr:nvPicPr>
        <xdr:cNvPr id="83" name="image18.png">
          <a:extLst>
            <a:ext uri="{FF2B5EF4-FFF2-40B4-BE49-F238E27FC236}">
              <a16:creationId xmlns:a16="http://schemas.microsoft.com/office/drawing/2014/main" id="{00000000-0008-0000-0600-00005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5232400" cy="3340099"/>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5</xdr:col>
      <xdr:colOff>45847</xdr:colOff>
      <xdr:row>20</xdr:row>
      <xdr:rowOff>277587</xdr:rowOff>
    </xdr:from>
    <xdr:ext cx="78105" cy="9525"/>
    <xdr:sp macro="" textlink="">
      <xdr:nvSpPr>
        <xdr:cNvPr id="84" name="Shape 84">
          <a:extLst>
            <a:ext uri="{FF2B5EF4-FFF2-40B4-BE49-F238E27FC236}">
              <a16:creationId xmlns:a16="http://schemas.microsoft.com/office/drawing/2014/main" id="{00000000-0008-0000-0A00-000054000000}"/>
            </a:ext>
          </a:extLst>
        </xdr:cNvPr>
        <xdr:cNvSpPr/>
      </xdr:nvSpPr>
      <xdr:spPr>
        <a:xfrm>
          <a:off x="0" y="0"/>
          <a:ext cx="78105" cy="9525"/>
        </a:xfrm>
        <a:custGeom>
          <a:avLst/>
          <a:gdLst/>
          <a:ahLst/>
          <a:cxnLst/>
          <a:rect l="0" t="0" r="0" b="0"/>
          <a:pathLst>
            <a:path w="78105" h="9525">
              <a:moveTo>
                <a:pt x="77723" y="0"/>
              </a:moveTo>
              <a:lnTo>
                <a:pt x="0" y="0"/>
              </a:lnTo>
              <a:lnTo>
                <a:pt x="0" y="9143"/>
              </a:lnTo>
              <a:lnTo>
                <a:pt x="77723" y="9143"/>
              </a:lnTo>
              <a:lnTo>
                <a:pt x="77723" y="0"/>
              </a:lnTo>
              <a:close/>
            </a:path>
          </a:pathLst>
        </a:custGeom>
        <a:solidFill>
          <a:srgbClr val="000000">
            <a:alpha val="50000"/>
          </a:srgbClr>
        </a:solidFill>
      </xdr:spPr>
    </xdr:sp>
    <xdr:clientData/>
  </xdr:oneCellAnchor>
</xdr:wsDr>
</file>

<file path=xl/drawings/drawing8.xml><?xml version="1.0" encoding="utf-8"?>
<xdr:wsDr xmlns:xdr="http://schemas.openxmlformats.org/drawingml/2006/spreadsheetDrawing" xmlns:a="http://schemas.openxmlformats.org/drawingml/2006/main">
  <xdr:oneCellAnchor>
    <xdr:from>
      <xdr:col>3</xdr:col>
      <xdr:colOff>319024</xdr:colOff>
      <xdr:row>14</xdr:row>
      <xdr:rowOff>275682</xdr:rowOff>
    </xdr:from>
    <xdr:ext cx="78105" cy="9525"/>
    <xdr:sp macro="" textlink="">
      <xdr:nvSpPr>
        <xdr:cNvPr id="85" name="Shape 85">
          <a:extLst>
            <a:ext uri="{FF2B5EF4-FFF2-40B4-BE49-F238E27FC236}">
              <a16:creationId xmlns:a16="http://schemas.microsoft.com/office/drawing/2014/main" id="{00000000-0008-0000-0B00-000055000000}"/>
            </a:ext>
          </a:extLst>
        </xdr:cNvPr>
        <xdr:cNvSpPr/>
      </xdr:nvSpPr>
      <xdr:spPr>
        <a:xfrm>
          <a:off x="0" y="0"/>
          <a:ext cx="78105" cy="9525"/>
        </a:xfrm>
        <a:custGeom>
          <a:avLst/>
          <a:gdLst/>
          <a:ahLst/>
          <a:cxnLst/>
          <a:rect l="0" t="0" r="0" b="0"/>
          <a:pathLst>
            <a:path w="78105" h="9525">
              <a:moveTo>
                <a:pt x="77724" y="0"/>
              </a:moveTo>
              <a:lnTo>
                <a:pt x="0" y="0"/>
              </a:lnTo>
              <a:lnTo>
                <a:pt x="0" y="9143"/>
              </a:lnTo>
              <a:lnTo>
                <a:pt x="77724" y="9143"/>
              </a:lnTo>
              <a:lnTo>
                <a:pt x="77724" y="0"/>
              </a:lnTo>
              <a:close/>
            </a:path>
          </a:pathLst>
        </a:custGeom>
        <a:solidFill>
          <a:srgbClr val="000000">
            <a:alpha val="50000"/>
          </a:srgbClr>
        </a:solidFill>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C0418-66C3-4A47-8C86-58AFD540BEFC}">
  <dimension ref="A1:I15"/>
  <sheetViews>
    <sheetView zoomScale="70" zoomScaleNormal="70" workbookViewId="0">
      <selection activeCell="F3" sqref="F3"/>
    </sheetView>
  </sheetViews>
  <sheetFormatPr defaultColWidth="8.77734375" defaultRowHeight="13.2"/>
  <cols>
    <col min="1" max="1" width="9.6640625" style="107" bestFit="1" customWidth="1"/>
    <col min="2" max="2" width="19.77734375" style="114" customWidth="1"/>
    <col min="3" max="3" width="14.6640625" style="107" customWidth="1"/>
    <col min="4" max="4" width="63.77734375" style="107" customWidth="1"/>
    <col min="5" max="5" width="25.77734375" style="107" customWidth="1"/>
    <col min="6" max="6" width="21.44140625" style="107" customWidth="1"/>
    <col min="7" max="7" width="27.44140625" style="107" customWidth="1"/>
    <col min="8" max="8" width="35" style="107" customWidth="1"/>
    <col min="9" max="9" width="9.33203125" customWidth="1"/>
    <col min="10" max="16384" width="8.77734375" style="107"/>
  </cols>
  <sheetData>
    <row r="1" spans="1:8">
      <c r="A1" s="2" t="s">
        <v>0</v>
      </c>
      <c r="B1" s="113" t="s">
        <v>1</v>
      </c>
      <c r="C1" s="103" t="s">
        <v>2</v>
      </c>
      <c r="D1" s="2" t="s">
        <v>3</v>
      </c>
      <c r="E1" s="2" t="s">
        <v>4</v>
      </c>
      <c r="F1" s="3" t="s">
        <v>5</v>
      </c>
      <c r="G1" s="2" t="s">
        <v>6</v>
      </c>
      <c r="H1" s="2" t="s">
        <v>7</v>
      </c>
    </row>
    <row r="2" spans="1:8" ht="57">
      <c r="A2" s="126">
        <v>1</v>
      </c>
      <c r="B2" s="131" t="s">
        <v>8</v>
      </c>
      <c r="C2" s="104" t="s">
        <v>9</v>
      </c>
      <c r="D2" s="108" t="s">
        <v>10</v>
      </c>
      <c r="E2" s="5" t="s">
        <v>11</v>
      </c>
      <c r="F2" s="5" t="s">
        <v>12</v>
      </c>
      <c r="G2" s="126" t="s">
        <v>13</v>
      </c>
      <c r="H2" s="126">
        <v>15</v>
      </c>
    </row>
    <row r="3" spans="1:8" ht="34.200000000000003">
      <c r="A3" s="126"/>
      <c r="B3" s="131"/>
      <c r="C3" s="105" t="s">
        <v>14</v>
      </c>
      <c r="D3" s="109" t="s">
        <v>15</v>
      </c>
      <c r="E3" s="7" t="s">
        <v>16</v>
      </c>
      <c r="F3" s="7" t="s">
        <v>17</v>
      </c>
      <c r="G3" s="126"/>
      <c r="H3" s="126"/>
    </row>
    <row r="4" spans="1:8" ht="45.6">
      <c r="A4" s="127"/>
      <c r="B4" s="132"/>
      <c r="C4" s="106" t="s">
        <v>18</v>
      </c>
      <c r="D4" s="110" t="s">
        <v>19</v>
      </c>
      <c r="E4" s="9" t="s">
        <v>11</v>
      </c>
      <c r="F4" s="9" t="s">
        <v>20</v>
      </c>
      <c r="G4" s="127"/>
      <c r="H4" s="127"/>
    </row>
    <row r="5" spans="1:8" ht="68.400000000000006">
      <c r="A5" s="115">
        <v>2</v>
      </c>
      <c r="B5" s="112" t="s">
        <v>21</v>
      </c>
      <c r="C5" s="111" t="s">
        <v>22</v>
      </c>
      <c r="D5" s="109" t="s">
        <v>23</v>
      </c>
      <c r="E5" s="109" t="s">
        <v>24</v>
      </c>
      <c r="F5" s="7" t="s">
        <v>25</v>
      </c>
      <c r="G5" s="115" t="s">
        <v>26</v>
      </c>
      <c r="H5" s="115">
        <v>1</v>
      </c>
    </row>
    <row r="6" spans="1:8">
      <c r="A6" s="128">
        <v>3</v>
      </c>
      <c r="B6" s="133" t="s">
        <v>27</v>
      </c>
      <c r="C6" s="106" t="s">
        <v>28</v>
      </c>
      <c r="D6" s="9" t="s">
        <v>29</v>
      </c>
      <c r="E6" s="9" t="s">
        <v>11</v>
      </c>
      <c r="F6" s="9" t="s">
        <v>25</v>
      </c>
      <c r="G6" s="128" t="s">
        <v>30</v>
      </c>
      <c r="H6" s="128">
        <v>14</v>
      </c>
    </row>
    <row r="7" spans="1:8" ht="45.6">
      <c r="A7" s="126"/>
      <c r="B7" s="131"/>
      <c r="C7" s="105" t="s">
        <v>31</v>
      </c>
      <c r="D7" s="109" t="s">
        <v>32</v>
      </c>
      <c r="E7" s="109" t="s">
        <v>33</v>
      </c>
      <c r="F7" s="7" t="s">
        <v>34</v>
      </c>
      <c r="G7" s="126"/>
      <c r="H7" s="126"/>
    </row>
    <row r="8" spans="1:8" ht="34.200000000000003">
      <c r="A8" s="126"/>
      <c r="B8" s="131"/>
      <c r="C8" s="106" t="s">
        <v>35</v>
      </c>
      <c r="D8" s="110" t="s">
        <v>36</v>
      </c>
      <c r="E8" s="9" t="s">
        <v>37</v>
      </c>
      <c r="F8" s="9" t="s">
        <v>25</v>
      </c>
      <c r="G8" s="126"/>
      <c r="H8" s="126"/>
    </row>
    <row r="9" spans="1:8" ht="24">
      <c r="A9" s="126"/>
      <c r="B9" s="131"/>
      <c r="C9" s="111" t="s">
        <v>38</v>
      </c>
      <c r="D9" s="109" t="s">
        <v>39</v>
      </c>
      <c r="E9" s="7" t="s">
        <v>37</v>
      </c>
      <c r="F9" s="7" t="s">
        <v>40</v>
      </c>
      <c r="G9" s="126"/>
      <c r="H9" s="126"/>
    </row>
    <row r="10" spans="1:8" ht="45.6">
      <c r="A10" s="127"/>
      <c r="B10" s="132"/>
      <c r="C10" s="106" t="s">
        <v>41</v>
      </c>
      <c r="D10" s="110" t="s">
        <v>42</v>
      </c>
      <c r="E10" s="9" t="s">
        <v>37</v>
      </c>
      <c r="F10" s="9" t="s">
        <v>25</v>
      </c>
      <c r="G10" s="127"/>
      <c r="H10" s="127"/>
    </row>
    <row r="11" spans="1:8" ht="57">
      <c r="A11" s="129">
        <v>4</v>
      </c>
      <c r="B11" s="134" t="s">
        <v>43</v>
      </c>
      <c r="C11" s="105" t="s">
        <v>44</v>
      </c>
      <c r="D11" s="109" t="s">
        <v>45</v>
      </c>
      <c r="E11" s="109" t="s">
        <v>46</v>
      </c>
      <c r="F11" s="7" t="s">
        <v>47</v>
      </c>
      <c r="G11" s="129" t="s">
        <v>48</v>
      </c>
      <c r="H11" s="129">
        <v>25</v>
      </c>
    </row>
    <row r="12" spans="1:8" ht="45.6">
      <c r="A12" s="130"/>
      <c r="B12" s="135"/>
      <c r="C12" s="106" t="s">
        <v>49</v>
      </c>
      <c r="D12" s="110" t="s">
        <v>50</v>
      </c>
      <c r="E12" s="9" t="s">
        <v>37</v>
      </c>
      <c r="F12" s="9" t="s">
        <v>25</v>
      </c>
      <c r="G12" s="130"/>
      <c r="H12" s="130"/>
    </row>
    <row r="13" spans="1:8" ht="57">
      <c r="A13" s="128">
        <v>5</v>
      </c>
      <c r="B13" s="133" t="s">
        <v>51</v>
      </c>
      <c r="C13" s="105" t="s">
        <v>52</v>
      </c>
      <c r="D13" s="109" t="s">
        <v>53</v>
      </c>
      <c r="E13" s="7" t="s">
        <v>54</v>
      </c>
      <c r="F13" s="7" t="s">
        <v>25</v>
      </c>
      <c r="G13" s="128" t="s">
        <v>55</v>
      </c>
      <c r="H13" s="128">
        <v>2</v>
      </c>
    </row>
    <row r="14" spans="1:8" ht="34.200000000000003">
      <c r="A14" s="126"/>
      <c r="B14" s="131"/>
      <c r="C14" s="106" t="s">
        <v>56</v>
      </c>
      <c r="D14" s="110" t="s">
        <v>57</v>
      </c>
      <c r="E14" s="9" t="s">
        <v>54</v>
      </c>
      <c r="F14" s="9" t="s">
        <v>58</v>
      </c>
      <c r="G14" s="126"/>
      <c r="H14" s="126"/>
    </row>
    <row r="15" spans="1:8" ht="34.200000000000003">
      <c r="A15" s="126"/>
      <c r="B15" s="131"/>
      <c r="C15" s="105" t="s">
        <v>59</v>
      </c>
      <c r="D15" s="109" t="s">
        <v>60</v>
      </c>
      <c r="E15" s="7" t="s">
        <v>11</v>
      </c>
      <c r="F15" s="7" t="s">
        <v>25</v>
      </c>
      <c r="G15" s="126"/>
      <c r="H15" s="126"/>
    </row>
  </sheetData>
  <mergeCells count="16">
    <mergeCell ref="A2:A4"/>
    <mergeCell ref="A6:A10"/>
    <mergeCell ref="A11:A12"/>
    <mergeCell ref="A13:A15"/>
    <mergeCell ref="H2:H4"/>
    <mergeCell ref="G6:G10"/>
    <mergeCell ref="G11:G12"/>
    <mergeCell ref="G13:G15"/>
    <mergeCell ref="H6:H10"/>
    <mergeCell ref="H11:H12"/>
    <mergeCell ref="H13:H15"/>
    <mergeCell ref="B2:B4"/>
    <mergeCell ref="B6:B10"/>
    <mergeCell ref="B11:B12"/>
    <mergeCell ref="B13:B15"/>
    <mergeCell ref="G2:G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2"/>
  <sheetViews>
    <sheetView workbookViewId="0">
      <selection activeCell="C66" sqref="C66"/>
    </sheetView>
  </sheetViews>
  <sheetFormatPr defaultRowHeight="13.2"/>
  <cols>
    <col min="1" max="1" width="75.44140625" customWidth="1"/>
    <col min="2" max="2" width="50" customWidth="1"/>
  </cols>
  <sheetData>
    <row r="1" spans="1:2" ht="76.2" customHeight="1">
      <c r="A1" s="140" t="s">
        <v>306</v>
      </c>
      <c r="B1" s="140"/>
    </row>
    <row r="2" spans="1:2" ht="91.95" customHeight="1">
      <c r="A2" s="141" t="s">
        <v>307</v>
      </c>
      <c r="B2" s="141"/>
    </row>
    <row r="3" spans="1:2" ht="107.7" customHeight="1">
      <c r="A3" s="140" t="s">
        <v>308</v>
      </c>
      <c r="B3" s="140"/>
    </row>
    <row r="4" spans="1:2" ht="25.5" customHeight="1">
      <c r="A4" s="33" t="s">
        <v>309</v>
      </c>
      <c r="B4" s="1" t="s">
        <v>310</v>
      </c>
    </row>
    <row r="5" spans="1:2" ht="33" customHeight="1">
      <c r="A5" s="140" t="s">
        <v>311</v>
      </c>
      <c r="B5" s="140"/>
    </row>
    <row r="6" spans="1:2" ht="17.25" customHeight="1">
      <c r="A6" s="162" t="s">
        <v>312</v>
      </c>
      <c r="B6" s="162"/>
    </row>
    <row r="7" spans="1:2" ht="123.75" customHeight="1">
      <c r="A7" s="140" t="s">
        <v>313</v>
      </c>
      <c r="B7" s="140"/>
    </row>
    <row r="8" spans="1:2" ht="33" customHeight="1">
      <c r="A8" s="140" t="s">
        <v>314</v>
      </c>
      <c r="B8" s="140"/>
    </row>
    <row r="9" spans="1:2" ht="15" customHeight="1">
      <c r="A9" s="144" t="s">
        <v>315</v>
      </c>
      <c r="B9" s="144"/>
    </row>
    <row r="10" spans="1:2" ht="181.95" customHeight="1">
      <c r="A10" s="140" t="s">
        <v>316</v>
      </c>
      <c r="B10" s="140"/>
    </row>
    <row r="11" spans="1:2" ht="301.2" customHeight="1"/>
    <row r="12" spans="1:2" ht="394.95" customHeight="1">
      <c r="A12" s="140" t="s">
        <v>317</v>
      </c>
      <c r="B12" s="140"/>
    </row>
  </sheetData>
  <mergeCells count="10">
    <mergeCell ref="A7:B7"/>
    <mergeCell ref="A8:B8"/>
    <mergeCell ref="A9:B9"/>
    <mergeCell ref="A10:B10"/>
    <mergeCell ref="A12:B12"/>
    <mergeCell ref="A1:B1"/>
    <mergeCell ref="A2:B2"/>
    <mergeCell ref="A3:B3"/>
    <mergeCell ref="A5:B5"/>
    <mergeCell ref="A6:B6"/>
  </mergeCells>
  <hyperlinks>
    <hyperlink ref="A10" location="'Table 6'!A9" display="bookmark51" xr:uid="{00000000-0004-0000-0500-000000000000}"/>
    <hyperlink ref="A12" location="'Table 7'!A1" display="bookmark55" xr:uid="{00000000-0004-0000-0500-000001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5"/>
  <sheetViews>
    <sheetView workbookViewId="0">
      <selection activeCell="C66" sqref="C66"/>
    </sheetView>
  </sheetViews>
  <sheetFormatPr defaultRowHeight="13.2"/>
  <cols>
    <col min="1" max="1" width="8.44140625" customWidth="1"/>
    <col min="2" max="2" width="6" customWidth="1"/>
    <col min="3" max="3" width="14" customWidth="1"/>
    <col min="4" max="4" width="8.77734375" customWidth="1"/>
    <col min="5" max="5" width="5.109375" customWidth="1"/>
    <col min="6" max="6" width="6.109375" customWidth="1"/>
    <col min="7" max="7" width="7.77734375" customWidth="1"/>
    <col min="8" max="8" width="7.44140625" customWidth="1"/>
    <col min="9" max="9" width="6.6640625" customWidth="1"/>
    <col min="10" max="10" width="14.44140625" customWidth="1"/>
    <col min="11" max="11" width="3.109375" customWidth="1"/>
    <col min="12" max="12" width="15.77734375" customWidth="1"/>
    <col min="13" max="13" width="20.44140625" customWidth="1"/>
  </cols>
  <sheetData>
    <row r="1" spans="1:13" ht="15" customHeight="1">
      <c r="A1" s="144" t="s">
        <v>318</v>
      </c>
      <c r="B1" s="144"/>
      <c r="C1" s="144"/>
      <c r="D1" s="144"/>
      <c r="E1" s="144"/>
      <c r="F1" s="144"/>
      <c r="G1" s="144"/>
      <c r="H1" s="144"/>
      <c r="I1" s="144"/>
      <c r="J1" s="144"/>
      <c r="K1" s="144"/>
      <c r="L1" s="144"/>
      <c r="M1" s="144"/>
    </row>
    <row r="2" spans="1:13" ht="16.5" customHeight="1">
      <c r="A2" s="163" t="s">
        <v>319</v>
      </c>
      <c r="B2" s="164"/>
      <c r="C2" s="163" t="s">
        <v>320</v>
      </c>
      <c r="D2" s="164"/>
      <c r="E2" s="165" t="s">
        <v>321</v>
      </c>
      <c r="F2" s="166"/>
      <c r="G2" s="163" t="s">
        <v>322</v>
      </c>
      <c r="H2" s="164"/>
      <c r="I2" s="163" t="s">
        <v>323</v>
      </c>
      <c r="J2" s="164"/>
      <c r="K2" s="163" t="s">
        <v>324</v>
      </c>
      <c r="L2" s="164"/>
    </row>
    <row r="3" spans="1:13" ht="16.5" customHeight="1">
      <c r="A3" s="167">
        <v>1</v>
      </c>
      <c r="B3" s="168"/>
      <c r="C3" s="169" t="s">
        <v>325</v>
      </c>
      <c r="D3" s="170"/>
      <c r="E3" s="171">
        <v>100000</v>
      </c>
      <c r="F3" s="172"/>
      <c r="G3" s="173">
        <v>20</v>
      </c>
      <c r="H3" s="174"/>
      <c r="I3" s="173">
        <v>5000</v>
      </c>
      <c r="J3" s="174"/>
      <c r="K3" s="173">
        <v>834</v>
      </c>
      <c r="L3" s="174"/>
    </row>
    <row r="4" spans="1:13" ht="16.5" customHeight="1">
      <c r="A4" s="175">
        <v>2</v>
      </c>
      <c r="B4" s="176"/>
      <c r="C4" s="177" t="s">
        <v>326</v>
      </c>
      <c r="D4" s="178"/>
      <c r="E4" s="179">
        <v>150000</v>
      </c>
      <c r="F4" s="180"/>
      <c r="G4" s="181">
        <v>44</v>
      </c>
      <c r="H4" s="182"/>
      <c r="I4" s="181">
        <v>3410</v>
      </c>
      <c r="J4" s="182"/>
      <c r="K4" s="181">
        <v>569</v>
      </c>
      <c r="L4" s="182"/>
    </row>
    <row r="5" spans="1:13" ht="16.5" customHeight="1">
      <c r="A5" s="175">
        <v>3</v>
      </c>
      <c r="B5" s="176"/>
      <c r="C5" s="177" t="s">
        <v>327</v>
      </c>
      <c r="D5" s="178"/>
      <c r="E5" s="179">
        <v>125000</v>
      </c>
      <c r="F5" s="180"/>
      <c r="G5" s="181">
        <v>88</v>
      </c>
      <c r="H5" s="182"/>
      <c r="I5" s="181">
        <v>1421</v>
      </c>
      <c r="J5" s="182"/>
      <c r="K5" s="181">
        <v>237</v>
      </c>
      <c r="L5" s="182"/>
    </row>
    <row r="6" spans="1:13" ht="16.5" customHeight="1">
      <c r="A6" s="175">
        <v>4</v>
      </c>
      <c r="B6" s="176"/>
      <c r="C6" s="177" t="s">
        <v>328</v>
      </c>
      <c r="D6" s="178"/>
      <c r="E6" s="179">
        <v>70000</v>
      </c>
      <c r="F6" s="180"/>
      <c r="G6" s="181">
        <v>27</v>
      </c>
      <c r="H6" s="182"/>
      <c r="I6" s="181">
        <v>2593</v>
      </c>
      <c r="J6" s="182"/>
      <c r="K6" s="181">
        <v>433</v>
      </c>
      <c r="L6" s="182"/>
    </row>
    <row r="7" spans="1:13" ht="16.5" customHeight="1">
      <c r="A7" s="175">
        <v>5</v>
      </c>
      <c r="B7" s="176"/>
      <c r="C7" s="177" t="s">
        <v>329</v>
      </c>
      <c r="D7" s="178"/>
      <c r="E7" s="179">
        <v>50000</v>
      </c>
      <c r="F7" s="180"/>
      <c r="G7" s="181">
        <v>63</v>
      </c>
      <c r="H7" s="182"/>
      <c r="I7" s="181">
        <v>794</v>
      </c>
      <c r="J7" s="182"/>
      <c r="K7" s="181">
        <v>133</v>
      </c>
      <c r="L7" s="182"/>
    </row>
    <row r="8" spans="1:13" ht="16.5" customHeight="1">
      <c r="A8" s="175">
        <v>6</v>
      </c>
      <c r="B8" s="176"/>
      <c r="C8" s="177" t="s">
        <v>330</v>
      </c>
      <c r="D8" s="178"/>
      <c r="E8" s="179">
        <v>25000</v>
      </c>
      <c r="F8" s="180"/>
      <c r="G8" s="181">
        <v>11</v>
      </c>
      <c r="H8" s="182"/>
      <c r="I8" s="181">
        <v>2273</v>
      </c>
      <c r="J8" s="182"/>
      <c r="K8" s="181">
        <v>379</v>
      </c>
      <c r="L8" s="182"/>
    </row>
    <row r="9" spans="1:13" ht="16.5" customHeight="1">
      <c r="A9" s="175">
        <v>7</v>
      </c>
      <c r="B9" s="176"/>
      <c r="C9" s="177" t="s">
        <v>331</v>
      </c>
      <c r="D9" s="178"/>
      <c r="E9" s="179">
        <v>45000</v>
      </c>
      <c r="F9" s="180"/>
      <c r="G9" s="181">
        <v>40</v>
      </c>
      <c r="H9" s="182"/>
      <c r="I9" s="181">
        <v>1125</v>
      </c>
      <c r="J9" s="182"/>
      <c r="K9" s="181">
        <v>188</v>
      </c>
      <c r="L9" s="182"/>
    </row>
    <row r="10" spans="1:13" ht="16.5" customHeight="1">
      <c r="A10" s="141" t="s">
        <v>332</v>
      </c>
      <c r="B10" s="141"/>
      <c r="C10" s="141"/>
      <c r="D10" s="141"/>
      <c r="E10" s="141"/>
      <c r="F10" s="141"/>
      <c r="G10" s="141"/>
      <c r="H10" s="141"/>
      <c r="I10" s="141"/>
      <c r="J10" s="141"/>
      <c r="K10" s="141"/>
      <c r="L10" s="141"/>
      <c r="M10" s="141"/>
    </row>
    <row r="11" spans="1:13" ht="13.5" customHeight="1">
      <c r="A11" s="144" t="s">
        <v>333</v>
      </c>
      <c r="B11" s="144"/>
      <c r="C11" s="144"/>
      <c r="D11" s="144"/>
      <c r="E11" s="144"/>
      <c r="F11" s="144"/>
      <c r="G11" s="144"/>
      <c r="H11" s="144"/>
      <c r="I11" s="144"/>
      <c r="J11" s="144"/>
      <c r="K11" s="144"/>
      <c r="L11" s="144"/>
      <c r="M11" s="144"/>
    </row>
    <row r="12" spans="1:13" ht="33" customHeight="1">
      <c r="A12" s="38"/>
      <c r="B12" s="183" t="s">
        <v>334</v>
      </c>
      <c r="C12" s="184"/>
      <c r="D12" s="163" t="s">
        <v>335</v>
      </c>
      <c r="E12" s="164"/>
      <c r="F12" s="183" t="s">
        <v>336</v>
      </c>
      <c r="G12" s="184"/>
      <c r="H12" s="183" t="s">
        <v>337</v>
      </c>
      <c r="I12" s="184"/>
      <c r="J12" s="183" t="s">
        <v>338</v>
      </c>
      <c r="K12" s="184"/>
      <c r="L12" s="39" t="s">
        <v>339</v>
      </c>
    </row>
    <row r="13" spans="1:13" ht="16.5" customHeight="1">
      <c r="A13" s="34">
        <v>1</v>
      </c>
      <c r="B13" s="173">
        <v>400</v>
      </c>
      <c r="C13" s="174"/>
      <c r="D13" s="169" t="s">
        <v>340</v>
      </c>
      <c r="E13" s="170"/>
      <c r="F13" s="173">
        <v>90</v>
      </c>
      <c r="G13" s="174"/>
      <c r="H13" s="173">
        <v>18</v>
      </c>
      <c r="I13" s="174"/>
      <c r="J13" s="173">
        <v>240</v>
      </c>
      <c r="K13" s="174"/>
      <c r="L13" s="35">
        <v>70</v>
      </c>
    </row>
    <row r="14" spans="1:13" ht="16.5" customHeight="1">
      <c r="A14" s="36">
        <v>2</v>
      </c>
      <c r="B14" s="181">
        <v>400</v>
      </c>
      <c r="C14" s="182"/>
      <c r="D14" s="177" t="s">
        <v>340</v>
      </c>
      <c r="E14" s="178"/>
      <c r="F14" s="181">
        <v>90</v>
      </c>
      <c r="G14" s="182"/>
      <c r="H14" s="181">
        <v>14</v>
      </c>
      <c r="I14" s="182"/>
      <c r="J14" s="181">
        <v>240</v>
      </c>
      <c r="K14" s="182"/>
      <c r="L14" s="37">
        <v>70</v>
      </c>
    </row>
    <row r="15" spans="1:13" ht="16.5" customHeight="1">
      <c r="A15" s="36">
        <v>3</v>
      </c>
      <c r="B15" s="181">
        <v>400</v>
      </c>
      <c r="C15" s="182"/>
      <c r="D15" s="177" t="s">
        <v>341</v>
      </c>
      <c r="E15" s="178"/>
      <c r="F15" s="181">
        <v>90</v>
      </c>
      <c r="G15" s="182"/>
      <c r="H15" s="181">
        <v>12</v>
      </c>
      <c r="I15" s="182"/>
      <c r="J15" s="181">
        <v>220</v>
      </c>
      <c r="K15" s="182"/>
      <c r="L15" s="37">
        <v>70</v>
      </c>
    </row>
    <row r="16" spans="1:13" ht="16.5" customHeight="1">
      <c r="A16" s="36">
        <v>4</v>
      </c>
      <c r="B16" s="181">
        <v>400</v>
      </c>
      <c r="C16" s="182"/>
      <c r="D16" s="177" t="s">
        <v>340</v>
      </c>
      <c r="E16" s="178"/>
      <c r="F16" s="181">
        <v>90</v>
      </c>
      <c r="G16" s="182"/>
      <c r="H16" s="181">
        <v>15</v>
      </c>
      <c r="I16" s="182"/>
      <c r="J16" s="181">
        <v>220</v>
      </c>
      <c r="K16" s="182"/>
      <c r="L16" s="37">
        <v>70</v>
      </c>
    </row>
    <row r="17" spans="1:13" ht="16.5" customHeight="1">
      <c r="A17" s="36">
        <v>5</v>
      </c>
      <c r="B17" s="181">
        <v>400</v>
      </c>
      <c r="C17" s="182"/>
      <c r="D17" s="177" t="s">
        <v>341</v>
      </c>
      <c r="E17" s="178"/>
      <c r="F17" s="181">
        <v>90</v>
      </c>
      <c r="G17" s="182"/>
      <c r="H17" s="181">
        <v>13</v>
      </c>
      <c r="I17" s="182"/>
      <c r="J17" s="181">
        <v>230</v>
      </c>
      <c r="K17" s="182"/>
      <c r="L17" s="37">
        <v>70</v>
      </c>
    </row>
    <row r="18" spans="1:13" ht="16.5" customHeight="1">
      <c r="A18" s="36">
        <v>6</v>
      </c>
      <c r="B18" s="181">
        <v>400</v>
      </c>
      <c r="C18" s="182"/>
      <c r="D18" s="177" t="s">
        <v>340</v>
      </c>
      <c r="E18" s="178"/>
      <c r="F18" s="181">
        <v>60</v>
      </c>
      <c r="G18" s="182"/>
      <c r="H18" s="181">
        <v>30</v>
      </c>
      <c r="I18" s="182"/>
      <c r="J18" s="181">
        <v>220</v>
      </c>
      <c r="K18" s="182"/>
      <c r="L18" s="37">
        <v>70</v>
      </c>
    </row>
    <row r="19" spans="1:13" ht="16.5" customHeight="1">
      <c r="A19" s="36">
        <v>7</v>
      </c>
      <c r="B19" s="181">
        <v>400</v>
      </c>
      <c r="C19" s="182"/>
      <c r="D19" s="177" t="s">
        <v>340</v>
      </c>
      <c r="E19" s="178"/>
      <c r="F19" s="181">
        <v>60</v>
      </c>
      <c r="G19" s="182"/>
      <c r="H19" s="181">
        <v>12</v>
      </c>
      <c r="I19" s="182"/>
      <c r="J19" s="181">
        <v>235</v>
      </c>
      <c r="K19" s="182"/>
      <c r="L19" s="37">
        <v>70</v>
      </c>
    </row>
    <row r="20" spans="1:13" ht="16.5" customHeight="1">
      <c r="A20" s="141" t="s">
        <v>342</v>
      </c>
      <c r="B20" s="141"/>
      <c r="C20" s="141"/>
      <c r="D20" s="141"/>
      <c r="E20" s="141"/>
      <c r="F20" s="141"/>
      <c r="G20" s="141"/>
      <c r="H20" s="141"/>
      <c r="I20" s="141"/>
      <c r="J20" s="141"/>
      <c r="K20" s="141"/>
      <c r="L20" s="141"/>
      <c r="M20" s="141"/>
    </row>
    <row r="21" spans="1:13" ht="16.5" customHeight="1">
      <c r="A21" s="141" t="s">
        <v>343</v>
      </c>
      <c r="B21" s="141"/>
      <c r="C21" s="141"/>
      <c r="D21" s="141"/>
      <c r="E21" s="141"/>
      <c r="F21" s="141"/>
      <c r="G21" s="141"/>
      <c r="H21" s="141"/>
      <c r="I21" s="141"/>
      <c r="J21" s="141"/>
      <c r="K21" s="141"/>
      <c r="L21" s="141"/>
      <c r="M21" s="141"/>
    </row>
    <row r="22" spans="1:13" ht="66" customHeight="1">
      <c r="A22" s="142" t="s">
        <v>344</v>
      </c>
      <c r="B22" s="142"/>
      <c r="C22" s="142"/>
      <c r="D22" s="142"/>
      <c r="E22" s="142"/>
      <c r="F22" s="142"/>
      <c r="G22" s="142"/>
      <c r="H22" s="142"/>
      <c r="I22" s="142"/>
      <c r="J22" s="142"/>
      <c r="K22" s="142"/>
      <c r="L22" s="142"/>
      <c r="M22" s="142"/>
    </row>
    <row r="23" spans="1:13" ht="16.5" customHeight="1">
      <c r="A23" s="141" t="s">
        <v>345</v>
      </c>
      <c r="B23" s="141"/>
      <c r="C23" s="141"/>
      <c r="D23" s="141"/>
      <c r="E23" s="141"/>
      <c r="F23" s="141"/>
      <c r="G23" s="141"/>
      <c r="H23" s="141"/>
      <c r="I23" s="141"/>
      <c r="J23" s="141"/>
      <c r="K23" s="141"/>
      <c r="L23" s="141"/>
      <c r="M23" s="141"/>
    </row>
    <row r="24" spans="1:13" ht="139.94999999999999" customHeight="1">
      <c r="A24" s="142" t="s">
        <v>346</v>
      </c>
      <c r="B24" s="142"/>
      <c r="C24" s="142"/>
      <c r="D24" s="142"/>
      <c r="E24" s="142"/>
      <c r="F24" s="142"/>
      <c r="G24" s="142"/>
      <c r="H24" s="142"/>
      <c r="I24" s="142"/>
      <c r="J24" s="142"/>
      <c r="K24" s="142"/>
      <c r="L24" s="142"/>
      <c r="M24" s="142"/>
    </row>
    <row r="25" spans="1:13" ht="33" customHeight="1">
      <c r="A25" s="140" t="s">
        <v>347</v>
      </c>
      <c r="B25" s="140"/>
      <c r="C25" s="140"/>
      <c r="D25" s="140"/>
      <c r="E25" s="140"/>
      <c r="F25" s="140"/>
      <c r="G25" s="140"/>
      <c r="H25" s="140"/>
      <c r="I25" s="140"/>
      <c r="J25" s="140"/>
      <c r="K25" s="140"/>
      <c r="L25" s="140"/>
      <c r="M25" s="140"/>
    </row>
    <row r="26" spans="1:13" ht="16.5" customHeight="1">
      <c r="A26" s="159" t="s">
        <v>348</v>
      </c>
      <c r="B26" s="159"/>
      <c r="C26" s="159"/>
      <c r="D26" s="159"/>
      <c r="E26" s="159"/>
      <c r="F26" s="159"/>
      <c r="G26" s="159"/>
      <c r="H26" s="159"/>
      <c r="I26" s="159"/>
      <c r="J26" s="159"/>
      <c r="K26" s="159"/>
      <c r="L26" s="159"/>
      <c r="M26" s="159"/>
    </row>
    <row r="27" spans="1:13" ht="43.95" customHeight="1">
      <c r="A27" s="141" t="s">
        <v>349</v>
      </c>
      <c r="B27" s="141"/>
      <c r="C27" s="141"/>
      <c r="D27" s="141"/>
      <c r="E27" s="141"/>
      <c r="F27" s="141"/>
      <c r="G27" s="141"/>
      <c r="H27" s="141"/>
      <c r="I27" s="141"/>
      <c r="J27" s="141"/>
      <c r="K27" s="141"/>
      <c r="L27" s="141"/>
      <c r="M27" s="141"/>
    </row>
    <row r="28" spans="1:13" ht="15" customHeight="1">
      <c r="A28" s="144" t="s">
        <v>350</v>
      </c>
      <c r="B28" s="144"/>
      <c r="C28" s="144"/>
      <c r="D28" s="144"/>
      <c r="E28" s="144"/>
      <c r="F28" s="144"/>
      <c r="G28" s="144"/>
      <c r="H28" s="144"/>
      <c r="I28" s="144"/>
      <c r="J28" s="144"/>
      <c r="K28" s="144"/>
      <c r="L28" s="144"/>
      <c r="M28" s="144"/>
    </row>
    <row r="29" spans="1:13" ht="262.95" customHeight="1"/>
    <row r="30" spans="1:13" ht="91.95" customHeight="1">
      <c r="A30" s="140" t="s">
        <v>351</v>
      </c>
      <c r="B30" s="140"/>
      <c r="C30" s="140"/>
      <c r="D30" s="140"/>
      <c r="E30" s="140"/>
      <c r="F30" s="140"/>
      <c r="G30" s="140"/>
      <c r="H30" s="140"/>
      <c r="I30" s="140"/>
      <c r="J30" s="140"/>
      <c r="K30" s="140"/>
      <c r="L30" s="140"/>
      <c r="M30" s="140"/>
    </row>
    <row r="31" spans="1:13" ht="187.5" customHeight="1">
      <c r="A31" s="140" t="s">
        <v>352</v>
      </c>
      <c r="B31" s="140"/>
      <c r="C31" s="140"/>
      <c r="D31" s="140"/>
      <c r="E31" s="140"/>
      <c r="F31" s="140"/>
      <c r="G31" s="140"/>
      <c r="H31" s="140"/>
      <c r="I31" s="140"/>
      <c r="J31" s="140"/>
      <c r="K31" s="140"/>
      <c r="L31" s="140"/>
      <c r="M31" s="140"/>
    </row>
    <row r="32" spans="1:13" ht="60" customHeight="1">
      <c r="A32" s="141" t="s">
        <v>353</v>
      </c>
      <c r="B32" s="141"/>
      <c r="C32" s="141"/>
      <c r="D32" s="141"/>
      <c r="E32" s="141"/>
      <c r="F32" s="141"/>
      <c r="G32" s="141"/>
      <c r="H32" s="141"/>
      <c r="I32" s="141"/>
      <c r="J32" s="141"/>
      <c r="K32" s="141"/>
      <c r="L32" s="141"/>
      <c r="M32" s="141"/>
    </row>
    <row r="33" spans="1:13" ht="76.2" customHeight="1">
      <c r="A33" s="141" t="s">
        <v>354</v>
      </c>
      <c r="B33" s="141"/>
      <c r="C33" s="141"/>
      <c r="D33" s="141"/>
      <c r="E33" s="141"/>
      <c r="F33" s="141"/>
      <c r="G33" s="141"/>
      <c r="H33" s="141"/>
      <c r="I33" s="141"/>
      <c r="J33" s="141"/>
      <c r="K33" s="141"/>
      <c r="L33" s="141"/>
      <c r="M33" s="141"/>
    </row>
    <row r="34" spans="1:13" ht="16.5" customHeight="1">
      <c r="A34" s="159" t="s">
        <v>355</v>
      </c>
      <c r="B34" s="159"/>
      <c r="C34" s="159"/>
      <c r="D34" s="159"/>
      <c r="E34" s="159"/>
      <c r="F34" s="159"/>
      <c r="G34" s="159"/>
      <c r="H34" s="159"/>
      <c r="I34" s="159"/>
      <c r="J34" s="159"/>
      <c r="K34" s="159"/>
      <c r="L34" s="159"/>
      <c r="M34" s="159"/>
    </row>
    <row r="35" spans="1:13" ht="123.75" customHeight="1">
      <c r="A35" s="141" t="s">
        <v>356</v>
      </c>
      <c r="B35" s="141"/>
      <c r="C35" s="141"/>
      <c r="D35" s="141"/>
      <c r="E35" s="141"/>
      <c r="F35" s="141"/>
      <c r="G35" s="141"/>
      <c r="H35" s="141"/>
      <c r="I35" s="141"/>
      <c r="J35" s="141"/>
      <c r="K35" s="141"/>
      <c r="L35" s="141"/>
      <c r="M35" s="141"/>
    </row>
    <row r="36" spans="1:13" ht="13.5" customHeight="1">
      <c r="A36" s="144" t="s">
        <v>357</v>
      </c>
      <c r="B36" s="144"/>
      <c r="C36" s="144"/>
      <c r="D36" s="144"/>
      <c r="E36" s="144"/>
      <c r="F36" s="144"/>
      <c r="G36" s="144"/>
      <c r="H36" s="144"/>
      <c r="I36" s="144"/>
      <c r="J36" s="144"/>
      <c r="K36" s="144"/>
      <c r="L36" s="144"/>
      <c r="M36" s="144"/>
    </row>
    <row r="37" spans="1:13" ht="123.75" customHeight="1">
      <c r="A37" s="140" t="s">
        <v>358</v>
      </c>
      <c r="B37" s="140"/>
      <c r="C37" s="140"/>
      <c r="D37" s="140"/>
      <c r="E37" s="140"/>
      <c r="F37" s="140"/>
      <c r="G37" s="140"/>
      <c r="H37" s="140"/>
      <c r="I37" s="140"/>
      <c r="J37" s="140"/>
      <c r="K37" s="140"/>
      <c r="L37" s="140"/>
      <c r="M37" s="140"/>
    </row>
    <row r="38" spans="1:13" ht="219.45" customHeight="1">
      <c r="A38" s="141" t="s">
        <v>359</v>
      </c>
      <c r="B38" s="141"/>
      <c r="C38" s="141"/>
      <c r="D38" s="141"/>
      <c r="E38" s="141"/>
      <c r="F38" s="141"/>
      <c r="G38" s="141"/>
      <c r="H38" s="141"/>
      <c r="I38" s="141"/>
      <c r="J38" s="141"/>
      <c r="K38" s="141"/>
      <c r="L38" s="141"/>
      <c r="M38" s="141"/>
    </row>
    <row r="39" spans="1:13" ht="262.95" customHeight="1"/>
    <row r="40" spans="1:13" ht="27" customHeight="1">
      <c r="A40" s="140" t="s">
        <v>360</v>
      </c>
      <c r="B40" s="140"/>
      <c r="C40" s="140"/>
      <c r="D40" s="140"/>
      <c r="E40" s="140"/>
      <c r="F40" s="140"/>
      <c r="G40" s="140"/>
      <c r="H40" s="140"/>
      <c r="I40" s="140"/>
      <c r="J40" s="140"/>
      <c r="K40" s="140"/>
      <c r="L40" s="140"/>
      <c r="M40" s="140"/>
    </row>
    <row r="41" spans="1:13" ht="197.7" customHeight="1">
      <c r="A41" s="140" t="s">
        <v>361</v>
      </c>
      <c r="B41" s="140"/>
      <c r="C41" s="140"/>
      <c r="D41" s="140"/>
      <c r="E41" s="140"/>
      <c r="F41" s="140"/>
      <c r="G41" s="140"/>
      <c r="H41" s="140"/>
      <c r="I41" s="140"/>
      <c r="J41" s="140"/>
      <c r="K41" s="140"/>
      <c r="L41" s="140"/>
      <c r="M41" s="140"/>
    </row>
    <row r="42" spans="1:13" ht="99" customHeight="1">
      <c r="A42" s="142" t="s">
        <v>362</v>
      </c>
      <c r="B42" s="142"/>
      <c r="C42" s="142"/>
      <c r="D42" s="142"/>
      <c r="E42" s="142"/>
      <c r="F42" s="142"/>
      <c r="G42" s="142"/>
      <c r="H42" s="142"/>
      <c r="I42" s="142"/>
      <c r="J42" s="142"/>
      <c r="K42" s="142"/>
      <c r="L42" s="142"/>
      <c r="M42" s="142"/>
    </row>
    <row r="43" spans="1:13" ht="75.75" customHeight="1">
      <c r="A43" s="141" t="s">
        <v>363</v>
      </c>
      <c r="B43" s="141"/>
      <c r="C43" s="141"/>
      <c r="D43" s="141"/>
      <c r="E43" s="141"/>
      <c r="F43" s="141"/>
      <c r="G43" s="141"/>
      <c r="H43" s="141"/>
      <c r="I43" s="141"/>
      <c r="J43" s="141"/>
      <c r="K43" s="141"/>
      <c r="L43" s="141"/>
      <c r="M43" s="141"/>
    </row>
    <row r="44" spans="1:13" ht="262.95" customHeight="1"/>
    <row r="45" spans="1:13" ht="123.75" customHeight="1">
      <c r="A45" s="141" t="s">
        <v>364</v>
      </c>
      <c r="B45" s="141"/>
      <c r="C45" s="141"/>
      <c r="D45" s="141"/>
      <c r="E45" s="141"/>
      <c r="F45" s="141"/>
      <c r="G45" s="141"/>
      <c r="H45" s="141"/>
      <c r="I45" s="141"/>
      <c r="J45" s="141"/>
      <c r="K45" s="141"/>
      <c r="L45" s="141"/>
      <c r="M45" s="141"/>
    </row>
  </sheetData>
  <mergeCells count="114">
    <mergeCell ref="A40:M40"/>
    <mergeCell ref="A41:M41"/>
    <mergeCell ref="A42:M42"/>
    <mergeCell ref="A43:M43"/>
    <mergeCell ref="A45:M45"/>
    <mergeCell ref="A30:M30"/>
    <mergeCell ref="A31:M31"/>
    <mergeCell ref="A32:M32"/>
    <mergeCell ref="A33:M33"/>
    <mergeCell ref="A34:M34"/>
    <mergeCell ref="A35:M35"/>
    <mergeCell ref="A36:M36"/>
    <mergeCell ref="A37:M37"/>
    <mergeCell ref="A38:M38"/>
    <mergeCell ref="A20:M20"/>
    <mergeCell ref="A21:M21"/>
    <mergeCell ref="A22:M22"/>
    <mergeCell ref="A23:M23"/>
    <mergeCell ref="A24:M24"/>
    <mergeCell ref="A25:M25"/>
    <mergeCell ref="A26:M26"/>
    <mergeCell ref="A27:M27"/>
    <mergeCell ref="A28:M28"/>
    <mergeCell ref="B18:C18"/>
    <mergeCell ref="D18:E18"/>
    <mergeCell ref="F18:G18"/>
    <mergeCell ref="H18:I18"/>
    <mergeCell ref="J18:K18"/>
    <mergeCell ref="B19:C19"/>
    <mergeCell ref="D19:E19"/>
    <mergeCell ref="F19:G19"/>
    <mergeCell ref="H19:I19"/>
    <mergeCell ref="J19:K19"/>
    <mergeCell ref="B16:C16"/>
    <mergeCell ref="D16:E16"/>
    <mergeCell ref="F16:G16"/>
    <mergeCell ref="H16:I16"/>
    <mergeCell ref="J16:K16"/>
    <mergeCell ref="B17:C17"/>
    <mergeCell ref="D17:E17"/>
    <mergeCell ref="F17:G17"/>
    <mergeCell ref="H17:I17"/>
    <mergeCell ref="J17:K17"/>
    <mergeCell ref="B14:C14"/>
    <mergeCell ref="D14:E14"/>
    <mergeCell ref="F14:G14"/>
    <mergeCell ref="H14:I14"/>
    <mergeCell ref="J14:K14"/>
    <mergeCell ref="B15:C15"/>
    <mergeCell ref="D15:E15"/>
    <mergeCell ref="F15:G15"/>
    <mergeCell ref="H15:I15"/>
    <mergeCell ref="J15:K15"/>
    <mergeCell ref="A10:M10"/>
    <mergeCell ref="A11:M11"/>
    <mergeCell ref="B12:C12"/>
    <mergeCell ref="D12:E12"/>
    <mergeCell ref="F12:G12"/>
    <mergeCell ref="H12:I12"/>
    <mergeCell ref="J12:K12"/>
    <mergeCell ref="B13:C13"/>
    <mergeCell ref="D13:E13"/>
    <mergeCell ref="F13:G13"/>
    <mergeCell ref="H13:I13"/>
    <mergeCell ref="J13:K13"/>
    <mergeCell ref="A8:B8"/>
    <mergeCell ref="C8:D8"/>
    <mergeCell ref="E8:F8"/>
    <mergeCell ref="G8:H8"/>
    <mergeCell ref="I8:J8"/>
    <mergeCell ref="K8:L8"/>
    <mergeCell ref="A9:B9"/>
    <mergeCell ref="C9:D9"/>
    <mergeCell ref="E9:F9"/>
    <mergeCell ref="G9:H9"/>
    <mergeCell ref="I9:J9"/>
    <mergeCell ref="K9:L9"/>
    <mergeCell ref="A6:B6"/>
    <mergeCell ref="C6:D6"/>
    <mergeCell ref="E6:F6"/>
    <mergeCell ref="G6:H6"/>
    <mergeCell ref="I6:J6"/>
    <mergeCell ref="K6:L6"/>
    <mergeCell ref="A7:B7"/>
    <mergeCell ref="C7:D7"/>
    <mergeCell ref="E7:F7"/>
    <mergeCell ref="G7:H7"/>
    <mergeCell ref="I7:J7"/>
    <mergeCell ref="K7:L7"/>
    <mergeCell ref="A4:B4"/>
    <mergeCell ref="C4:D4"/>
    <mergeCell ref="E4:F4"/>
    <mergeCell ref="G4:H4"/>
    <mergeCell ref="I4:J4"/>
    <mergeCell ref="K4:L4"/>
    <mergeCell ref="A5:B5"/>
    <mergeCell ref="C5:D5"/>
    <mergeCell ref="E5:F5"/>
    <mergeCell ref="G5:H5"/>
    <mergeCell ref="I5:J5"/>
    <mergeCell ref="K5:L5"/>
    <mergeCell ref="A1:M1"/>
    <mergeCell ref="A2:B2"/>
    <mergeCell ref="C2:D2"/>
    <mergeCell ref="E2:F2"/>
    <mergeCell ref="G2:H2"/>
    <mergeCell ref="I2:J2"/>
    <mergeCell ref="K2:L2"/>
    <mergeCell ref="A3:B3"/>
    <mergeCell ref="C3:D3"/>
    <mergeCell ref="E3:F3"/>
    <mergeCell ref="G3:H3"/>
    <mergeCell ref="I3:J3"/>
    <mergeCell ref="K3:L3"/>
  </mergeCells>
  <hyperlinks>
    <hyperlink ref="A27" location="'Table 7'!A28" display="bookmark56" xr:uid="{00000000-0004-0000-0600-000000000000}"/>
    <hyperlink ref="A33" location="'Table 7'!A28" display="bookmark56" xr:uid="{00000000-0004-0000-0600-000001000000}"/>
    <hyperlink ref="A45" location="'Table 8'!A1" display="bookmark58" xr:uid="{00000000-0004-0000-0600-000002000000}"/>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0"/>
  <sheetViews>
    <sheetView workbookViewId="0">
      <selection activeCell="C66" sqref="C66"/>
    </sheetView>
  </sheetViews>
  <sheetFormatPr defaultRowHeight="13.2"/>
  <cols>
    <col min="1" max="1" width="35.109375" customWidth="1"/>
    <col min="2" max="2" width="31.44140625" customWidth="1"/>
    <col min="3" max="3" width="3.44140625" customWidth="1"/>
    <col min="4" max="4" width="16.109375" customWidth="1"/>
    <col min="5" max="6" width="19.33203125" customWidth="1"/>
  </cols>
  <sheetData>
    <row r="1" spans="1:6" ht="15" customHeight="1">
      <c r="A1" s="144" t="s">
        <v>365</v>
      </c>
      <c r="B1" s="144"/>
      <c r="C1" s="144"/>
      <c r="D1" s="144"/>
      <c r="E1" s="144"/>
      <c r="F1" s="144"/>
    </row>
    <row r="2" spans="1:6" ht="16.5" customHeight="1">
      <c r="A2" s="40" t="s">
        <v>366</v>
      </c>
      <c r="B2" s="185" t="s">
        <v>367</v>
      </c>
      <c r="C2" s="185"/>
      <c r="D2" s="185" t="s">
        <v>368</v>
      </c>
      <c r="E2" s="185"/>
    </row>
    <row r="3" spans="1:6" ht="16.5" customHeight="1">
      <c r="A3" s="41">
        <v>3</v>
      </c>
      <c r="B3" s="186" t="s">
        <v>369</v>
      </c>
      <c r="C3" s="187"/>
      <c r="D3" s="188">
        <v>100</v>
      </c>
      <c r="E3" s="189"/>
    </row>
    <row r="4" spans="1:6" ht="16.5" customHeight="1">
      <c r="A4" s="43">
        <v>7</v>
      </c>
      <c r="B4" s="190" t="s">
        <v>370</v>
      </c>
      <c r="C4" s="191"/>
      <c r="D4" s="192">
        <v>80</v>
      </c>
      <c r="E4" s="193"/>
    </row>
    <row r="5" spans="1:6" ht="16.5" customHeight="1">
      <c r="A5" s="41">
        <v>10</v>
      </c>
      <c r="B5" s="186" t="s">
        <v>371</v>
      </c>
      <c r="C5" s="187"/>
      <c r="D5" s="188">
        <v>50</v>
      </c>
      <c r="E5" s="189"/>
    </row>
    <row r="6" spans="1:6" ht="16.5" customHeight="1">
      <c r="A6" s="43">
        <v>15</v>
      </c>
      <c r="B6" s="190" t="s">
        <v>372</v>
      </c>
      <c r="C6" s="191"/>
      <c r="D6" s="192">
        <v>25</v>
      </c>
      <c r="E6" s="193"/>
    </row>
    <row r="7" spans="1:6" ht="16.5" customHeight="1">
      <c r="A7" s="41">
        <v>20</v>
      </c>
      <c r="B7" s="186" t="s">
        <v>373</v>
      </c>
      <c r="C7" s="187"/>
      <c r="D7" s="188">
        <v>10</v>
      </c>
      <c r="E7" s="189"/>
    </row>
    <row r="8" spans="1:6" ht="16.5" customHeight="1">
      <c r="A8" s="45" t="s">
        <v>374</v>
      </c>
      <c r="B8" s="194"/>
      <c r="C8" s="195"/>
      <c r="D8" s="192">
        <v>265</v>
      </c>
      <c r="E8" s="193"/>
    </row>
    <row r="9" spans="1:6" ht="43.95" customHeight="1">
      <c r="A9" s="141" t="s">
        <v>375</v>
      </c>
      <c r="B9" s="141"/>
      <c r="C9" s="141"/>
      <c r="D9" s="141"/>
      <c r="E9" s="141"/>
      <c r="F9" s="141"/>
    </row>
    <row r="10" spans="1:6" ht="16.5" customHeight="1">
      <c r="A10" s="141" t="s">
        <v>376</v>
      </c>
      <c r="B10" s="141"/>
      <c r="C10" s="141"/>
      <c r="D10" s="141"/>
      <c r="E10" s="141"/>
      <c r="F10" s="141"/>
    </row>
    <row r="11" spans="1:6" ht="33" customHeight="1">
      <c r="A11" s="142" t="s">
        <v>377</v>
      </c>
      <c r="B11" s="142"/>
      <c r="C11" s="142"/>
      <c r="D11" s="142"/>
      <c r="E11" s="142"/>
      <c r="F11" s="142"/>
    </row>
    <row r="12" spans="1:6" ht="43.95" customHeight="1">
      <c r="A12" s="141" t="s">
        <v>378</v>
      </c>
      <c r="B12" s="141"/>
      <c r="C12" s="141"/>
      <c r="D12" s="141"/>
      <c r="E12" s="141"/>
      <c r="F12" s="141"/>
    </row>
    <row r="13" spans="1:6" ht="91.95" customHeight="1">
      <c r="A13" s="141" t="s">
        <v>379</v>
      </c>
      <c r="B13" s="141"/>
      <c r="C13" s="141"/>
      <c r="D13" s="141"/>
      <c r="E13" s="141"/>
      <c r="F13" s="141"/>
    </row>
    <row r="14" spans="1:6" ht="15" customHeight="1">
      <c r="A14" s="144" t="s">
        <v>380</v>
      </c>
      <c r="B14" s="144"/>
      <c r="C14" s="144"/>
      <c r="D14" s="144"/>
      <c r="E14" s="144"/>
      <c r="F14" s="144"/>
    </row>
    <row r="15" spans="1:6" ht="16.5" customHeight="1">
      <c r="A15" s="40" t="s">
        <v>366</v>
      </c>
      <c r="B15" s="22" t="s">
        <v>367</v>
      </c>
      <c r="C15" s="185" t="s">
        <v>368</v>
      </c>
      <c r="D15" s="185"/>
      <c r="E15" s="22" t="s">
        <v>381</v>
      </c>
    </row>
    <row r="16" spans="1:6" ht="16.5" customHeight="1">
      <c r="A16" s="41">
        <v>10</v>
      </c>
      <c r="B16" s="24" t="s">
        <v>382</v>
      </c>
      <c r="C16" s="188">
        <v>50</v>
      </c>
      <c r="D16" s="196"/>
      <c r="E16" s="42" t="s">
        <v>383</v>
      </c>
    </row>
    <row r="17" spans="1:6" ht="16.5" customHeight="1">
      <c r="A17" s="43">
        <v>10</v>
      </c>
      <c r="B17" s="26" t="s">
        <v>371</v>
      </c>
      <c r="C17" s="192">
        <v>50</v>
      </c>
      <c r="D17" s="197"/>
      <c r="E17" s="44" t="s">
        <v>384</v>
      </c>
    </row>
    <row r="18" spans="1:6" ht="16.5" customHeight="1">
      <c r="A18" s="41">
        <v>10</v>
      </c>
      <c r="B18" s="24" t="s">
        <v>369</v>
      </c>
      <c r="C18" s="188">
        <v>50</v>
      </c>
      <c r="D18" s="196"/>
      <c r="E18" s="42" t="s">
        <v>385</v>
      </c>
    </row>
    <row r="19" spans="1:6" ht="61.2" customHeight="1">
      <c r="A19" s="140" t="s">
        <v>386</v>
      </c>
      <c r="B19" s="140"/>
      <c r="C19" s="140"/>
      <c r="D19" s="140"/>
      <c r="E19" s="140"/>
      <c r="F19" s="140"/>
    </row>
    <row r="20" spans="1:6" ht="139.94999999999999" customHeight="1">
      <c r="A20" s="141" t="s">
        <v>387</v>
      </c>
      <c r="B20" s="141"/>
      <c r="C20" s="141"/>
      <c r="D20" s="141"/>
      <c r="E20" s="141"/>
      <c r="F20" s="141"/>
    </row>
  </sheetData>
  <mergeCells count="27">
    <mergeCell ref="A20:F20"/>
    <mergeCell ref="C15:D15"/>
    <mergeCell ref="C16:D16"/>
    <mergeCell ref="C17:D17"/>
    <mergeCell ref="C18:D18"/>
    <mergeCell ref="A19:F19"/>
    <mergeCell ref="A10:F10"/>
    <mergeCell ref="A11:F11"/>
    <mergeCell ref="A12:F12"/>
    <mergeCell ref="A13:F13"/>
    <mergeCell ref="A14:F14"/>
    <mergeCell ref="B7:C7"/>
    <mergeCell ref="D7:E7"/>
    <mergeCell ref="B8:C8"/>
    <mergeCell ref="D8:E8"/>
    <mergeCell ref="A9:F9"/>
    <mergeCell ref="B4:C4"/>
    <mergeCell ref="D4:E4"/>
    <mergeCell ref="B5:C5"/>
    <mergeCell ref="D5:E5"/>
    <mergeCell ref="B6:C6"/>
    <mergeCell ref="D6:E6"/>
    <mergeCell ref="A1:F1"/>
    <mergeCell ref="B2:C2"/>
    <mergeCell ref="D2:E2"/>
    <mergeCell ref="B3:C3"/>
    <mergeCell ref="D3:E3"/>
  </mergeCells>
  <hyperlinks>
    <hyperlink ref="A13" location="'Table 8'!A14" display="bookmark59" xr:uid="{00000000-0004-0000-0700-000000000000}"/>
    <hyperlink ref="A20" location="'Table 9'!A1" display="bookmark61" xr:uid="{00000000-0004-0000-07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18"/>
  <sheetViews>
    <sheetView workbookViewId="0">
      <selection activeCell="C66" sqref="C66"/>
    </sheetView>
  </sheetViews>
  <sheetFormatPr defaultRowHeight="13.2"/>
  <cols>
    <col min="1" max="1" width="11.109375" customWidth="1"/>
    <col min="2" max="2" width="2" customWidth="1"/>
    <col min="3" max="3" width="8.77734375" customWidth="1"/>
    <col min="4" max="4" width="4.109375" customWidth="1"/>
    <col min="5" max="5" width="6.6640625" customWidth="1"/>
    <col min="6" max="6" width="6.44140625" customWidth="1"/>
    <col min="7" max="7" width="4.77734375" customWidth="1"/>
    <col min="8" max="8" width="8.44140625" customWidth="1"/>
    <col min="9" max="9" width="2.44140625" customWidth="1"/>
    <col min="10" max="10" width="10.6640625" customWidth="1"/>
    <col min="11" max="11" width="6.6640625" customWidth="1"/>
    <col min="12" max="12" width="7.109375" customWidth="1"/>
    <col min="13" max="13" width="7.44140625" customWidth="1"/>
    <col min="14" max="14" width="5.33203125" customWidth="1"/>
    <col min="15" max="15" width="5.44140625" customWidth="1"/>
    <col min="16" max="16" width="6" customWidth="1"/>
    <col min="17" max="17" width="20" customWidth="1"/>
  </cols>
  <sheetData>
    <row r="1" spans="1:17" ht="15" customHeight="1">
      <c r="A1" s="144" t="s">
        <v>388</v>
      </c>
      <c r="B1" s="144"/>
      <c r="C1" s="144"/>
      <c r="D1" s="144"/>
      <c r="E1" s="144"/>
      <c r="F1" s="144"/>
      <c r="G1" s="144"/>
      <c r="H1" s="144"/>
      <c r="I1" s="144"/>
      <c r="J1" s="144"/>
      <c r="K1" s="144"/>
      <c r="L1" s="144"/>
      <c r="M1" s="144"/>
      <c r="N1" s="144"/>
      <c r="O1" s="144"/>
      <c r="P1" s="144"/>
      <c r="Q1" s="144"/>
    </row>
    <row r="2" spans="1:17" ht="16.5" customHeight="1">
      <c r="A2" s="198" t="s">
        <v>389</v>
      </c>
      <c r="B2" s="198"/>
      <c r="C2" s="185" t="s">
        <v>390</v>
      </c>
      <c r="D2" s="185"/>
      <c r="E2" s="185" t="s">
        <v>391</v>
      </c>
      <c r="F2" s="185"/>
      <c r="G2" s="185" t="s">
        <v>392</v>
      </c>
      <c r="H2" s="185"/>
      <c r="I2" s="185" t="s">
        <v>393</v>
      </c>
      <c r="J2" s="185"/>
      <c r="K2" s="199" t="s">
        <v>394</v>
      </c>
      <c r="L2" s="199"/>
      <c r="M2" s="185" t="s">
        <v>395</v>
      </c>
      <c r="N2" s="185"/>
      <c r="O2" s="185" t="s">
        <v>396</v>
      </c>
      <c r="P2" s="185"/>
    </row>
    <row r="3" spans="1:17" ht="16.5" customHeight="1">
      <c r="A3" s="200">
        <v>3</v>
      </c>
      <c r="B3" s="201"/>
      <c r="C3" s="202">
        <v>308</v>
      </c>
      <c r="D3" s="203"/>
      <c r="E3" s="202">
        <v>1106</v>
      </c>
      <c r="F3" s="203"/>
      <c r="G3" s="202">
        <v>103</v>
      </c>
      <c r="H3" s="203"/>
      <c r="I3" s="202">
        <v>0</v>
      </c>
      <c r="J3" s="203"/>
      <c r="K3" s="202">
        <v>83</v>
      </c>
      <c r="L3" s="203"/>
      <c r="M3" s="202">
        <v>0</v>
      </c>
      <c r="N3" s="203"/>
      <c r="O3" s="202">
        <v>1600</v>
      </c>
      <c r="P3" s="203"/>
    </row>
    <row r="4" spans="1:17" ht="16.5" customHeight="1">
      <c r="A4" s="204">
        <v>7</v>
      </c>
      <c r="B4" s="205"/>
      <c r="C4" s="206">
        <v>0</v>
      </c>
      <c r="D4" s="207"/>
      <c r="E4" s="206">
        <v>487</v>
      </c>
      <c r="F4" s="207"/>
      <c r="G4" s="206">
        <v>177</v>
      </c>
      <c r="H4" s="207"/>
      <c r="I4" s="206">
        <v>173</v>
      </c>
      <c r="J4" s="207"/>
      <c r="K4" s="206">
        <v>275</v>
      </c>
      <c r="L4" s="207"/>
      <c r="M4" s="206">
        <v>168</v>
      </c>
      <c r="N4" s="207"/>
      <c r="O4" s="206">
        <v>1280</v>
      </c>
      <c r="P4" s="207"/>
    </row>
    <row r="5" spans="1:17" ht="16.5" customHeight="1">
      <c r="A5" s="204">
        <v>10</v>
      </c>
      <c r="B5" s="205"/>
      <c r="C5" s="202">
        <v>0</v>
      </c>
      <c r="D5" s="203"/>
      <c r="E5" s="202">
        <v>162</v>
      </c>
      <c r="F5" s="203"/>
      <c r="G5" s="202">
        <v>101</v>
      </c>
      <c r="H5" s="203"/>
      <c r="I5" s="202">
        <v>169</v>
      </c>
      <c r="J5" s="203"/>
      <c r="K5" s="202">
        <v>182</v>
      </c>
      <c r="L5" s="203"/>
      <c r="M5" s="202">
        <v>186</v>
      </c>
      <c r="N5" s="203"/>
      <c r="O5" s="202">
        <v>800</v>
      </c>
      <c r="P5" s="203"/>
    </row>
    <row r="6" spans="1:17" ht="16.5" customHeight="1">
      <c r="A6" s="204">
        <v>15</v>
      </c>
      <c r="B6" s="205"/>
      <c r="C6" s="206">
        <v>0</v>
      </c>
      <c r="D6" s="207"/>
      <c r="E6" s="206">
        <v>36</v>
      </c>
      <c r="F6" s="207"/>
      <c r="G6" s="206">
        <v>64</v>
      </c>
      <c r="H6" s="207"/>
      <c r="I6" s="206">
        <v>58</v>
      </c>
      <c r="J6" s="207"/>
      <c r="K6" s="206">
        <v>100</v>
      </c>
      <c r="L6" s="207"/>
      <c r="M6" s="206">
        <v>62</v>
      </c>
      <c r="N6" s="207"/>
      <c r="O6" s="206">
        <v>320</v>
      </c>
      <c r="P6" s="207"/>
    </row>
    <row r="7" spans="1:17" ht="16.5" customHeight="1">
      <c r="A7" s="204">
        <v>20</v>
      </c>
      <c r="B7" s="205"/>
      <c r="C7" s="202">
        <v>0</v>
      </c>
      <c r="D7" s="203"/>
      <c r="E7" s="202">
        <v>7</v>
      </c>
      <c r="F7" s="203"/>
      <c r="G7" s="202">
        <v>38</v>
      </c>
      <c r="H7" s="203"/>
      <c r="I7" s="202">
        <v>23</v>
      </c>
      <c r="J7" s="203"/>
      <c r="K7" s="202">
        <v>60</v>
      </c>
      <c r="L7" s="203"/>
      <c r="M7" s="202">
        <v>32</v>
      </c>
      <c r="N7" s="203"/>
      <c r="O7" s="202">
        <v>160</v>
      </c>
      <c r="P7" s="203"/>
    </row>
    <row r="8" spans="1:17" ht="16.5" customHeight="1">
      <c r="A8" s="208" t="s">
        <v>397</v>
      </c>
      <c r="B8" s="209"/>
      <c r="C8" s="210">
        <v>308</v>
      </c>
      <c r="D8" s="211"/>
      <c r="E8" s="212">
        <v>1798</v>
      </c>
      <c r="F8" s="213"/>
      <c r="G8" s="210">
        <v>483</v>
      </c>
      <c r="H8" s="211"/>
      <c r="I8" s="210">
        <v>423</v>
      </c>
      <c r="J8" s="211"/>
      <c r="K8" s="210">
        <v>700</v>
      </c>
      <c r="L8" s="211"/>
      <c r="M8" s="210">
        <v>448</v>
      </c>
      <c r="N8" s="211"/>
      <c r="O8" s="210">
        <v>4160</v>
      </c>
      <c r="P8" s="211"/>
    </row>
    <row r="9" spans="1:17" ht="60" customHeight="1">
      <c r="A9" s="141" t="s">
        <v>398</v>
      </c>
      <c r="B9" s="141"/>
      <c r="C9" s="141"/>
      <c r="D9" s="141"/>
      <c r="E9" s="141"/>
      <c r="F9" s="141"/>
      <c r="G9" s="141"/>
      <c r="H9" s="141"/>
      <c r="I9" s="141"/>
      <c r="J9" s="141"/>
      <c r="K9" s="141"/>
      <c r="L9" s="141"/>
      <c r="M9" s="141"/>
      <c r="N9" s="141"/>
      <c r="O9" s="141"/>
      <c r="P9" s="141"/>
      <c r="Q9" s="141"/>
    </row>
    <row r="10" spans="1:17" ht="171.45" customHeight="1">
      <c r="A10" s="141" t="s">
        <v>399</v>
      </c>
      <c r="B10" s="141"/>
      <c r="C10" s="141"/>
      <c r="D10" s="141"/>
      <c r="E10" s="141"/>
      <c r="F10" s="141"/>
      <c r="G10" s="141"/>
      <c r="H10" s="141"/>
      <c r="I10" s="141"/>
      <c r="J10" s="141"/>
      <c r="K10" s="141"/>
      <c r="L10" s="141"/>
      <c r="M10" s="141"/>
      <c r="N10" s="141"/>
      <c r="O10" s="141"/>
      <c r="P10" s="141"/>
      <c r="Q10" s="141"/>
    </row>
    <row r="11" spans="1:17" ht="28.5" customHeight="1">
      <c r="A11" s="140" t="s">
        <v>400</v>
      </c>
      <c r="B11" s="140"/>
      <c r="C11" s="140"/>
      <c r="D11" s="140"/>
      <c r="E11" s="140"/>
      <c r="F11" s="140"/>
      <c r="G11" s="140"/>
      <c r="H11" s="140"/>
      <c r="I11" s="140"/>
      <c r="J11" s="140"/>
      <c r="K11" s="140"/>
      <c r="L11" s="140"/>
      <c r="M11" s="140"/>
      <c r="N11" s="140"/>
      <c r="O11" s="140"/>
      <c r="P11" s="140"/>
      <c r="Q11" s="140"/>
    </row>
    <row r="12" spans="1:17" ht="16.5" customHeight="1">
      <c r="A12" s="21" t="s">
        <v>401</v>
      </c>
      <c r="B12" s="185" t="s">
        <v>390</v>
      </c>
      <c r="C12" s="185"/>
      <c r="D12" s="185" t="s">
        <v>391</v>
      </c>
      <c r="E12" s="185"/>
      <c r="F12" s="185" t="s">
        <v>392</v>
      </c>
      <c r="G12" s="185"/>
      <c r="H12" s="185" t="s">
        <v>393</v>
      </c>
      <c r="I12" s="185"/>
      <c r="J12" s="185" t="s">
        <v>394</v>
      </c>
      <c r="K12" s="185"/>
      <c r="L12" s="185" t="s">
        <v>395</v>
      </c>
      <c r="M12" s="185"/>
      <c r="N12" s="185" t="s">
        <v>396</v>
      </c>
      <c r="O12" s="185"/>
    </row>
    <row r="13" spans="1:17" ht="16.5" customHeight="1">
      <c r="A13" s="46">
        <v>3</v>
      </c>
      <c r="B13" s="214">
        <v>1E-3</v>
      </c>
      <c r="C13" s="215"/>
      <c r="D13" s="214">
        <v>5.0000000000000001E-3</v>
      </c>
      <c r="E13" s="215"/>
      <c r="F13" s="214">
        <v>1.4E-2</v>
      </c>
      <c r="G13" s="215"/>
      <c r="H13" s="214">
        <v>0.30599999999999999</v>
      </c>
      <c r="I13" s="215"/>
      <c r="J13" s="214">
        <v>1.4E-2</v>
      </c>
      <c r="K13" s="215"/>
      <c r="L13" s="214">
        <v>0.36499999999999999</v>
      </c>
      <c r="M13" s="215"/>
      <c r="N13" s="214">
        <v>0.70499999999999996</v>
      </c>
      <c r="O13" s="215"/>
    </row>
    <row r="14" spans="1:17" ht="16.5" customHeight="1">
      <c r="A14" s="47">
        <v>7</v>
      </c>
      <c r="B14" s="216">
        <v>2E-3</v>
      </c>
      <c r="C14" s="217"/>
      <c r="D14" s="216">
        <v>4.1000000000000002E-2</v>
      </c>
      <c r="E14" s="217"/>
      <c r="F14" s="216">
        <v>1.738</v>
      </c>
      <c r="G14" s="217"/>
      <c r="H14" s="216">
        <v>2.012</v>
      </c>
      <c r="I14" s="217"/>
      <c r="J14" s="216">
        <v>3.1970000000000001</v>
      </c>
      <c r="K14" s="217"/>
      <c r="L14" s="216">
        <v>2.0619999999999998</v>
      </c>
      <c r="M14" s="217"/>
      <c r="N14" s="216">
        <v>9.0540000000000003</v>
      </c>
      <c r="O14" s="217"/>
    </row>
    <row r="15" spans="1:17" ht="16.5" customHeight="1">
      <c r="A15" s="47">
        <v>10</v>
      </c>
      <c r="B15" s="214">
        <v>3.0000000000000001E-3</v>
      </c>
      <c r="C15" s="215"/>
      <c r="D15" s="214">
        <v>0.111</v>
      </c>
      <c r="E15" s="215"/>
      <c r="F15" s="214">
        <v>11.061999999999999</v>
      </c>
      <c r="G15" s="215"/>
      <c r="H15" s="214">
        <v>5.0880000000000001</v>
      </c>
      <c r="I15" s="215"/>
      <c r="J15" s="214">
        <v>13.057</v>
      </c>
      <c r="K15" s="215"/>
      <c r="L15" s="214">
        <v>4.7140000000000004</v>
      </c>
      <c r="M15" s="215"/>
      <c r="N15" s="214">
        <v>34.034999999999997</v>
      </c>
      <c r="O15" s="215"/>
    </row>
    <row r="16" spans="1:17" ht="16.5" customHeight="1">
      <c r="A16" s="47">
        <v>15</v>
      </c>
      <c r="B16" s="216">
        <v>4.0000000000000001E-3</v>
      </c>
      <c r="C16" s="217"/>
      <c r="D16" s="216">
        <v>0.36399999999999999</v>
      </c>
      <c r="E16" s="217"/>
      <c r="F16" s="216">
        <v>60.896000000000001</v>
      </c>
      <c r="G16" s="217"/>
      <c r="H16" s="216">
        <v>14.493</v>
      </c>
      <c r="I16" s="217"/>
      <c r="J16" s="216">
        <v>63.996000000000002</v>
      </c>
      <c r="K16" s="217"/>
      <c r="L16" s="216">
        <v>12.071</v>
      </c>
      <c r="M16" s="217"/>
      <c r="N16" s="216">
        <v>151.82400000000001</v>
      </c>
      <c r="O16" s="217"/>
    </row>
    <row r="17" spans="1:15" ht="16.5" customHeight="1">
      <c r="A17" s="47">
        <v>20</v>
      </c>
      <c r="B17" s="214">
        <v>6.0000000000000001E-3</v>
      </c>
      <c r="C17" s="215"/>
      <c r="D17" s="214">
        <v>0.84499999999999997</v>
      </c>
      <c r="E17" s="215"/>
      <c r="F17" s="214">
        <v>184.31</v>
      </c>
      <c r="G17" s="215"/>
      <c r="H17" s="214">
        <v>34.840000000000003</v>
      </c>
      <c r="I17" s="215"/>
      <c r="J17" s="214">
        <v>181.99299999999999</v>
      </c>
      <c r="K17" s="215"/>
      <c r="L17" s="214">
        <v>23.452000000000002</v>
      </c>
      <c r="M17" s="215"/>
      <c r="N17" s="214">
        <v>425.44600000000003</v>
      </c>
      <c r="O17" s="215"/>
    </row>
    <row r="18" spans="1:15" ht="16.5" customHeight="1">
      <c r="A18" s="25" t="s">
        <v>402</v>
      </c>
      <c r="B18" s="218">
        <v>1.6E-2</v>
      </c>
      <c r="C18" s="219"/>
      <c r="D18" s="218">
        <v>1.365</v>
      </c>
      <c r="E18" s="219"/>
      <c r="F18" s="218">
        <v>258.02</v>
      </c>
      <c r="G18" s="219"/>
      <c r="H18" s="218">
        <v>56.738999999999997</v>
      </c>
      <c r="I18" s="219"/>
      <c r="J18" s="218">
        <v>262.25799999999998</v>
      </c>
      <c r="K18" s="219"/>
      <c r="L18" s="218">
        <v>42.664999999999999</v>
      </c>
      <c r="M18" s="219"/>
      <c r="N18" s="218">
        <v>621.06399999999996</v>
      </c>
      <c r="O18" s="219"/>
    </row>
  </sheetData>
  <mergeCells count="109">
    <mergeCell ref="B17:C17"/>
    <mergeCell ref="D17:E17"/>
    <mergeCell ref="F17:G17"/>
    <mergeCell ref="H17:I17"/>
    <mergeCell ref="J17:K17"/>
    <mergeCell ref="L17:M17"/>
    <mergeCell ref="N17:O17"/>
    <mergeCell ref="B18:C18"/>
    <mergeCell ref="D18:E18"/>
    <mergeCell ref="F18:G18"/>
    <mergeCell ref="H18:I18"/>
    <mergeCell ref="J18:K18"/>
    <mergeCell ref="L18:M18"/>
    <mergeCell ref="N18:O18"/>
    <mergeCell ref="B15:C15"/>
    <mergeCell ref="D15:E15"/>
    <mergeCell ref="F15:G15"/>
    <mergeCell ref="H15:I15"/>
    <mergeCell ref="J15:K15"/>
    <mergeCell ref="L15:M15"/>
    <mergeCell ref="N15:O15"/>
    <mergeCell ref="B16:C16"/>
    <mergeCell ref="D16:E16"/>
    <mergeCell ref="F16:G16"/>
    <mergeCell ref="H16:I16"/>
    <mergeCell ref="J16:K16"/>
    <mergeCell ref="L16:M16"/>
    <mergeCell ref="N16:O16"/>
    <mergeCell ref="B13:C13"/>
    <mergeCell ref="D13:E13"/>
    <mergeCell ref="F13:G13"/>
    <mergeCell ref="H13:I13"/>
    <mergeCell ref="J13:K13"/>
    <mergeCell ref="L13:M13"/>
    <mergeCell ref="N13:O13"/>
    <mergeCell ref="B14:C14"/>
    <mergeCell ref="D14:E14"/>
    <mergeCell ref="F14:G14"/>
    <mergeCell ref="H14:I14"/>
    <mergeCell ref="J14:K14"/>
    <mergeCell ref="L14:M14"/>
    <mergeCell ref="N14:O14"/>
    <mergeCell ref="A9:Q9"/>
    <mergeCell ref="A10:Q10"/>
    <mergeCell ref="A11:Q11"/>
    <mergeCell ref="B12:C12"/>
    <mergeCell ref="D12:E12"/>
    <mergeCell ref="F12:G12"/>
    <mergeCell ref="H12:I12"/>
    <mergeCell ref="J12:K12"/>
    <mergeCell ref="L12:M12"/>
    <mergeCell ref="N12:O12"/>
    <mergeCell ref="A7:B7"/>
    <mergeCell ref="C7:D7"/>
    <mergeCell ref="E7:F7"/>
    <mergeCell ref="G7:H7"/>
    <mergeCell ref="I7:J7"/>
    <mergeCell ref="K7:L7"/>
    <mergeCell ref="M7:N7"/>
    <mergeCell ref="O7:P7"/>
    <mergeCell ref="A8:B8"/>
    <mergeCell ref="C8:D8"/>
    <mergeCell ref="E8:F8"/>
    <mergeCell ref="G8:H8"/>
    <mergeCell ref="I8:J8"/>
    <mergeCell ref="K8:L8"/>
    <mergeCell ref="M8:N8"/>
    <mergeCell ref="O8:P8"/>
    <mergeCell ref="A5:B5"/>
    <mergeCell ref="C5:D5"/>
    <mergeCell ref="E5:F5"/>
    <mergeCell ref="G5:H5"/>
    <mergeCell ref="I5:J5"/>
    <mergeCell ref="K5:L5"/>
    <mergeCell ref="M5:N5"/>
    <mergeCell ref="O5:P5"/>
    <mergeCell ref="A6:B6"/>
    <mergeCell ref="C6:D6"/>
    <mergeCell ref="E6:F6"/>
    <mergeCell ref="G6:H6"/>
    <mergeCell ref="I6:J6"/>
    <mergeCell ref="K6:L6"/>
    <mergeCell ref="M6:N6"/>
    <mergeCell ref="O6:P6"/>
    <mergeCell ref="A3:B3"/>
    <mergeCell ref="C3:D3"/>
    <mergeCell ref="E3:F3"/>
    <mergeCell ref="G3:H3"/>
    <mergeCell ref="I3:J3"/>
    <mergeCell ref="K3:L3"/>
    <mergeCell ref="M3:N3"/>
    <mergeCell ref="O3:P3"/>
    <mergeCell ref="A4:B4"/>
    <mergeCell ref="C4:D4"/>
    <mergeCell ref="E4:F4"/>
    <mergeCell ref="G4:H4"/>
    <mergeCell ref="I4:J4"/>
    <mergeCell ref="K4:L4"/>
    <mergeCell ref="M4:N4"/>
    <mergeCell ref="O4:P4"/>
    <mergeCell ref="A1:Q1"/>
    <mergeCell ref="A2:B2"/>
    <mergeCell ref="C2:D2"/>
    <mergeCell ref="E2:F2"/>
    <mergeCell ref="G2:H2"/>
    <mergeCell ref="I2:J2"/>
    <mergeCell ref="K2:L2"/>
    <mergeCell ref="M2:N2"/>
    <mergeCell ref="O2:P2"/>
  </mergeCells>
  <hyperlinks>
    <hyperlink ref="A10" location="'Table 9'!A11" display="bookmark62" xr:uid="{00000000-0004-0000-08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election activeCell="C66" sqref="C66"/>
    </sheetView>
  </sheetViews>
  <sheetFormatPr defaultRowHeight="13.2"/>
  <cols>
    <col min="1" max="1" width="18" customWidth="1"/>
    <col min="2" max="2" width="11.77734375" customWidth="1"/>
    <col min="3" max="3" width="11.44140625" customWidth="1"/>
    <col min="4" max="4" width="14" customWidth="1"/>
    <col min="5" max="5" width="13.109375" customWidth="1"/>
    <col min="6" max="6" width="14" customWidth="1"/>
    <col min="7" max="7" width="13.109375" customWidth="1"/>
    <col min="8" max="8" width="29.33203125" customWidth="1"/>
  </cols>
  <sheetData>
    <row r="1" spans="1:8" ht="123.75" customHeight="1">
      <c r="A1" s="141" t="s">
        <v>403</v>
      </c>
      <c r="B1" s="141"/>
      <c r="C1" s="141"/>
      <c r="D1" s="141"/>
      <c r="E1" s="141"/>
      <c r="F1" s="141"/>
      <c r="G1" s="141"/>
      <c r="H1" s="141"/>
    </row>
    <row r="2" spans="1:8" ht="123.75" customHeight="1">
      <c r="A2" s="141" t="s">
        <v>404</v>
      </c>
      <c r="B2" s="141"/>
      <c r="C2" s="141"/>
      <c r="D2" s="141"/>
      <c r="E2" s="141"/>
      <c r="F2" s="141"/>
      <c r="G2" s="141"/>
      <c r="H2" s="141"/>
    </row>
    <row r="3" spans="1:8" ht="15" customHeight="1">
      <c r="A3" s="144" t="s">
        <v>405</v>
      </c>
      <c r="B3" s="144"/>
      <c r="C3" s="144"/>
      <c r="D3" s="144"/>
      <c r="E3" s="144"/>
      <c r="F3" s="144"/>
      <c r="G3" s="144"/>
      <c r="H3" s="144"/>
    </row>
    <row r="4" spans="1:8" ht="16.5" customHeight="1">
      <c r="A4" s="21" t="s">
        <v>406</v>
      </c>
      <c r="B4" s="22" t="s">
        <v>390</v>
      </c>
      <c r="C4" s="22" t="s">
        <v>391</v>
      </c>
      <c r="D4" s="22" t="s">
        <v>392</v>
      </c>
      <c r="E4" s="22" t="s">
        <v>393</v>
      </c>
      <c r="F4" s="48" t="s">
        <v>394</v>
      </c>
      <c r="G4" s="22" t="s">
        <v>395</v>
      </c>
    </row>
    <row r="5" spans="1:8" ht="16.5" customHeight="1">
      <c r="A5" s="46">
        <v>3</v>
      </c>
      <c r="B5" s="49">
        <v>6.3E-2</v>
      </c>
      <c r="C5" s="49">
        <v>4.0000000000000001E-3</v>
      </c>
      <c r="D5" s="49">
        <v>0</v>
      </c>
      <c r="E5" s="49">
        <v>0</v>
      </c>
      <c r="F5" s="49">
        <v>0</v>
      </c>
      <c r="G5" s="49">
        <v>0</v>
      </c>
    </row>
    <row r="6" spans="1:8" ht="16.5" customHeight="1">
      <c r="A6" s="47">
        <v>7</v>
      </c>
      <c r="B6" s="50">
        <v>0.218</v>
      </c>
      <c r="C6" s="50">
        <v>2.5999999999999999E-2</v>
      </c>
      <c r="D6" s="50">
        <v>1.4999999999999999E-2</v>
      </c>
      <c r="E6" s="50">
        <v>3.0000000000000001E-3</v>
      </c>
      <c r="F6" s="50">
        <v>7.0000000000000001E-3</v>
      </c>
      <c r="G6" s="50">
        <v>1E-3</v>
      </c>
    </row>
    <row r="7" spans="1:8" ht="16.5" customHeight="1">
      <c r="A7" s="47">
        <v>10</v>
      </c>
      <c r="B7" s="49">
        <v>0.314</v>
      </c>
      <c r="C7" s="49">
        <v>4.2999999999999997E-2</v>
      </c>
      <c r="D7" s="49">
        <v>2.5000000000000001E-2</v>
      </c>
      <c r="E7" s="49">
        <v>8.9999999999999993E-3</v>
      </c>
      <c r="F7" s="49">
        <v>1.4E-2</v>
      </c>
      <c r="G7" s="49">
        <v>5.0000000000000001E-3</v>
      </c>
    </row>
    <row r="8" spans="1:8" ht="16.5" customHeight="1">
      <c r="A8" s="47">
        <v>15</v>
      </c>
      <c r="B8" s="50">
        <v>0.39700000000000002</v>
      </c>
      <c r="C8" s="50">
        <v>5.0999999999999997E-2</v>
      </c>
      <c r="D8" s="50">
        <v>3.1E-2</v>
      </c>
      <c r="E8" s="50">
        <v>0.02</v>
      </c>
      <c r="F8" s="50">
        <v>1.4E-2</v>
      </c>
      <c r="G8" s="50">
        <v>8.9999999999999993E-3</v>
      </c>
    </row>
    <row r="9" spans="1:8" ht="16.5" customHeight="1">
      <c r="A9" s="47">
        <v>20</v>
      </c>
      <c r="B9" s="49">
        <v>0.47799999999999998</v>
      </c>
      <c r="C9" s="49">
        <v>5.2999999999999999E-2</v>
      </c>
      <c r="D9" s="49">
        <v>0.04</v>
      </c>
      <c r="E9" s="49">
        <v>2.5999999999999999E-2</v>
      </c>
      <c r="F9" s="49">
        <v>2.3E-2</v>
      </c>
      <c r="G9" s="49">
        <v>1.6E-2</v>
      </c>
    </row>
    <row r="10" spans="1:8" ht="261.45" customHeight="1">
      <c r="A10" s="140" t="s">
        <v>407</v>
      </c>
      <c r="B10" s="140"/>
      <c r="C10" s="140"/>
      <c r="D10" s="140"/>
      <c r="E10" s="140"/>
      <c r="F10" s="140"/>
      <c r="G10" s="140"/>
      <c r="H10" s="140"/>
    </row>
    <row r="11" spans="1:8" ht="60" customHeight="1">
      <c r="A11" s="141" t="s">
        <v>408</v>
      </c>
      <c r="B11" s="141"/>
      <c r="C11" s="141"/>
      <c r="D11" s="141"/>
      <c r="E11" s="141"/>
      <c r="F11" s="141"/>
      <c r="G11" s="141"/>
      <c r="H11" s="141"/>
    </row>
    <row r="12" spans="1:8" ht="91.95" customHeight="1">
      <c r="A12" s="141" t="s">
        <v>409</v>
      </c>
      <c r="B12" s="141"/>
      <c r="C12" s="141"/>
      <c r="D12" s="141"/>
      <c r="E12" s="141"/>
      <c r="F12" s="141"/>
      <c r="G12" s="141"/>
      <c r="H12" s="141"/>
    </row>
  </sheetData>
  <mergeCells count="6">
    <mergeCell ref="A12:H12"/>
    <mergeCell ref="A1:H1"/>
    <mergeCell ref="A2:H2"/>
    <mergeCell ref="A3:H3"/>
    <mergeCell ref="A10:H10"/>
    <mergeCell ref="A11:H11"/>
  </mergeCells>
  <hyperlinks>
    <hyperlink ref="A2" location="'Table 10'!A3" display="bookmark63" xr:uid="{00000000-0004-0000-0900-000000000000}"/>
    <hyperlink ref="A11" location="'Table 11'!A1" display="bookmark65" xr:uid="{00000000-0004-0000-0900-000001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3"/>
  <sheetViews>
    <sheetView workbookViewId="0">
      <selection activeCell="C66" sqref="C66"/>
    </sheetView>
  </sheetViews>
  <sheetFormatPr defaultRowHeight="13.2"/>
  <cols>
    <col min="1" max="1" width="8" customWidth="1"/>
    <col min="2" max="2" width="9.77734375" customWidth="1"/>
    <col min="3" max="3" width="11.44140625" customWidth="1"/>
    <col min="4" max="4" width="12.109375" customWidth="1"/>
    <col min="5" max="5" width="11.44140625" customWidth="1"/>
    <col min="6" max="6" width="10.6640625" customWidth="1"/>
    <col min="7" max="7" width="9.77734375" customWidth="1"/>
    <col min="8" max="8" width="10" customWidth="1"/>
    <col min="9" max="10" width="10.77734375" customWidth="1"/>
    <col min="11" max="11" width="19.44140625" customWidth="1"/>
  </cols>
  <sheetData>
    <row r="1" spans="1:11" ht="15" customHeight="1">
      <c r="A1" s="144" t="s">
        <v>410</v>
      </c>
      <c r="B1" s="144"/>
      <c r="C1" s="144"/>
      <c r="D1" s="144"/>
      <c r="E1" s="144"/>
      <c r="F1" s="144"/>
      <c r="G1" s="144"/>
      <c r="H1" s="144"/>
      <c r="I1" s="144"/>
      <c r="J1" s="144"/>
      <c r="K1" s="144"/>
    </row>
    <row r="2" spans="1:11" ht="16.5" customHeight="1">
      <c r="A2" s="51" t="s">
        <v>411</v>
      </c>
      <c r="B2" s="52" t="s">
        <v>412</v>
      </c>
      <c r="C2" s="52" t="s">
        <v>413</v>
      </c>
      <c r="D2" s="52" t="s">
        <v>414</v>
      </c>
      <c r="E2" s="53" t="s">
        <v>415</v>
      </c>
      <c r="F2" s="54">
        <v>3</v>
      </c>
      <c r="G2" s="54">
        <v>7</v>
      </c>
      <c r="H2" s="54">
        <v>10</v>
      </c>
      <c r="I2" s="54">
        <v>15</v>
      </c>
      <c r="J2" s="55">
        <v>20</v>
      </c>
    </row>
    <row r="3" spans="1:11" ht="16.5" customHeight="1">
      <c r="A3" s="56">
        <v>1</v>
      </c>
      <c r="B3" s="57" t="s">
        <v>416</v>
      </c>
      <c r="C3" s="57" t="s">
        <v>416</v>
      </c>
      <c r="D3" s="57" t="s">
        <v>416</v>
      </c>
      <c r="E3" s="58" t="s">
        <v>416</v>
      </c>
      <c r="F3" s="59">
        <v>481.93</v>
      </c>
      <c r="G3" s="59">
        <v>674.81</v>
      </c>
      <c r="H3" s="59">
        <v>731.66</v>
      </c>
      <c r="I3" s="59">
        <v>876.35</v>
      </c>
      <c r="J3" s="59">
        <v>916.22</v>
      </c>
    </row>
    <row r="4" spans="1:11" ht="16.5" customHeight="1">
      <c r="A4" s="60">
        <v>2</v>
      </c>
      <c r="B4" s="61" t="s">
        <v>416</v>
      </c>
      <c r="C4" s="61" t="s">
        <v>416</v>
      </c>
      <c r="D4" s="61" t="s">
        <v>416</v>
      </c>
      <c r="E4" s="62" t="s">
        <v>417</v>
      </c>
      <c r="F4" s="63">
        <v>641.24</v>
      </c>
      <c r="G4" s="63">
        <v>871.81</v>
      </c>
      <c r="H4" s="63">
        <v>907.98</v>
      </c>
      <c r="I4" s="63">
        <v>1029.04</v>
      </c>
      <c r="J4" s="63">
        <v>1058.02</v>
      </c>
    </row>
    <row r="5" spans="1:11" ht="16.5" customHeight="1">
      <c r="A5" s="64">
        <v>3</v>
      </c>
      <c r="B5" s="61" t="s">
        <v>416</v>
      </c>
      <c r="C5" s="61" t="s">
        <v>416</v>
      </c>
      <c r="D5" s="65" t="s">
        <v>417</v>
      </c>
      <c r="E5" s="66" t="s">
        <v>416</v>
      </c>
      <c r="F5" s="67">
        <v>435.78</v>
      </c>
      <c r="G5" s="67">
        <v>620.71</v>
      </c>
      <c r="H5" s="67">
        <v>669.02</v>
      </c>
      <c r="I5" s="67">
        <v>807.22</v>
      </c>
      <c r="J5" s="67">
        <v>871.38</v>
      </c>
    </row>
    <row r="6" spans="1:11" ht="16.5" customHeight="1">
      <c r="A6" s="60">
        <v>4</v>
      </c>
      <c r="B6" s="61" t="s">
        <v>416</v>
      </c>
      <c r="C6" s="61" t="s">
        <v>416</v>
      </c>
      <c r="D6" s="65" t="s">
        <v>417</v>
      </c>
      <c r="E6" s="62" t="s">
        <v>417</v>
      </c>
      <c r="F6" s="63">
        <v>510.42</v>
      </c>
      <c r="G6" s="63">
        <v>700.14</v>
      </c>
      <c r="H6" s="63">
        <v>760.27</v>
      </c>
      <c r="I6" s="63">
        <v>903.14</v>
      </c>
      <c r="J6" s="63">
        <v>957.03</v>
      </c>
    </row>
    <row r="7" spans="1:11" ht="16.5" customHeight="1">
      <c r="A7" s="64">
        <v>5</v>
      </c>
      <c r="B7" s="61" t="s">
        <v>416</v>
      </c>
      <c r="C7" s="65" t="s">
        <v>417</v>
      </c>
      <c r="D7" s="61" t="s">
        <v>416</v>
      </c>
      <c r="E7" s="66" t="s">
        <v>416</v>
      </c>
      <c r="F7" s="67">
        <v>480.17</v>
      </c>
      <c r="G7" s="67">
        <v>668.34</v>
      </c>
      <c r="H7" s="67">
        <v>717.18</v>
      </c>
      <c r="I7" s="67">
        <v>854.73</v>
      </c>
      <c r="J7" s="67">
        <v>888.22</v>
      </c>
    </row>
    <row r="8" spans="1:11" ht="16.5" customHeight="1">
      <c r="A8" s="60">
        <v>6</v>
      </c>
      <c r="B8" s="61" t="s">
        <v>416</v>
      </c>
      <c r="C8" s="65" t="s">
        <v>417</v>
      </c>
      <c r="D8" s="61" t="s">
        <v>416</v>
      </c>
      <c r="E8" s="62" t="s">
        <v>417</v>
      </c>
      <c r="F8" s="63">
        <v>640.16</v>
      </c>
      <c r="G8" s="63">
        <v>868.72</v>
      </c>
      <c r="H8" s="63">
        <v>901.33</v>
      </c>
      <c r="I8" s="63">
        <v>1014.61</v>
      </c>
      <c r="J8" s="63">
        <v>1029.79</v>
      </c>
    </row>
    <row r="9" spans="1:11" ht="16.5" customHeight="1">
      <c r="A9" s="64">
        <v>7</v>
      </c>
      <c r="B9" s="61" t="s">
        <v>416</v>
      </c>
      <c r="C9" s="65" t="s">
        <v>417</v>
      </c>
      <c r="D9" s="65" t="s">
        <v>417</v>
      </c>
      <c r="E9" s="66" t="s">
        <v>416</v>
      </c>
      <c r="F9" s="67">
        <v>430.54</v>
      </c>
      <c r="G9" s="67">
        <v>604.41</v>
      </c>
      <c r="H9" s="67">
        <v>642.33000000000004</v>
      </c>
      <c r="I9" s="67">
        <v>760.7</v>
      </c>
      <c r="J9" s="67">
        <v>795.8</v>
      </c>
    </row>
    <row r="10" spans="1:11" ht="16.5" customHeight="1">
      <c r="A10" s="60">
        <v>8</v>
      </c>
      <c r="B10" s="61" t="s">
        <v>416</v>
      </c>
      <c r="C10" s="65" t="s">
        <v>417</v>
      </c>
      <c r="D10" s="65" t="s">
        <v>417</v>
      </c>
      <c r="E10" s="62" t="s">
        <v>417</v>
      </c>
      <c r="F10" s="63">
        <v>505.73</v>
      </c>
      <c r="G10" s="63">
        <v>687.78</v>
      </c>
      <c r="H10" s="63">
        <v>740.64</v>
      </c>
      <c r="I10" s="63">
        <v>852.68</v>
      </c>
      <c r="J10" s="63">
        <v>888.14</v>
      </c>
    </row>
    <row r="11" spans="1:11" ht="16.5" customHeight="1">
      <c r="A11" s="64">
        <v>9</v>
      </c>
      <c r="B11" s="65" t="s">
        <v>417</v>
      </c>
      <c r="C11" s="61" t="s">
        <v>416</v>
      </c>
      <c r="D11" s="61" t="s">
        <v>416</v>
      </c>
      <c r="E11" s="66" t="s">
        <v>416</v>
      </c>
      <c r="F11" s="67">
        <v>466.05</v>
      </c>
      <c r="G11" s="67">
        <v>631.62</v>
      </c>
      <c r="H11" s="67">
        <v>644.53</v>
      </c>
      <c r="I11" s="67">
        <v>748.28</v>
      </c>
      <c r="J11" s="67">
        <v>806.69</v>
      </c>
    </row>
    <row r="12" spans="1:11" ht="16.5" customHeight="1">
      <c r="A12" s="60">
        <v>10</v>
      </c>
      <c r="B12" s="65" t="s">
        <v>417</v>
      </c>
      <c r="C12" s="61" t="s">
        <v>416</v>
      </c>
      <c r="D12" s="61" t="s">
        <v>416</v>
      </c>
      <c r="E12" s="62" t="s">
        <v>417</v>
      </c>
      <c r="F12" s="63">
        <v>635.30999999999995</v>
      </c>
      <c r="G12" s="63">
        <v>854.01</v>
      </c>
      <c r="H12" s="63">
        <v>858.07</v>
      </c>
      <c r="I12" s="63">
        <v>890.26</v>
      </c>
      <c r="J12" s="63">
        <v>881.64</v>
      </c>
    </row>
    <row r="13" spans="1:11" ht="16.5" customHeight="1">
      <c r="A13" s="64">
        <v>11</v>
      </c>
      <c r="B13" s="65" t="s">
        <v>417</v>
      </c>
      <c r="C13" s="61" t="s">
        <v>416</v>
      </c>
      <c r="D13" s="65" t="s">
        <v>417</v>
      </c>
      <c r="E13" s="66" t="s">
        <v>416</v>
      </c>
      <c r="F13" s="67">
        <v>391.81</v>
      </c>
      <c r="G13" s="67">
        <v>552.63</v>
      </c>
      <c r="H13" s="67">
        <v>595.4</v>
      </c>
      <c r="I13" s="67">
        <v>733.48</v>
      </c>
      <c r="J13" s="67">
        <v>796.86</v>
      </c>
    </row>
    <row r="14" spans="1:11" ht="16.5" customHeight="1">
      <c r="A14" s="60">
        <v>12</v>
      </c>
      <c r="B14" s="65" t="s">
        <v>417</v>
      </c>
      <c r="C14" s="61" t="s">
        <v>416</v>
      </c>
      <c r="D14" s="65" t="s">
        <v>417</v>
      </c>
      <c r="E14" s="62" t="s">
        <v>417</v>
      </c>
      <c r="F14" s="63">
        <v>474.12</v>
      </c>
      <c r="G14" s="63">
        <v>626.4</v>
      </c>
      <c r="H14" s="63">
        <v>666.25</v>
      </c>
      <c r="I14" s="63">
        <v>805.22</v>
      </c>
      <c r="J14" s="63">
        <v>867.93</v>
      </c>
    </row>
    <row r="15" spans="1:11" ht="16.5" customHeight="1">
      <c r="A15" s="64">
        <v>13</v>
      </c>
      <c r="B15" s="65" t="s">
        <v>417</v>
      </c>
      <c r="C15" s="65" t="s">
        <v>417</v>
      </c>
      <c r="D15" s="61" t="s">
        <v>416</v>
      </c>
      <c r="E15" s="66" t="s">
        <v>416</v>
      </c>
      <c r="F15" s="67">
        <v>465.17</v>
      </c>
      <c r="G15" s="67">
        <v>629.98</v>
      </c>
      <c r="H15" s="67">
        <v>637.26</v>
      </c>
      <c r="I15" s="67">
        <v>721.83</v>
      </c>
      <c r="J15" s="67">
        <v>744.11</v>
      </c>
    </row>
    <row r="16" spans="1:11" ht="16.5" customHeight="1">
      <c r="A16" s="60">
        <v>14</v>
      </c>
      <c r="B16" s="65" t="s">
        <v>417</v>
      </c>
      <c r="C16" s="65" t="s">
        <v>417</v>
      </c>
      <c r="D16" s="61" t="s">
        <v>416</v>
      </c>
      <c r="E16" s="62" t="s">
        <v>417</v>
      </c>
      <c r="F16" s="63">
        <v>634.34</v>
      </c>
      <c r="G16" s="63">
        <v>852.86</v>
      </c>
      <c r="H16" s="63">
        <v>858.08</v>
      </c>
      <c r="I16" s="63">
        <v>890.26</v>
      </c>
      <c r="J16" s="63">
        <v>851.14</v>
      </c>
    </row>
    <row r="17" spans="1:11" ht="16.5" customHeight="1">
      <c r="A17" s="64">
        <v>15</v>
      </c>
      <c r="B17" s="65" t="s">
        <v>417</v>
      </c>
      <c r="C17" s="65" t="s">
        <v>417</v>
      </c>
      <c r="D17" s="65" t="s">
        <v>417</v>
      </c>
      <c r="E17" s="66" t="s">
        <v>416</v>
      </c>
      <c r="F17" s="67">
        <v>386.82</v>
      </c>
      <c r="G17" s="67">
        <v>535.37</v>
      </c>
      <c r="H17" s="67">
        <v>566.49</v>
      </c>
      <c r="I17" s="67">
        <v>683.08</v>
      </c>
      <c r="J17" s="67">
        <v>717.76</v>
      </c>
    </row>
    <row r="18" spans="1:11" ht="16.5" customHeight="1">
      <c r="A18" s="60">
        <v>16</v>
      </c>
      <c r="B18" s="65" t="s">
        <v>417</v>
      </c>
      <c r="C18" s="65" t="s">
        <v>417</v>
      </c>
      <c r="D18" s="65" t="s">
        <v>417</v>
      </c>
      <c r="E18" s="62" t="s">
        <v>417</v>
      </c>
      <c r="F18" s="63">
        <v>469.86</v>
      </c>
      <c r="G18" s="63">
        <v>611.95000000000005</v>
      </c>
      <c r="H18" s="63">
        <v>640.39</v>
      </c>
      <c r="I18" s="63">
        <v>755.17</v>
      </c>
      <c r="J18" s="63">
        <v>787.45</v>
      </c>
    </row>
    <row r="19" spans="1:11" ht="16.5" customHeight="1">
      <c r="A19" s="68"/>
      <c r="B19" s="68"/>
      <c r="C19" s="68"/>
      <c r="D19" s="68"/>
      <c r="E19" s="69" t="s">
        <v>418</v>
      </c>
      <c r="F19" s="70">
        <v>503.09</v>
      </c>
      <c r="G19" s="70">
        <v>686.97</v>
      </c>
      <c r="H19" s="70">
        <v>721.06</v>
      </c>
      <c r="I19" s="70">
        <v>832.88</v>
      </c>
      <c r="J19" s="70">
        <v>866.14</v>
      </c>
    </row>
    <row r="20" spans="1:11" ht="133.19999999999999" customHeight="1">
      <c r="A20" s="140" t="s">
        <v>419</v>
      </c>
      <c r="B20" s="140"/>
      <c r="C20" s="140"/>
      <c r="D20" s="140"/>
      <c r="E20" s="140"/>
      <c r="F20" s="140"/>
      <c r="G20" s="140"/>
      <c r="H20" s="140"/>
      <c r="I20" s="140"/>
      <c r="J20" s="140"/>
      <c r="K20" s="140"/>
    </row>
    <row r="21" spans="1:11" ht="30" customHeight="1">
      <c r="A21" s="138" t="s">
        <v>420</v>
      </c>
      <c r="B21" s="138"/>
      <c r="C21" s="138"/>
      <c r="D21" s="138"/>
      <c r="E21" s="138"/>
      <c r="F21" s="138"/>
      <c r="G21" s="138"/>
      <c r="H21" s="138"/>
      <c r="I21" s="138"/>
      <c r="J21" s="138"/>
      <c r="K21" s="138"/>
    </row>
    <row r="22" spans="1:11" ht="131.69999999999999" customHeight="1">
      <c r="A22" s="156" t="s">
        <v>421</v>
      </c>
      <c r="B22" s="156"/>
      <c r="C22" s="156"/>
      <c r="D22" s="156"/>
      <c r="E22" s="156"/>
      <c r="F22" s="156"/>
      <c r="G22" s="156"/>
      <c r="H22" s="156"/>
      <c r="I22" s="156"/>
      <c r="J22" s="156"/>
      <c r="K22" s="156"/>
    </row>
    <row r="23" spans="1:11" ht="43.95" customHeight="1">
      <c r="A23" s="141" t="s">
        <v>422</v>
      </c>
      <c r="B23" s="141"/>
      <c r="C23" s="141"/>
      <c r="D23" s="141"/>
      <c r="E23" s="141"/>
      <c r="F23" s="141"/>
      <c r="G23" s="141"/>
      <c r="H23" s="141"/>
      <c r="I23" s="141"/>
      <c r="J23" s="141"/>
      <c r="K23" s="141"/>
    </row>
  </sheetData>
  <mergeCells count="5">
    <mergeCell ref="A1:K1"/>
    <mergeCell ref="A20:K20"/>
    <mergeCell ref="A21:K21"/>
    <mergeCell ref="A22:K22"/>
    <mergeCell ref="A23:K23"/>
  </mergeCells>
  <hyperlinks>
    <hyperlink ref="A22" location="'Table 12'!A1" display="bookmark66" xr:uid="{00000000-0004-0000-0A00-000000000000}"/>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8"/>
  <sheetViews>
    <sheetView workbookViewId="0">
      <selection activeCell="C66" sqref="C66"/>
    </sheetView>
  </sheetViews>
  <sheetFormatPr defaultRowHeight="13.2"/>
  <cols>
    <col min="1" max="1" width="12" customWidth="1"/>
    <col min="2" max="2" width="10.6640625" customWidth="1"/>
    <col min="3" max="3" width="1.109375" customWidth="1"/>
    <col min="4" max="4" width="10.44140625" customWidth="1"/>
    <col min="5" max="5" width="1.44140625" customWidth="1"/>
    <col min="6" max="6" width="11.109375" customWidth="1"/>
    <col min="7" max="7" width="0.6640625" customWidth="1"/>
    <col min="8" max="8" width="10.77734375" customWidth="1"/>
    <col min="9" max="9" width="9.44140625" customWidth="1"/>
    <col min="10" max="10" width="1.109375" customWidth="1"/>
    <col min="11" max="11" width="10.109375" customWidth="1"/>
    <col min="12" max="12" width="12.44140625" customWidth="1"/>
    <col min="13" max="13" width="10.44140625" customWidth="1"/>
    <col min="14" max="14" width="22.44140625" customWidth="1"/>
  </cols>
  <sheetData>
    <row r="1" spans="1:14" ht="28.5" customHeight="1">
      <c r="A1" s="140" t="s">
        <v>423</v>
      </c>
      <c r="B1" s="140"/>
      <c r="C1" s="140"/>
      <c r="D1" s="140"/>
      <c r="E1" s="140"/>
      <c r="F1" s="140"/>
      <c r="G1" s="140"/>
      <c r="H1" s="140"/>
      <c r="I1" s="140"/>
      <c r="J1" s="140"/>
      <c r="K1" s="140"/>
      <c r="L1" s="140"/>
      <c r="M1" s="140"/>
      <c r="N1" s="140"/>
    </row>
    <row r="2" spans="1:14" ht="16.5" customHeight="1">
      <c r="A2" s="71" t="s">
        <v>424</v>
      </c>
      <c r="B2" s="220" t="s">
        <v>412</v>
      </c>
      <c r="C2" s="221"/>
      <c r="D2" s="221" t="s">
        <v>413</v>
      </c>
      <c r="E2" s="221"/>
      <c r="F2" s="222" t="s">
        <v>425</v>
      </c>
      <c r="G2" s="222"/>
      <c r="H2" s="74" t="s">
        <v>415</v>
      </c>
      <c r="I2" s="220" t="s">
        <v>412</v>
      </c>
      <c r="J2" s="221"/>
      <c r="K2" s="73" t="s">
        <v>413</v>
      </c>
      <c r="L2" s="73" t="s">
        <v>425</v>
      </c>
      <c r="M2" s="73" t="s">
        <v>415</v>
      </c>
    </row>
    <row r="3" spans="1:14" ht="16.5" customHeight="1">
      <c r="A3" s="75">
        <v>3</v>
      </c>
      <c r="B3" s="223">
        <v>-25.3</v>
      </c>
      <c r="C3" s="224"/>
      <c r="D3" s="225">
        <v>-3</v>
      </c>
      <c r="E3" s="224"/>
      <c r="F3" s="225">
        <v>-104.9</v>
      </c>
      <c r="G3" s="224"/>
      <c r="H3" s="77">
        <v>121.6</v>
      </c>
      <c r="I3" s="226">
        <v>-0.05</v>
      </c>
      <c r="J3" s="227"/>
      <c r="K3" s="79">
        <v>-6.0000000000000001E-3</v>
      </c>
      <c r="L3" s="79">
        <v>-0.20899999999999999</v>
      </c>
      <c r="M3" s="79">
        <v>0.24199999999999999</v>
      </c>
    </row>
    <row r="4" spans="1:14" ht="16.5" customHeight="1">
      <c r="A4" s="80">
        <v>7</v>
      </c>
      <c r="B4" s="228">
        <v>-50.2</v>
      </c>
      <c r="C4" s="229"/>
      <c r="D4" s="230">
        <v>-9.1</v>
      </c>
      <c r="E4" s="229"/>
      <c r="F4" s="230">
        <v>-139.1</v>
      </c>
      <c r="G4" s="229"/>
      <c r="H4" s="82">
        <v>144.5</v>
      </c>
      <c r="I4" s="231">
        <v>-7.2999999999999995E-2</v>
      </c>
      <c r="J4" s="232"/>
      <c r="K4" s="84">
        <v>-1.2999999999999999E-2</v>
      </c>
      <c r="L4" s="84">
        <v>-0.20200000000000001</v>
      </c>
      <c r="M4" s="84">
        <v>0.21</v>
      </c>
    </row>
    <row r="5" spans="1:14" ht="16.5" customHeight="1">
      <c r="A5" s="80">
        <v>10</v>
      </c>
      <c r="B5" s="233">
        <v>-75.5</v>
      </c>
      <c r="C5" s="234"/>
      <c r="D5" s="235">
        <v>-16.2</v>
      </c>
      <c r="E5" s="234"/>
      <c r="F5" s="235">
        <v>-121.9</v>
      </c>
      <c r="G5" s="234"/>
      <c r="H5" s="86">
        <v>141.1</v>
      </c>
      <c r="I5" s="236">
        <v>-0.105</v>
      </c>
      <c r="J5" s="237"/>
      <c r="K5" s="88">
        <v>-2.1999999999999999E-2</v>
      </c>
      <c r="L5" s="88">
        <v>-0.16900000000000001</v>
      </c>
      <c r="M5" s="88">
        <v>0.19600000000000001</v>
      </c>
    </row>
    <row r="6" spans="1:14" ht="16.5" customHeight="1">
      <c r="A6" s="80">
        <v>15</v>
      </c>
      <c r="B6" s="228">
        <v>-108.9</v>
      </c>
      <c r="C6" s="229"/>
      <c r="D6" s="230">
        <v>-32.5</v>
      </c>
      <c r="E6" s="229"/>
      <c r="F6" s="230">
        <v>-90.6</v>
      </c>
      <c r="G6" s="229"/>
      <c r="H6" s="82">
        <v>119.3</v>
      </c>
      <c r="I6" s="231">
        <v>-0.13100000000000001</v>
      </c>
      <c r="J6" s="232"/>
      <c r="K6" s="84">
        <v>-3.9E-2</v>
      </c>
      <c r="L6" s="84">
        <v>-0.109</v>
      </c>
      <c r="M6" s="84">
        <v>0.14299999999999999</v>
      </c>
    </row>
    <row r="7" spans="1:14" ht="16.5" customHeight="1">
      <c r="A7" s="80">
        <v>20</v>
      </c>
      <c r="B7" s="233">
        <v>-118.9</v>
      </c>
      <c r="C7" s="234"/>
      <c r="D7" s="235">
        <v>-56.7</v>
      </c>
      <c r="E7" s="234"/>
      <c r="F7" s="235">
        <v>-61.7</v>
      </c>
      <c r="G7" s="234"/>
      <c r="H7" s="86">
        <v>98</v>
      </c>
      <c r="I7" s="236">
        <v>-0.13700000000000001</v>
      </c>
      <c r="J7" s="237"/>
      <c r="K7" s="88">
        <v>-6.5000000000000002E-2</v>
      </c>
      <c r="L7" s="88">
        <v>-7.0999999999999994E-2</v>
      </c>
      <c r="M7" s="88">
        <v>0.113</v>
      </c>
    </row>
    <row r="8" spans="1:14" ht="28.5" customHeight="1">
      <c r="A8" s="140" t="s">
        <v>426</v>
      </c>
      <c r="B8" s="140"/>
      <c r="C8" s="140"/>
      <c r="D8" s="140"/>
      <c r="E8" s="140"/>
      <c r="F8" s="140"/>
      <c r="G8" s="140"/>
      <c r="H8" s="140"/>
      <c r="I8" s="140"/>
      <c r="J8" s="140"/>
      <c r="K8" s="140"/>
      <c r="L8" s="140"/>
      <c r="M8" s="140"/>
      <c r="N8" s="140"/>
    </row>
    <row r="9" spans="1:14" ht="16.5" customHeight="1">
      <c r="A9" s="71" t="s">
        <v>424</v>
      </c>
      <c r="B9" s="72" t="s">
        <v>412</v>
      </c>
      <c r="C9" s="221" t="s">
        <v>413</v>
      </c>
      <c r="D9" s="221"/>
      <c r="E9" s="238" t="s">
        <v>414</v>
      </c>
      <c r="F9" s="238"/>
      <c r="G9" s="221" t="s">
        <v>415</v>
      </c>
      <c r="H9" s="239"/>
      <c r="I9" s="90" t="s">
        <v>412</v>
      </c>
      <c r="J9" s="238" t="s">
        <v>413</v>
      </c>
      <c r="K9" s="238"/>
      <c r="L9" s="89" t="s">
        <v>414</v>
      </c>
      <c r="M9" s="89" t="s">
        <v>415</v>
      </c>
    </row>
    <row r="10" spans="1:14" ht="16.5" customHeight="1">
      <c r="A10" s="91" t="s">
        <v>427</v>
      </c>
      <c r="B10" s="76">
        <v>-78.5</v>
      </c>
      <c r="C10" s="225">
        <v>-14.8</v>
      </c>
      <c r="D10" s="224"/>
      <c r="E10" s="225">
        <v>-116.1</v>
      </c>
      <c r="F10" s="224"/>
      <c r="G10" s="225">
        <v>147.6</v>
      </c>
      <c r="H10" s="240"/>
      <c r="I10" s="78">
        <v>-0.129</v>
      </c>
      <c r="J10" s="241">
        <v>-2.4E-2</v>
      </c>
      <c r="K10" s="227"/>
      <c r="L10" s="79">
        <v>-0.191</v>
      </c>
      <c r="M10" s="79">
        <v>0.24299999999999999</v>
      </c>
    </row>
    <row r="11" spans="1:14" ht="16.5" customHeight="1">
      <c r="A11" s="92" t="s">
        <v>428</v>
      </c>
      <c r="B11" s="81">
        <v>-71.2</v>
      </c>
      <c r="C11" s="230">
        <v>-14.7</v>
      </c>
      <c r="D11" s="229"/>
      <c r="E11" s="230">
        <v>-125.8</v>
      </c>
      <c r="F11" s="229"/>
      <c r="G11" s="230">
        <v>143.9</v>
      </c>
      <c r="H11" s="242"/>
      <c r="I11" s="83">
        <v>-9.8000000000000004E-2</v>
      </c>
      <c r="J11" s="243">
        <v>-0.02</v>
      </c>
      <c r="K11" s="232"/>
      <c r="L11" s="84">
        <v>-0.17399999999999999</v>
      </c>
      <c r="M11" s="84">
        <v>0.19900000000000001</v>
      </c>
    </row>
    <row r="12" spans="1:14" ht="16.5" customHeight="1">
      <c r="A12" s="92" t="s">
        <v>429</v>
      </c>
      <c r="B12" s="85">
        <v>-114.1</v>
      </c>
      <c r="C12" s="235">
        <v>-61.6</v>
      </c>
      <c r="D12" s="234"/>
      <c r="E12" s="235">
        <v>-89.3</v>
      </c>
      <c r="F12" s="234"/>
      <c r="G12" s="235">
        <v>181.9</v>
      </c>
      <c r="H12" s="244"/>
      <c r="I12" s="87">
        <v>-0.109</v>
      </c>
      <c r="J12" s="245">
        <v>-5.8999999999999997E-2</v>
      </c>
      <c r="K12" s="237"/>
      <c r="L12" s="88">
        <v>-8.5000000000000006E-2</v>
      </c>
      <c r="M12" s="88">
        <v>0.17299999999999999</v>
      </c>
    </row>
    <row r="13" spans="1:14" ht="139.94999999999999" customHeight="1">
      <c r="A13" s="141" t="s">
        <v>430</v>
      </c>
      <c r="B13" s="141"/>
      <c r="C13" s="141"/>
      <c r="D13" s="141"/>
      <c r="E13" s="141"/>
      <c r="F13" s="141"/>
      <c r="G13" s="141"/>
      <c r="H13" s="141"/>
      <c r="I13" s="141"/>
      <c r="J13" s="141"/>
      <c r="K13" s="141"/>
      <c r="L13" s="141"/>
      <c r="M13" s="141"/>
      <c r="N13" s="141"/>
    </row>
    <row r="14" spans="1:14" ht="43.95" customHeight="1">
      <c r="A14" s="141" t="s">
        <v>431</v>
      </c>
      <c r="B14" s="141"/>
      <c r="C14" s="141"/>
      <c r="D14" s="141"/>
      <c r="E14" s="141"/>
      <c r="F14" s="141"/>
      <c r="G14" s="141"/>
      <c r="H14" s="141"/>
      <c r="I14" s="141"/>
      <c r="J14" s="141"/>
      <c r="K14" s="141"/>
      <c r="L14" s="141"/>
      <c r="M14" s="141"/>
      <c r="N14" s="141"/>
    </row>
    <row r="15" spans="1:14" ht="30" customHeight="1">
      <c r="A15" s="246" t="s">
        <v>432</v>
      </c>
      <c r="B15" s="246"/>
      <c r="C15" s="246"/>
      <c r="D15" s="246"/>
      <c r="E15" s="246"/>
      <c r="F15" s="246"/>
      <c r="G15" s="246"/>
      <c r="H15" s="246"/>
      <c r="I15" s="246"/>
      <c r="J15" s="246"/>
      <c r="K15" s="246"/>
      <c r="L15" s="246"/>
      <c r="M15" s="246"/>
      <c r="N15" s="246"/>
    </row>
    <row r="16" spans="1:14" ht="18.45" customHeight="1">
      <c r="A16" s="138" t="s">
        <v>433</v>
      </c>
      <c r="B16" s="138"/>
      <c r="C16" s="138"/>
      <c r="D16" s="138"/>
      <c r="E16" s="138"/>
      <c r="F16" s="138"/>
      <c r="G16" s="138"/>
      <c r="H16" s="138"/>
      <c r="I16" s="138"/>
      <c r="J16" s="138"/>
      <c r="K16" s="138"/>
      <c r="L16" s="138"/>
      <c r="M16" s="138"/>
      <c r="N16" s="138"/>
    </row>
    <row r="17" spans="1:14" ht="12.75" customHeight="1">
      <c r="A17" s="247" t="s">
        <v>434</v>
      </c>
      <c r="B17" s="247"/>
      <c r="C17" s="247"/>
      <c r="D17" s="247"/>
      <c r="E17" s="247"/>
      <c r="F17" s="247"/>
      <c r="G17" s="247"/>
      <c r="H17" s="247"/>
      <c r="I17" s="247"/>
      <c r="J17" s="247"/>
      <c r="K17" s="247"/>
      <c r="L17" s="247"/>
      <c r="M17" s="247"/>
      <c r="N17" s="247"/>
    </row>
    <row r="18" spans="1:14" ht="54.45" customHeight="1">
      <c r="A18" s="140" t="s">
        <v>435</v>
      </c>
      <c r="B18" s="140"/>
      <c r="C18" s="140"/>
      <c r="D18" s="140"/>
      <c r="E18" s="140"/>
      <c r="F18" s="140"/>
      <c r="G18" s="140"/>
      <c r="H18" s="140"/>
      <c r="I18" s="140"/>
      <c r="J18" s="140"/>
      <c r="K18" s="140"/>
      <c r="L18" s="140"/>
      <c r="M18" s="140"/>
      <c r="N18" s="140"/>
    </row>
  </sheetData>
  <mergeCells count="48">
    <mergeCell ref="A18:N18"/>
    <mergeCell ref="A13:N13"/>
    <mergeCell ref="A14:N14"/>
    <mergeCell ref="A15:N15"/>
    <mergeCell ref="A16:N16"/>
    <mergeCell ref="A17:N17"/>
    <mergeCell ref="C11:D11"/>
    <mergeCell ref="E11:F11"/>
    <mergeCell ref="G11:H11"/>
    <mergeCell ref="J11:K11"/>
    <mergeCell ref="C12:D12"/>
    <mergeCell ref="E12:F12"/>
    <mergeCell ref="G12:H12"/>
    <mergeCell ref="J12:K12"/>
    <mergeCell ref="C9:D9"/>
    <mergeCell ref="E9:F9"/>
    <mergeCell ref="G9:H9"/>
    <mergeCell ref="J9:K9"/>
    <mergeCell ref="C10:D10"/>
    <mergeCell ref="E10:F10"/>
    <mergeCell ref="G10:H10"/>
    <mergeCell ref="J10:K10"/>
    <mergeCell ref="B7:C7"/>
    <mergeCell ref="D7:E7"/>
    <mergeCell ref="F7:G7"/>
    <mergeCell ref="I7:J7"/>
    <mergeCell ref="A8:N8"/>
    <mergeCell ref="B5:C5"/>
    <mergeCell ref="D5:E5"/>
    <mergeCell ref="F5:G5"/>
    <mergeCell ref="I5:J5"/>
    <mergeCell ref="B6:C6"/>
    <mergeCell ref="D6:E6"/>
    <mergeCell ref="F6:G6"/>
    <mergeCell ref="I6:J6"/>
    <mergeCell ref="B3:C3"/>
    <mergeCell ref="D3:E3"/>
    <mergeCell ref="F3:G3"/>
    <mergeCell ref="I3:J3"/>
    <mergeCell ref="B4:C4"/>
    <mergeCell ref="D4:E4"/>
    <mergeCell ref="F4:G4"/>
    <mergeCell ref="I4:J4"/>
    <mergeCell ref="A1:N1"/>
    <mergeCell ref="B2:C2"/>
    <mergeCell ref="D2:E2"/>
    <mergeCell ref="F2:G2"/>
    <mergeCell ref="I2:J2"/>
  </mergeCells>
  <hyperlinks>
    <hyperlink ref="A18" location="'Table 13'!A1" display="bookmark68" xr:uid="{00000000-0004-0000-0B00-000000000000}"/>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32"/>
  <sheetViews>
    <sheetView workbookViewId="0">
      <selection activeCell="C66" sqref="C66"/>
    </sheetView>
  </sheetViews>
  <sheetFormatPr defaultRowHeight="13.2"/>
  <cols>
    <col min="1" max="1" width="24.6640625" customWidth="1"/>
    <col min="2" max="2" width="0.77734375" customWidth="1"/>
    <col min="3" max="3" width="2.109375" customWidth="1"/>
    <col min="4" max="4" width="6.44140625" customWidth="1"/>
    <col min="5" max="5" width="5.109375" customWidth="1"/>
    <col min="6" max="6" width="4.6640625" customWidth="1"/>
    <col min="7" max="7" width="5.109375" customWidth="1"/>
    <col min="8" max="8" width="4.77734375" customWidth="1"/>
    <col min="9" max="9" width="1.109375" customWidth="1"/>
    <col min="10" max="10" width="3.44140625" customWidth="1"/>
    <col min="11" max="11" width="3.33203125" customWidth="1"/>
    <col min="12" max="12" width="2.44140625" customWidth="1"/>
    <col min="13" max="13" width="5.33203125" customWidth="1"/>
    <col min="14" max="14" width="3.109375" customWidth="1"/>
    <col min="15" max="15" width="1.33203125" customWidth="1"/>
    <col min="16" max="16" width="6.44140625" customWidth="1"/>
    <col min="17" max="17" width="3.109375" customWidth="1"/>
    <col min="18" max="18" width="40.44140625" customWidth="1"/>
  </cols>
  <sheetData>
    <row r="1" spans="1:18" ht="15" customHeight="1">
      <c r="A1" s="144" t="s">
        <v>436</v>
      </c>
      <c r="B1" s="144"/>
      <c r="C1" s="144"/>
      <c r="D1" s="144"/>
      <c r="E1" s="144"/>
      <c r="F1" s="144"/>
      <c r="G1" s="144"/>
      <c r="H1" s="144"/>
      <c r="I1" s="144"/>
      <c r="J1" s="144"/>
      <c r="K1" s="144"/>
      <c r="L1" s="144"/>
      <c r="M1" s="144"/>
      <c r="N1" s="144"/>
      <c r="O1" s="144"/>
      <c r="P1" s="144"/>
      <c r="Q1" s="144"/>
      <c r="R1" s="144"/>
    </row>
    <row r="2" spans="1:18" ht="16.5" customHeight="1">
      <c r="A2" s="248" t="s">
        <v>437</v>
      </c>
      <c r="B2" s="248"/>
      <c r="C2" s="249"/>
      <c r="D2" s="250">
        <v>3</v>
      </c>
      <c r="E2" s="251"/>
      <c r="F2" s="251">
        <v>7</v>
      </c>
      <c r="G2" s="251"/>
      <c r="H2" s="251">
        <v>10</v>
      </c>
      <c r="I2" s="251"/>
      <c r="J2" s="251"/>
      <c r="K2" s="251">
        <v>15</v>
      </c>
      <c r="L2" s="251"/>
      <c r="M2" s="251"/>
      <c r="N2" s="251">
        <v>20</v>
      </c>
      <c r="O2" s="251"/>
      <c r="P2" s="251"/>
    </row>
    <row r="3" spans="1:18" ht="16.5" customHeight="1">
      <c r="A3" s="252" t="s">
        <v>438</v>
      </c>
      <c r="B3" s="252"/>
      <c r="C3" s="253"/>
      <c r="D3" s="254">
        <v>0.21</v>
      </c>
      <c r="E3" s="255"/>
      <c r="F3" s="256">
        <v>0.46</v>
      </c>
      <c r="G3" s="255"/>
      <c r="H3" s="256">
        <v>0.68</v>
      </c>
      <c r="I3" s="257"/>
      <c r="J3" s="255"/>
      <c r="K3" s="256">
        <v>0.77</v>
      </c>
      <c r="L3" s="257"/>
      <c r="M3" s="255"/>
      <c r="N3" s="256">
        <v>-6.49</v>
      </c>
      <c r="O3" s="257"/>
      <c r="P3" s="255"/>
    </row>
    <row r="4" spans="1:18" ht="16.5" customHeight="1">
      <c r="A4" s="258" t="s">
        <v>439</v>
      </c>
      <c r="B4" s="258"/>
      <c r="C4" s="259"/>
      <c r="D4" s="260">
        <v>-14.65</v>
      </c>
      <c r="E4" s="261"/>
      <c r="F4" s="262">
        <v>-21.44</v>
      </c>
      <c r="G4" s="261"/>
      <c r="H4" s="262">
        <v>-10.44</v>
      </c>
      <c r="I4" s="263"/>
      <c r="J4" s="261"/>
      <c r="K4" s="262">
        <v>22.17</v>
      </c>
      <c r="L4" s="263"/>
      <c r="M4" s="261"/>
      <c r="N4" s="262">
        <v>33.29</v>
      </c>
      <c r="O4" s="263"/>
      <c r="P4" s="261"/>
    </row>
    <row r="5" spans="1:18" ht="16.5" customHeight="1">
      <c r="A5" s="258" t="s">
        <v>440</v>
      </c>
      <c r="B5" s="258"/>
      <c r="C5" s="259"/>
      <c r="D5" s="264">
        <v>4.33</v>
      </c>
      <c r="E5" s="265"/>
      <c r="F5" s="266">
        <v>4.43</v>
      </c>
      <c r="G5" s="265"/>
      <c r="H5" s="266">
        <v>3.64</v>
      </c>
      <c r="I5" s="267"/>
      <c r="J5" s="265"/>
      <c r="K5" s="266">
        <v>-5.78</v>
      </c>
      <c r="L5" s="267"/>
      <c r="M5" s="265"/>
      <c r="N5" s="266">
        <v>-17.329999999999998</v>
      </c>
      <c r="O5" s="267"/>
      <c r="P5" s="265"/>
    </row>
    <row r="6" spans="1:18" ht="16.5" customHeight="1">
      <c r="A6" s="258" t="s">
        <v>441</v>
      </c>
      <c r="B6" s="258"/>
      <c r="C6" s="259"/>
      <c r="D6" s="260">
        <v>-1.81</v>
      </c>
      <c r="E6" s="261"/>
      <c r="F6" s="262">
        <v>-6</v>
      </c>
      <c r="G6" s="261"/>
      <c r="H6" s="262">
        <v>-9.09</v>
      </c>
      <c r="I6" s="263"/>
      <c r="J6" s="261"/>
      <c r="K6" s="262">
        <v>-16.87</v>
      </c>
      <c r="L6" s="263"/>
      <c r="M6" s="261"/>
      <c r="N6" s="262">
        <v>-19.34</v>
      </c>
      <c r="O6" s="263"/>
      <c r="P6" s="261"/>
    </row>
    <row r="7" spans="1:18" ht="16.5" customHeight="1">
      <c r="A7" s="258" t="s">
        <v>442</v>
      </c>
      <c r="B7" s="258"/>
      <c r="C7" s="259"/>
      <c r="D7" s="264">
        <v>0.23</v>
      </c>
      <c r="E7" s="265"/>
      <c r="F7" s="266">
        <v>1.33</v>
      </c>
      <c r="G7" s="265"/>
      <c r="H7" s="266">
        <v>3.15</v>
      </c>
      <c r="I7" s="267"/>
      <c r="J7" s="265"/>
      <c r="K7" s="266">
        <v>3.76</v>
      </c>
      <c r="L7" s="267"/>
      <c r="M7" s="265"/>
      <c r="N7" s="266">
        <v>4.6500000000000004</v>
      </c>
      <c r="O7" s="267"/>
      <c r="P7" s="265"/>
    </row>
    <row r="8" spans="1:18" ht="16.5" customHeight="1">
      <c r="A8" s="258" t="s">
        <v>443</v>
      </c>
      <c r="B8" s="258"/>
      <c r="C8" s="259"/>
      <c r="D8" s="260">
        <v>-42.82</v>
      </c>
      <c r="E8" s="261"/>
      <c r="F8" s="262">
        <v>-66.19</v>
      </c>
      <c r="G8" s="261"/>
      <c r="H8" s="262">
        <v>-57.57</v>
      </c>
      <c r="I8" s="263"/>
      <c r="J8" s="261"/>
      <c r="K8" s="262">
        <v>-36.4</v>
      </c>
      <c r="L8" s="263"/>
      <c r="M8" s="261"/>
      <c r="N8" s="262">
        <v>-18.32</v>
      </c>
      <c r="O8" s="263"/>
      <c r="P8" s="261"/>
    </row>
    <row r="9" spans="1:18" ht="15" customHeight="1">
      <c r="A9" s="144" t="s">
        <v>444</v>
      </c>
      <c r="B9" s="144"/>
      <c r="C9" s="144"/>
      <c r="D9" s="144"/>
      <c r="E9" s="144"/>
      <c r="F9" s="144"/>
      <c r="G9" s="144"/>
      <c r="H9" s="144"/>
      <c r="I9" s="144"/>
      <c r="J9" s="144"/>
      <c r="K9" s="144"/>
      <c r="L9" s="144"/>
      <c r="M9" s="144"/>
      <c r="N9" s="144"/>
      <c r="O9" s="144"/>
      <c r="P9" s="144"/>
      <c r="Q9" s="144"/>
      <c r="R9" s="144"/>
    </row>
    <row r="10" spans="1:18" ht="16.5" customHeight="1">
      <c r="A10" s="248" t="s">
        <v>445</v>
      </c>
      <c r="B10" s="249"/>
      <c r="C10" s="220" t="s">
        <v>446</v>
      </c>
      <c r="D10" s="239"/>
      <c r="E10" s="250">
        <v>3</v>
      </c>
      <c r="F10" s="251"/>
      <c r="G10" s="251">
        <v>7</v>
      </c>
      <c r="H10" s="251"/>
      <c r="I10" s="251">
        <v>10</v>
      </c>
      <c r="J10" s="251"/>
      <c r="K10" s="251"/>
      <c r="L10" s="251">
        <v>15</v>
      </c>
      <c r="M10" s="251"/>
      <c r="N10" s="251"/>
      <c r="O10" s="251">
        <v>20</v>
      </c>
      <c r="P10" s="251"/>
      <c r="Q10" s="251"/>
    </row>
    <row r="11" spans="1:18" ht="16.5" customHeight="1">
      <c r="A11" s="252" t="s">
        <v>438</v>
      </c>
      <c r="B11" s="253"/>
      <c r="C11" s="268">
        <v>-1E-3</v>
      </c>
      <c r="D11" s="269"/>
      <c r="E11" s="226">
        <v>0</v>
      </c>
      <c r="F11" s="227"/>
      <c r="G11" s="241">
        <v>1E-3</v>
      </c>
      <c r="H11" s="227"/>
      <c r="I11" s="241">
        <v>1E-3</v>
      </c>
      <c r="J11" s="270"/>
      <c r="K11" s="227"/>
      <c r="L11" s="241">
        <v>1E-3</v>
      </c>
      <c r="M11" s="270"/>
      <c r="N11" s="227"/>
      <c r="O11" s="241">
        <v>-7.0000000000000001E-3</v>
      </c>
      <c r="P11" s="270"/>
      <c r="Q11" s="227"/>
    </row>
    <row r="12" spans="1:18" ht="16.5" customHeight="1">
      <c r="A12" s="258" t="s">
        <v>439</v>
      </c>
      <c r="B12" s="259"/>
      <c r="C12" s="271">
        <v>-2E-3</v>
      </c>
      <c r="D12" s="272"/>
      <c r="E12" s="231">
        <v>-2.9000000000000001E-2</v>
      </c>
      <c r="F12" s="232"/>
      <c r="G12" s="243">
        <v>-3.1E-2</v>
      </c>
      <c r="H12" s="232"/>
      <c r="I12" s="243">
        <v>-1.4E-2</v>
      </c>
      <c r="J12" s="273"/>
      <c r="K12" s="232"/>
      <c r="L12" s="243">
        <v>2.7E-2</v>
      </c>
      <c r="M12" s="273"/>
      <c r="N12" s="232"/>
      <c r="O12" s="243">
        <v>3.7999999999999999E-2</v>
      </c>
      <c r="P12" s="273"/>
      <c r="Q12" s="232"/>
    </row>
    <row r="13" spans="1:18" ht="16.5" customHeight="1">
      <c r="A13" s="258" t="s">
        <v>440</v>
      </c>
      <c r="B13" s="259"/>
      <c r="C13" s="274">
        <v>-1E-3</v>
      </c>
      <c r="D13" s="275"/>
      <c r="E13" s="236">
        <v>8.9999999999999993E-3</v>
      </c>
      <c r="F13" s="237"/>
      <c r="G13" s="245">
        <v>6.0000000000000001E-3</v>
      </c>
      <c r="H13" s="237"/>
      <c r="I13" s="245">
        <v>5.0000000000000001E-3</v>
      </c>
      <c r="J13" s="276"/>
      <c r="K13" s="237"/>
      <c r="L13" s="245">
        <v>-7.0000000000000001E-3</v>
      </c>
      <c r="M13" s="276"/>
      <c r="N13" s="237"/>
      <c r="O13" s="245">
        <v>-0.02</v>
      </c>
      <c r="P13" s="276"/>
      <c r="Q13" s="237"/>
    </row>
    <row r="14" spans="1:18" ht="16.5" customHeight="1">
      <c r="A14" s="258" t="s">
        <v>441</v>
      </c>
      <c r="B14" s="259"/>
      <c r="C14" s="271">
        <v>-1.4E-2</v>
      </c>
      <c r="D14" s="272"/>
      <c r="E14" s="231">
        <v>-4.0000000000000001E-3</v>
      </c>
      <c r="F14" s="232"/>
      <c r="G14" s="243">
        <v>-8.9999999999999993E-3</v>
      </c>
      <c r="H14" s="232"/>
      <c r="I14" s="243">
        <v>-1.2999999999999999E-2</v>
      </c>
      <c r="J14" s="273"/>
      <c r="K14" s="232"/>
      <c r="L14" s="243">
        <v>-0.02</v>
      </c>
      <c r="M14" s="273"/>
      <c r="N14" s="232"/>
      <c r="O14" s="243">
        <v>-2.1999999999999999E-2</v>
      </c>
      <c r="P14" s="273"/>
      <c r="Q14" s="232"/>
    </row>
    <row r="15" spans="1:18" ht="16.5" customHeight="1">
      <c r="A15" s="258" t="s">
        <v>442</v>
      </c>
      <c r="B15" s="259"/>
      <c r="C15" s="274">
        <v>3.0000000000000001E-3</v>
      </c>
      <c r="D15" s="275"/>
      <c r="E15" s="236">
        <v>0</v>
      </c>
      <c r="F15" s="237"/>
      <c r="G15" s="245">
        <v>2E-3</v>
      </c>
      <c r="H15" s="237"/>
      <c r="I15" s="245">
        <v>4.0000000000000001E-3</v>
      </c>
      <c r="J15" s="276"/>
      <c r="K15" s="237"/>
      <c r="L15" s="245">
        <v>5.0000000000000001E-3</v>
      </c>
      <c r="M15" s="276"/>
      <c r="N15" s="237"/>
      <c r="O15" s="245">
        <v>5.0000000000000001E-3</v>
      </c>
      <c r="P15" s="276"/>
      <c r="Q15" s="237"/>
    </row>
    <row r="16" spans="1:18" ht="16.5" customHeight="1">
      <c r="A16" s="258" t="s">
        <v>443</v>
      </c>
      <c r="B16" s="259"/>
      <c r="C16" s="271">
        <v>-6.5000000000000002E-2</v>
      </c>
      <c r="D16" s="272"/>
      <c r="E16" s="231">
        <v>-8.5000000000000006E-2</v>
      </c>
      <c r="F16" s="232"/>
      <c r="G16" s="243">
        <v>-9.6000000000000002E-2</v>
      </c>
      <c r="H16" s="232"/>
      <c r="I16" s="243">
        <v>-0.08</v>
      </c>
      <c r="J16" s="273"/>
      <c r="K16" s="232"/>
      <c r="L16" s="243">
        <v>-4.3999999999999997E-2</v>
      </c>
      <c r="M16" s="273"/>
      <c r="N16" s="232"/>
      <c r="O16" s="243">
        <v>-2.1000000000000001E-2</v>
      </c>
      <c r="P16" s="273"/>
      <c r="Q16" s="232"/>
    </row>
    <row r="17" spans="1:18" ht="15" customHeight="1">
      <c r="A17" s="144" t="s">
        <v>447</v>
      </c>
      <c r="B17" s="144"/>
      <c r="C17" s="144"/>
      <c r="D17" s="144"/>
      <c r="E17" s="144"/>
      <c r="F17" s="144"/>
      <c r="G17" s="144"/>
      <c r="H17" s="144"/>
      <c r="I17" s="144"/>
      <c r="J17" s="144"/>
      <c r="K17" s="144"/>
      <c r="L17" s="144"/>
      <c r="M17" s="144"/>
      <c r="N17" s="144"/>
      <c r="O17" s="144"/>
      <c r="P17" s="144"/>
      <c r="Q17" s="144"/>
      <c r="R17" s="144"/>
    </row>
    <row r="18" spans="1:18" ht="16.5" customHeight="1">
      <c r="A18" s="71" t="s">
        <v>445</v>
      </c>
      <c r="B18" s="220" t="s">
        <v>448</v>
      </c>
      <c r="C18" s="221"/>
      <c r="D18" s="221"/>
      <c r="E18" s="221" t="s">
        <v>449</v>
      </c>
      <c r="F18" s="221"/>
      <c r="G18" s="221" t="s">
        <v>450</v>
      </c>
      <c r="H18" s="221"/>
      <c r="I18" s="239"/>
      <c r="J18" s="220" t="s">
        <v>448</v>
      </c>
      <c r="K18" s="221"/>
      <c r="L18" s="221"/>
      <c r="M18" s="221" t="s">
        <v>449</v>
      </c>
      <c r="N18" s="221"/>
      <c r="O18" s="221"/>
      <c r="P18" s="221" t="s">
        <v>450</v>
      </c>
      <c r="Q18" s="221"/>
    </row>
    <row r="19" spans="1:18" ht="16.5" customHeight="1">
      <c r="A19" s="91" t="s">
        <v>438</v>
      </c>
      <c r="B19" s="254">
        <v>-0.51</v>
      </c>
      <c r="C19" s="257"/>
      <c r="D19" s="255"/>
      <c r="E19" s="256">
        <v>0.96</v>
      </c>
      <c r="F19" s="255"/>
      <c r="G19" s="256">
        <v>-40.29</v>
      </c>
      <c r="H19" s="257"/>
      <c r="I19" s="277"/>
      <c r="J19" s="226">
        <v>-1E-3</v>
      </c>
      <c r="K19" s="270"/>
      <c r="L19" s="227"/>
      <c r="M19" s="241">
        <v>1E-3</v>
      </c>
      <c r="N19" s="270"/>
      <c r="O19" s="227"/>
      <c r="P19" s="241">
        <v>-3.7999999999999999E-2</v>
      </c>
      <c r="Q19" s="227"/>
    </row>
    <row r="20" spans="1:18" ht="16.5" customHeight="1">
      <c r="A20" s="92" t="s">
        <v>439</v>
      </c>
      <c r="B20" s="260">
        <v>-15.44</v>
      </c>
      <c r="C20" s="263"/>
      <c r="D20" s="261"/>
      <c r="E20" s="278">
        <v>-10.58</v>
      </c>
      <c r="F20" s="279"/>
      <c r="G20" s="262">
        <v>40.880000000000003</v>
      </c>
      <c r="H20" s="263"/>
      <c r="I20" s="280"/>
      <c r="J20" s="231">
        <v>-2.5000000000000001E-2</v>
      </c>
      <c r="K20" s="273"/>
      <c r="L20" s="232"/>
      <c r="M20" s="243">
        <v>-1.4999999999999999E-2</v>
      </c>
      <c r="N20" s="273"/>
      <c r="O20" s="232"/>
      <c r="P20" s="243">
        <v>3.9E-2</v>
      </c>
      <c r="Q20" s="232"/>
    </row>
    <row r="21" spans="1:18" ht="16.5" customHeight="1">
      <c r="A21" s="92" t="s">
        <v>440</v>
      </c>
      <c r="B21" s="264">
        <v>-0.44</v>
      </c>
      <c r="C21" s="267"/>
      <c r="D21" s="265"/>
      <c r="E21" s="266">
        <v>3.05</v>
      </c>
      <c r="F21" s="265"/>
      <c r="G21" s="266">
        <v>49.81</v>
      </c>
      <c r="H21" s="267"/>
      <c r="I21" s="281"/>
      <c r="J21" s="236">
        <v>-1E-3</v>
      </c>
      <c r="K21" s="276"/>
      <c r="L21" s="237"/>
      <c r="M21" s="245">
        <v>4.0000000000000001E-3</v>
      </c>
      <c r="N21" s="276"/>
      <c r="O21" s="237"/>
      <c r="P21" s="245">
        <v>4.8000000000000001E-2</v>
      </c>
      <c r="Q21" s="237"/>
    </row>
    <row r="22" spans="1:18" ht="16.5" customHeight="1">
      <c r="A22" s="92" t="s">
        <v>441</v>
      </c>
      <c r="B22" s="260">
        <v>-7.52</v>
      </c>
      <c r="C22" s="263"/>
      <c r="D22" s="261"/>
      <c r="E22" s="262">
        <v>-8.27</v>
      </c>
      <c r="F22" s="261"/>
      <c r="G22" s="262">
        <v>32.9</v>
      </c>
      <c r="H22" s="263"/>
      <c r="I22" s="280"/>
      <c r="J22" s="231">
        <v>-1.2E-2</v>
      </c>
      <c r="K22" s="273"/>
      <c r="L22" s="232"/>
      <c r="M22" s="243">
        <v>-1.0999999999999999E-2</v>
      </c>
      <c r="N22" s="273"/>
      <c r="O22" s="232"/>
      <c r="P22" s="243">
        <v>3.1E-2</v>
      </c>
      <c r="Q22" s="232"/>
    </row>
    <row r="23" spans="1:18" ht="16.5" customHeight="1">
      <c r="A23" s="92" t="s">
        <v>442</v>
      </c>
      <c r="B23" s="264">
        <v>1.68</v>
      </c>
      <c r="C23" s="267"/>
      <c r="D23" s="265"/>
      <c r="E23" s="266">
        <v>2.36</v>
      </c>
      <c r="F23" s="265"/>
      <c r="G23" s="266">
        <v>46</v>
      </c>
      <c r="H23" s="267"/>
      <c r="I23" s="281"/>
      <c r="J23" s="236">
        <v>3.0000000000000001E-3</v>
      </c>
      <c r="K23" s="276"/>
      <c r="L23" s="237"/>
      <c r="M23" s="245">
        <v>3.0000000000000001E-3</v>
      </c>
      <c r="N23" s="276"/>
      <c r="O23" s="237"/>
      <c r="P23" s="245">
        <v>4.3999999999999997E-2</v>
      </c>
      <c r="Q23" s="237"/>
    </row>
    <row r="24" spans="1:18" ht="16.5" customHeight="1">
      <c r="A24" s="92" t="s">
        <v>443</v>
      </c>
      <c r="B24" s="260">
        <v>-55.73</v>
      </c>
      <c r="C24" s="263"/>
      <c r="D24" s="261"/>
      <c r="E24" s="278">
        <v>-63.4</v>
      </c>
      <c r="F24" s="279"/>
      <c r="G24" s="262">
        <v>-109.83</v>
      </c>
      <c r="H24" s="263"/>
      <c r="I24" s="280"/>
      <c r="J24" s="231">
        <v>-9.1999999999999998E-2</v>
      </c>
      <c r="K24" s="273"/>
      <c r="L24" s="232"/>
      <c r="M24" s="243">
        <v>-8.7999999999999995E-2</v>
      </c>
      <c r="N24" s="273"/>
      <c r="O24" s="232"/>
      <c r="P24" s="282">
        <v>-0.105</v>
      </c>
      <c r="Q24" s="283"/>
    </row>
    <row r="25" spans="1:18" ht="171.45" customHeight="1">
      <c r="A25" s="141" t="s">
        <v>451</v>
      </c>
      <c r="B25" s="141"/>
      <c r="C25" s="141"/>
      <c r="D25" s="141"/>
      <c r="E25" s="141"/>
      <c r="F25" s="141"/>
      <c r="G25" s="141"/>
      <c r="H25" s="141"/>
      <c r="I25" s="141"/>
      <c r="J25" s="141"/>
      <c r="K25" s="141"/>
      <c r="L25" s="141"/>
      <c r="M25" s="141"/>
      <c r="N25" s="141"/>
      <c r="O25" s="141"/>
      <c r="P25" s="141"/>
      <c r="Q25" s="141"/>
      <c r="R25" s="141"/>
    </row>
    <row r="26" spans="1:18" ht="186" customHeight="1">
      <c r="A26" s="140" t="s">
        <v>452</v>
      </c>
      <c r="B26" s="140"/>
      <c r="C26" s="140"/>
      <c r="D26" s="140"/>
      <c r="E26" s="140"/>
      <c r="F26" s="140"/>
      <c r="G26" s="140"/>
      <c r="H26" s="140"/>
      <c r="I26" s="140"/>
      <c r="J26" s="140"/>
      <c r="K26" s="140"/>
      <c r="L26" s="140"/>
      <c r="M26" s="140"/>
      <c r="N26" s="140"/>
      <c r="O26" s="140"/>
      <c r="P26" s="140"/>
      <c r="Q26" s="140"/>
      <c r="R26" s="140"/>
    </row>
    <row r="27" spans="1:18" ht="181.2" customHeight="1">
      <c r="A27" s="140" t="s">
        <v>453</v>
      </c>
      <c r="B27" s="140"/>
      <c r="C27" s="140"/>
      <c r="D27" s="140"/>
      <c r="E27" s="140"/>
      <c r="F27" s="140"/>
      <c r="G27" s="140"/>
      <c r="H27" s="140"/>
      <c r="I27" s="140"/>
      <c r="J27" s="140"/>
      <c r="K27" s="140"/>
      <c r="L27" s="140"/>
      <c r="M27" s="140"/>
      <c r="N27" s="140"/>
      <c r="O27" s="140"/>
      <c r="P27" s="140"/>
      <c r="Q27" s="140"/>
      <c r="R27" s="140"/>
    </row>
    <row r="28" spans="1:18" ht="171.45" customHeight="1">
      <c r="A28" s="140" t="s">
        <v>454</v>
      </c>
      <c r="B28" s="140"/>
      <c r="C28" s="140"/>
      <c r="D28" s="140"/>
      <c r="E28" s="140"/>
      <c r="F28" s="140"/>
      <c r="G28" s="140"/>
      <c r="H28" s="140"/>
      <c r="I28" s="140"/>
      <c r="J28" s="140"/>
      <c r="K28" s="140"/>
      <c r="L28" s="140"/>
      <c r="M28" s="140"/>
      <c r="N28" s="140"/>
      <c r="O28" s="140"/>
      <c r="P28" s="140"/>
      <c r="Q28" s="140"/>
      <c r="R28" s="140"/>
    </row>
    <row r="29" spans="1:18" ht="357" customHeight="1">
      <c r="A29" s="140" t="s">
        <v>455</v>
      </c>
      <c r="B29" s="140"/>
      <c r="C29" s="140"/>
      <c r="D29" s="140"/>
      <c r="E29" s="140"/>
      <c r="F29" s="140"/>
      <c r="G29" s="140"/>
      <c r="H29" s="140"/>
      <c r="I29" s="140"/>
      <c r="J29" s="140"/>
      <c r="K29" s="140"/>
      <c r="L29" s="140"/>
      <c r="M29" s="140"/>
      <c r="N29" s="140"/>
      <c r="O29" s="140"/>
      <c r="P29" s="140"/>
      <c r="Q29" s="140"/>
      <c r="R29" s="140"/>
    </row>
    <row r="30" spans="1:18" ht="171.45" customHeight="1">
      <c r="A30" s="140" t="s">
        <v>456</v>
      </c>
      <c r="B30" s="140"/>
      <c r="C30" s="140"/>
      <c r="D30" s="140"/>
      <c r="E30" s="140"/>
      <c r="F30" s="140"/>
      <c r="G30" s="140"/>
      <c r="H30" s="140"/>
      <c r="I30" s="140"/>
      <c r="J30" s="140"/>
      <c r="K30" s="140"/>
      <c r="L30" s="140"/>
      <c r="M30" s="140"/>
      <c r="N30" s="140"/>
      <c r="O30" s="140"/>
      <c r="P30" s="140"/>
      <c r="Q30" s="140"/>
      <c r="R30" s="140"/>
    </row>
    <row r="31" spans="1:18" ht="203.7" customHeight="1">
      <c r="A31" s="141" t="s">
        <v>457</v>
      </c>
      <c r="B31" s="141"/>
      <c r="C31" s="141"/>
      <c r="D31" s="141"/>
      <c r="E31" s="141"/>
      <c r="F31" s="141"/>
      <c r="G31" s="141"/>
      <c r="H31" s="141"/>
      <c r="I31" s="141"/>
      <c r="J31" s="141"/>
      <c r="K31" s="141"/>
      <c r="L31" s="141"/>
      <c r="M31" s="141"/>
      <c r="N31" s="141"/>
      <c r="O31" s="141"/>
      <c r="P31" s="141"/>
      <c r="Q31" s="141"/>
      <c r="R31" s="141"/>
    </row>
    <row r="32" spans="1:18" ht="123.75" customHeight="1">
      <c r="A32" s="140" t="s">
        <v>458</v>
      </c>
      <c r="B32" s="140"/>
      <c r="C32" s="140"/>
      <c r="D32" s="140"/>
      <c r="E32" s="140"/>
      <c r="F32" s="140"/>
      <c r="G32" s="140"/>
      <c r="H32" s="140"/>
      <c r="I32" s="140"/>
      <c r="J32" s="140"/>
      <c r="K32" s="140"/>
      <c r="L32" s="140"/>
      <c r="M32" s="140"/>
      <c r="N32" s="140"/>
      <c r="O32" s="140"/>
      <c r="P32" s="140"/>
      <c r="Q32" s="140"/>
      <c r="R32" s="140"/>
    </row>
  </sheetData>
  <mergeCells count="144">
    <mergeCell ref="A28:R28"/>
    <mergeCell ref="A29:R29"/>
    <mergeCell ref="A30:R30"/>
    <mergeCell ref="A31:R31"/>
    <mergeCell ref="A32:R32"/>
    <mergeCell ref="B24:D24"/>
    <mergeCell ref="E24:F24"/>
    <mergeCell ref="G24:I24"/>
    <mergeCell ref="J24:L24"/>
    <mergeCell ref="M24:O24"/>
    <mergeCell ref="P24:Q24"/>
    <mergeCell ref="A25:R25"/>
    <mergeCell ref="A26:R26"/>
    <mergeCell ref="A27:R27"/>
    <mergeCell ref="B22:D22"/>
    <mergeCell ref="E22:F22"/>
    <mergeCell ref="G22:I22"/>
    <mergeCell ref="J22:L22"/>
    <mergeCell ref="M22:O22"/>
    <mergeCell ref="P22:Q22"/>
    <mergeCell ref="B23:D23"/>
    <mergeCell ref="E23:F23"/>
    <mergeCell ref="G23:I23"/>
    <mergeCell ref="J23:L23"/>
    <mergeCell ref="M23:O23"/>
    <mergeCell ref="P23:Q23"/>
    <mergeCell ref="B20:D20"/>
    <mergeCell ref="E20:F20"/>
    <mergeCell ref="G20:I20"/>
    <mergeCell ref="J20:L20"/>
    <mergeCell ref="M20:O20"/>
    <mergeCell ref="P20:Q20"/>
    <mergeCell ref="B21:D21"/>
    <mergeCell ref="E21:F21"/>
    <mergeCell ref="G21:I21"/>
    <mergeCell ref="J21:L21"/>
    <mergeCell ref="M21:O21"/>
    <mergeCell ref="P21:Q21"/>
    <mergeCell ref="A17:R17"/>
    <mergeCell ref="B18:D18"/>
    <mergeCell ref="E18:F18"/>
    <mergeCell ref="G18:I18"/>
    <mergeCell ref="J18:L18"/>
    <mergeCell ref="M18:O18"/>
    <mergeCell ref="P18:Q18"/>
    <mergeCell ref="B19:D19"/>
    <mergeCell ref="E19:F19"/>
    <mergeCell ref="G19:I19"/>
    <mergeCell ref="J19:L19"/>
    <mergeCell ref="M19:O19"/>
    <mergeCell ref="P19:Q19"/>
    <mergeCell ref="A15:B15"/>
    <mergeCell ref="C15:D15"/>
    <mergeCell ref="E15:F15"/>
    <mergeCell ref="G15:H15"/>
    <mergeCell ref="I15:K15"/>
    <mergeCell ref="L15:N15"/>
    <mergeCell ref="O15:Q15"/>
    <mergeCell ref="A16:B16"/>
    <mergeCell ref="C16:D16"/>
    <mergeCell ref="E16:F16"/>
    <mergeCell ref="G16:H16"/>
    <mergeCell ref="I16:K16"/>
    <mergeCell ref="L16:N16"/>
    <mergeCell ref="O16:Q16"/>
    <mergeCell ref="A13:B13"/>
    <mergeCell ref="C13:D13"/>
    <mergeCell ref="E13:F13"/>
    <mergeCell ref="G13:H13"/>
    <mergeCell ref="I13:K13"/>
    <mergeCell ref="L13:N13"/>
    <mergeCell ref="O13:Q13"/>
    <mergeCell ref="A14:B14"/>
    <mergeCell ref="C14:D14"/>
    <mergeCell ref="E14:F14"/>
    <mergeCell ref="G14:H14"/>
    <mergeCell ref="I14:K14"/>
    <mergeCell ref="L14:N14"/>
    <mergeCell ref="O14:Q14"/>
    <mergeCell ref="A11:B11"/>
    <mergeCell ref="C11:D11"/>
    <mergeCell ref="E11:F11"/>
    <mergeCell ref="G11:H11"/>
    <mergeCell ref="I11:K11"/>
    <mergeCell ref="L11:N11"/>
    <mergeCell ref="O11:Q11"/>
    <mergeCell ref="A12:B12"/>
    <mergeCell ref="C12:D12"/>
    <mergeCell ref="E12:F12"/>
    <mergeCell ref="G12:H12"/>
    <mergeCell ref="I12:K12"/>
    <mergeCell ref="L12:N12"/>
    <mergeCell ref="O12:Q12"/>
    <mergeCell ref="A8:C8"/>
    <mergeCell ref="D8:E8"/>
    <mergeCell ref="F8:G8"/>
    <mergeCell ref="H8:J8"/>
    <mergeCell ref="K8:M8"/>
    <mergeCell ref="N8:P8"/>
    <mergeCell ref="A9:R9"/>
    <mergeCell ref="A10:B10"/>
    <mergeCell ref="C10:D10"/>
    <mergeCell ref="E10:F10"/>
    <mergeCell ref="G10:H10"/>
    <mergeCell ref="I10:K10"/>
    <mergeCell ref="L10:N10"/>
    <mergeCell ref="O10:Q10"/>
    <mergeCell ref="A6:C6"/>
    <mergeCell ref="D6:E6"/>
    <mergeCell ref="F6:G6"/>
    <mergeCell ref="H6:J6"/>
    <mergeCell ref="K6:M6"/>
    <mergeCell ref="N6:P6"/>
    <mergeCell ref="A7:C7"/>
    <mergeCell ref="D7:E7"/>
    <mergeCell ref="F7:G7"/>
    <mergeCell ref="H7:J7"/>
    <mergeCell ref="K7:M7"/>
    <mergeCell ref="N7:P7"/>
    <mergeCell ref="A4:C4"/>
    <mergeCell ref="D4:E4"/>
    <mergeCell ref="F4:G4"/>
    <mergeCell ref="H4:J4"/>
    <mergeCell ref="K4:M4"/>
    <mergeCell ref="N4:P4"/>
    <mergeCell ref="A5:C5"/>
    <mergeCell ref="D5:E5"/>
    <mergeCell ref="F5:G5"/>
    <mergeCell ref="H5:J5"/>
    <mergeCell ref="K5:M5"/>
    <mergeCell ref="N5:P5"/>
    <mergeCell ref="A1:R1"/>
    <mergeCell ref="A2:C2"/>
    <mergeCell ref="D2:E2"/>
    <mergeCell ref="F2:G2"/>
    <mergeCell ref="H2:J2"/>
    <mergeCell ref="K2:M2"/>
    <mergeCell ref="N2:P2"/>
    <mergeCell ref="A3:C3"/>
    <mergeCell ref="D3:E3"/>
    <mergeCell ref="F3:G3"/>
    <mergeCell ref="H3:J3"/>
    <mergeCell ref="K3:M3"/>
    <mergeCell ref="N3:P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0"/>
  <sheetViews>
    <sheetView topLeftCell="A3" zoomScaleNormal="100" workbookViewId="0">
      <selection activeCell="C66" sqref="C66"/>
    </sheetView>
  </sheetViews>
  <sheetFormatPr defaultRowHeight="13.2"/>
  <cols>
    <col min="1" max="1" width="18.109375" customWidth="1"/>
    <col min="2" max="2" width="87.77734375" customWidth="1"/>
    <col min="3" max="3" width="19.33203125" customWidth="1"/>
  </cols>
  <sheetData>
    <row r="1" spans="1:3" ht="24" customHeight="1">
      <c r="A1" s="284" t="s">
        <v>459</v>
      </c>
      <c r="B1" s="284"/>
      <c r="C1" s="284"/>
    </row>
    <row r="2" spans="1:3" ht="16.5" customHeight="1">
      <c r="A2" s="93" t="s">
        <v>460</v>
      </c>
      <c r="B2" s="94" t="s">
        <v>461</v>
      </c>
    </row>
    <row r="3" spans="1:3" ht="16.5" customHeight="1">
      <c r="A3" s="95" t="s">
        <v>462</v>
      </c>
      <c r="B3" s="42" t="s">
        <v>463</v>
      </c>
    </row>
    <row r="4" spans="1:3" ht="94.2" customHeight="1">
      <c r="A4" s="96" t="s">
        <v>464</v>
      </c>
      <c r="B4" s="97" t="s">
        <v>465</v>
      </c>
    </row>
    <row r="5" spans="1:3" ht="40.5" customHeight="1">
      <c r="A5" s="98" t="s">
        <v>466</v>
      </c>
      <c r="B5" s="99" t="s">
        <v>467</v>
      </c>
    </row>
    <row r="6" spans="1:3" ht="33" customHeight="1">
      <c r="A6" s="100" t="s">
        <v>468</v>
      </c>
      <c r="B6" s="97" t="s">
        <v>469</v>
      </c>
    </row>
    <row r="7" spans="1:3" ht="40.5" customHeight="1">
      <c r="A7" s="101" t="s">
        <v>470</v>
      </c>
      <c r="B7" s="99" t="s">
        <v>471</v>
      </c>
    </row>
    <row r="8" spans="1:3" ht="40.5" customHeight="1">
      <c r="A8" s="100" t="s">
        <v>472</v>
      </c>
      <c r="B8" s="97" t="s">
        <v>473</v>
      </c>
    </row>
    <row r="9" spans="1:3" ht="40.5" customHeight="1">
      <c r="A9" s="101" t="s">
        <v>474</v>
      </c>
      <c r="B9" s="99" t="s">
        <v>475</v>
      </c>
    </row>
    <row r="10" spans="1:3" ht="16.5" customHeight="1">
      <c r="A10" s="100" t="s">
        <v>476</v>
      </c>
      <c r="B10" s="102" t="s">
        <v>477</v>
      </c>
    </row>
    <row r="11" spans="1:3" ht="33" customHeight="1">
      <c r="A11" s="101" t="s">
        <v>478</v>
      </c>
      <c r="B11" s="99" t="s">
        <v>479</v>
      </c>
    </row>
    <row r="12" spans="1:3" ht="33" customHeight="1">
      <c r="A12" s="96" t="s">
        <v>480</v>
      </c>
      <c r="B12" s="97" t="s">
        <v>481</v>
      </c>
    </row>
    <row r="13" spans="1:3" ht="33" customHeight="1">
      <c r="A13" s="98" t="s">
        <v>482</v>
      </c>
      <c r="B13" s="99" t="s">
        <v>483</v>
      </c>
    </row>
    <row r="14" spans="1:3" ht="33" customHeight="1">
      <c r="A14" s="100" t="s">
        <v>484</v>
      </c>
      <c r="B14" s="97" t="s">
        <v>485</v>
      </c>
    </row>
    <row r="15" spans="1:3" ht="40.5" customHeight="1">
      <c r="A15" s="101" t="s">
        <v>486</v>
      </c>
      <c r="B15" s="99" t="s">
        <v>487</v>
      </c>
    </row>
    <row r="16" spans="1:3" ht="33" customHeight="1">
      <c r="A16" s="100" t="s">
        <v>488</v>
      </c>
      <c r="B16" s="97" t="s">
        <v>489</v>
      </c>
    </row>
    <row r="17" spans="1:3" ht="40.5" customHeight="1">
      <c r="A17" s="101" t="s">
        <v>490</v>
      </c>
      <c r="B17" s="99" t="s">
        <v>491</v>
      </c>
    </row>
    <row r="18" spans="1:3" ht="40.5" customHeight="1">
      <c r="A18" s="100" t="s">
        <v>492</v>
      </c>
      <c r="B18" s="97" t="s">
        <v>493</v>
      </c>
    </row>
    <row r="19" spans="1:3" ht="409.2" customHeight="1">
      <c r="A19" s="140" t="s">
        <v>494</v>
      </c>
      <c r="B19" s="140"/>
      <c r="C19" s="140"/>
    </row>
    <row r="20" spans="1:3" ht="65.25" customHeight="1">
      <c r="A20" s="140"/>
      <c r="B20" s="140"/>
      <c r="C20" s="140"/>
    </row>
  </sheetData>
  <mergeCells count="2">
    <mergeCell ref="A1:C1"/>
    <mergeCell ref="A19:C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04C8-CE98-4961-94D5-2D27D6767480}">
  <dimension ref="A1:AK86"/>
  <sheetViews>
    <sheetView zoomScale="85" zoomScaleNormal="85" workbookViewId="0">
      <selection activeCell="F8" sqref="F8"/>
    </sheetView>
  </sheetViews>
  <sheetFormatPr defaultRowHeight="13.2"/>
  <cols>
    <col min="3" max="9" width="12.77734375" bestFit="1" customWidth="1"/>
    <col min="10" max="16" width="11.77734375" bestFit="1" customWidth="1"/>
    <col min="17" max="30" width="12.77734375" bestFit="1" customWidth="1"/>
    <col min="31" max="37" width="11.77734375" bestFit="1" customWidth="1"/>
  </cols>
  <sheetData>
    <row r="1" spans="1:37">
      <c r="C1" s="117"/>
    </row>
    <row r="2" spans="1:37">
      <c r="B2" t="s">
        <v>61</v>
      </c>
      <c r="C2" s="122">
        <f>46/60</f>
        <v>0.76666666666666672</v>
      </c>
      <c r="D2" s="122">
        <f t="shared" ref="D2:I2" si="0">46/60</f>
        <v>0.76666666666666672</v>
      </c>
      <c r="E2" s="122">
        <f t="shared" si="0"/>
        <v>0.76666666666666672</v>
      </c>
      <c r="F2" s="122">
        <f t="shared" si="0"/>
        <v>0.76666666666666672</v>
      </c>
      <c r="G2" s="122">
        <f t="shared" si="0"/>
        <v>0.76666666666666672</v>
      </c>
      <c r="H2" s="122">
        <f t="shared" si="0"/>
        <v>0.76666666666666672</v>
      </c>
      <c r="I2" s="122">
        <f t="shared" si="0"/>
        <v>0.76666666666666672</v>
      </c>
      <c r="J2">
        <v>120</v>
      </c>
      <c r="K2">
        <v>120</v>
      </c>
      <c r="L2">
        <v>120</v>
      </c>
      <c r="M2">
        <v>120</v>
      </c>
      <c r="N2">
        <v>120</v>
      </c>
      <c r="O2">
        <v>120</v>
      </c>
      <c r="P2">
        <v>120</v>
      </c>
      <c r="Q2" s="116">
        <f t="shared" ref="Q2:W2" si="1">116/60</f>
        <v>1.9333333333333333</v>
      </c>
      <c r="R2" s="116">
        <f t="shared" si="1"/>
        <v>1.9333333333333333</v>
      </c>
      <c r="S2" s="116">
        <f t="shared" si="1"/>
        <v>1.9333333333333333</v>
      </c>
      <c r="T2" s="116">
        <f t="shared" si="1"/>
        <v>1.9333333333333333</v>
      </c>
      <c r="U2" s="116">
        <f t="shared" si="1"/>
        <v>1.9333333333333333</v>
      </c>
      <c r="V2" s="116">
        <f t="shared" si="1"/>
        <v>1.9333333333333333</v>
      </c>
      <c r="W2" s="116">
        <f t="shared" si="1"/>
        <v>1.9333333333333333</v>
      </c>
      <c r="X2">
        <v>20.5</v>
      </c>
      <c r="Y2">
        <v>20.5</v>
      </c>
      <c r="Z2">
        <v>20.5</v>
      </c>
      <c r="AA2">
        <v>20.5</v>
      </c>
      <c r="AB2">
        <v>20.5</v>
      </c>
      <c r="AC2">
        <v>20.5</v>
      </c>
      <c r="AD2">
        <v>20.5</v>
      </c>
      <c r="AE2">
        <v>240</v>
      </c>
      <c r="AF2">
        <v>240</v>
      </c>
      <c r="AG2">
        <v>240</v>
      </c>
      <c r="AH2">
        <v>240</v>
      </c>
      <c r="AI2">
        <v>240</v>
      </c>
      <c r="AJ2">
        <v>240</v>
      </c>
      <c r="AK2">
        <v>240</v>
      </c>
    </row>
    <row r="3" spans="1:37">
      <c r="B3" t="s">
        <v>62</v>
      </c>
      <c r="C3" s="123">
        <f t="shared" ref="C3:I3" si="2">46/60</f>
        <v>0.76666666666666672</v>
      </c>
      <c r="D3" s="123">
        <f t="shared" si="2"/>
        <v>0.76666666666666672</v>
      </c>
      <c r="E3" s="123">
        <f t="shared" si="2"/>
        <v>0.76666666666666672</v>
      </c>
      <c r="F3" s="123">
        <f t="shared" si="2"/>
        <v>0.76666666666666672</v>
      </c>
      <c r="G3" s="123">
        <f t="shared" si="2"/>
        <v>0.76666666666666672</v>
      </c>
      <c r="H3" s="123">
        <f t="shared" si="2"/>
        <v>0.76666666666666672</v>
      </c>
      <c r="I3" s="123">
        <f t="shared" si="2"/>
        <v>0.76666666666666672</v>
      </c>
      <c r="J3">
        <v>60</v>
      </c>
      <c r="K3">
        <v>60</v>
      </c>
      <c r="L3">
        <v>60</v>
      </c>
      <c r="M3">
        <v>60</v>
      </c>
      <c r="N3">
        <v>60</v>
      </c>
      <c r="O3">
        <v>60</v>
      </c>
      <c r="P3">
        <v>60</v>
      </c>
      <c r="Q3" s="116">
        <f t="shared" ref="Q3:W3" si="3">88/60</f>
        <v>1.4666666666666666</v>
      </c>
      <c r="R3" s="116">
        <f t="shared" si="3"/>
        <v>1.4666666666666666</v>
      </c>
      <c r="S3" s="116">
        <f t="shared" si="3"/>
        <v>1.4666666666666666</v>
      </c>
      <c r="T3" s="116">
        <f t="shared" si="3"/>
        <v>1.4666666666666666</v>
      </c>
      <c r="U3" s="116">
        <f t="shared" si="3"/>
        <v>1.4666666666666666</v>
      </c>
      <c r="V3" s="116">
        <f t="shared" si="3"/>
        <v>1.4666666666666666</v>
      </c>
      <c r="W3" s="116">
        <f t="shared" si="3"/>
        <v>1.4666666666666666</v>
      </c>
      <c r="X3">
        <v>10.5</v>
      </c>
      <c r="Y3">
        <v>10.5</v>
      </c>
      <c r="Z3">
        <v>10.5</v>
      </c>
      <c r="AA3">
        <v>10.5</v>
      </c>
      <c r="AB3">
        <v>10.5</v>
      </c>
      <c r="AC3">
        <v>10.5</v>
      </c>
      <c r="AD3">
        <v>10.5</v>
      </c>
      <c r="AE3">
        <v>120</v>
      </c>
      <c r="AF3">
        <v>120</v>
      </c>
      <c r="AG3">
        <v>120</v>
      </c>
      <c r="AH3">
        <v>120</v>
      </c>
      <c r="AI3">
        <v>120</v>
      </c>
      <c r="AJ3">
        <v>120</v>
      </c>
      <c r="AK3">
        <v>120</v>
      </c>
    </row>
    <row r="4" spans="1:37" s="118" customFormat="1">
      <c r="C4" s="118" t="s">
        <v>63</v>
      </c>
      <c r="J4" s="118" t="s">
        <v>63</v>
      </c>
      <c r="Q4" s="118" t="s">
        <v>63</v>
      </c>
      <c r="X4" s="118" t="s">
        <v>63</v>
      </c>
      <c r="AE4" s="118" t="s">
        <v>63</v>
      </c>
    </row>
    <row r="5" spans="1:37" s="119" customFormat="1">
      <c r="C5" s="119">
        <v>1</v>
      </c>
      <c r="J5" s="119">
        <v>2</v>
      </c>
      <c r="Q5" s="119">
        <v>3</v>
      </c>
      <c r="X5" s="119">
        <v>4</v>
      </c>
      <c r="AE5" s="119">
        <v>5</v>
      </c>
    </row>
    <row r="7" spans="1:37" s="118" customFormat="1" ht="20.399999999999999" thickBot="1">
      <c r="A7" s="121" t="s">
        <v>64</v>
      </c>
      <c r="C7" s="120"/>
      <c r="D7" s="120"/>
      <c r="E7" s="120"/>
      <c r="F7" s="121" t="s">
        <v>65</v>
      </c>
      <c r="I7" s="120"/>
      <c r="J7" s="136"/>
      <c r="K7" s="136"/>
      <c r="L7" s="136"/>
      <c r="M7" s="136"/>
      <c r="N7" s="136"/>
      <c r="O7" s="136"/>
      <c r="P7" s="136"/>
      <c r="Q7" s="136"/>
      <c r="R7" s="136"/>
      <c r="S7" s="136"/>
      <c r="T7" s="136"/>
      <c r="U7" s="136"/>
      <c r="V7" s="136"/>
      <c r="W7" s="136"/>
      <c r="X7" s="136"/>
      <c r="Y7" s="136"/>
      <c r="Z7" s="136"/>
      <c r="AA7" s="136"/>
      <c r="AB7" s="136"/>
      <c r="AC7" s="136"/>
      <c r="AD7" s="136"/>
      <c r="AE7" s="136"/>
      <c r="AF7" s="136"/>
      <c r="AG7" s="136"/>
      <c r="AH7" s="136"/>
      <c r="AI7" s="136"/>
      <c r="AJ7" s="136"/>
      <c r="AK7" s="136"/>
    </row>
    <row r="8" spans="1:37" s="118" customFormat="1" ht="13.8" thickTop="1">
      <c r="A8" s="118" t="s">
        <v>63</v>
      </c>
      <c r="B8" s="118" t="s">
        <v>66</v>
      </c>
      <c r="C8" s="118" t="s">
        <v>67</v>
      </c>
    </row>
    <row r="9" spans="1:37">
      <c r="A9" s="119">
        <v>1</v>
      </c>
      <c r="B9" s="118">
        <v>1</v>
      </c>
      <c r="C9" s="116">
        <f ca="1">ROUND(RAND()*(C$2-C$3)+C$3,2)</f>
        <v>0.77</v>
      </c>
      <c r="D9" s="116"/>
      <c r="E9" s="116"/>
      <c r="F9" s="116">
        <f t="shared" ref="F9:F43" ca="1" si="4">ROUND(C9,2)</f>
        <v>0.77</v>
      </c>
      <c r="I9" s="116"/>
      <c r="K9" s="124"/>
    </row>
    <row r="10" spans="1:37">
      <c r="A10" s="119">
        <v>1</v>
      </c>
      <c r="B10" s="118">
        <v>2</v>
      </c>
      <c r="C10" s="116">
        <f t="shared" ref="C10:C15" ca="1" si="5">RAND()*(C$2-C$3)+C$3</f>
        <v>0.76666666666666672</v>
      </c>
      <c r="D10" s="116"/>
      <c r="E10" s="116"/>
      <c r="F10" s="116">
        <f t="shared" ca="1" si="4"/>
        <v>0.77</v>
      </c>
      <c r="I10" s="116"/>
    </row>
    <row r="11" spans="1:37">
      <c r="A11" s="119">
        <v>1</v>
      </c>
      <c r="B11" s="118">
        <v>3</v>
      </c>
      <c r="C11" s="116">
        <f t="shared" ca="1" si="5"/>
        <v>0.76666666666666672</v>
      </c>
      <c r="D11" s="116"/>
      <c r="E11" s="116"/>
      <c r="F11" s="116">
        <f t="shared" ca="1" si="4"/>
        <v>0.77</v>
      </c>
      <c r="I11" s="116"/>
    </row>
    <row r="12" spans="1:37">
      <c r="A12" s="119">
        <v>1</v>
      </c>
      <c r="B12" s="118">
        <v>4</v>
      </c>
      <c r="C12" s="116">
        <f t="shared" ca="1" si="5"/>
        <v>0.76666666666666672</v>
      </c>
      <c r="D12" s="116"/>
      <c r="E12" s="116"/>
      <c r="F12" s="116">
        <f t="shared" ca="1" si="4"/>
        <v>0.77</v>
      </c>
      <c r="I12" s="116"/>
    </row>
    <row r="13" spans="1:37">
      <c r="A13" s="119">
        <v>1</v>
      </c>
      <c r="B13" s="118">
        <v>5</v>
      </c>
      <c r="C13" s="116">
        <f t="shared" ca="1" si="5"/>
        <v>0.76666666666666672</v>
      </c>
      <c r="D13" s="116"/>
      <c r="E13" s="116"/>
      <c r="F13" s="116">
        <f t="shared" ca="1" si="4"/>
        <v>0.77</v>
      </c>
      <c r="I13" s="116"/>
    </row>
    <row r="14" spans="1:37">
      <c r="A14" s="119">
        <v>1</v>
      </c>
      <c r="B14" s="118">
        <v>6</v>
      </c>
      <c r="C14" s="116">
        <f t="shared" ca="1" si="5"/>
        <v>0.76666666666666672</v>
      </c>
      <c r="D14" s="116"/>
      <c r="E14" s="116"/>
      <c r="F14" s="116">
        <f t="shared" ca="1" si="4"/>
        <v>0.77</v>
      </c>
      <c r="I14" s="116"/>
    </row>
    <row r="15" spans="1:37">
      <c r="A15" s="119">
        <v>1</v>
      </c>
      <c r="B15" s="118">
        <v>7</v>
      </c>
      <c r="C15" s="116">
        <f t="shared" ca="1" si="5"/>
        <v>0.76666666666666672</v>
      </c>
      <c r="D15" s="116"/>
      <c r="E15" s="116"/>
      <c r="F15" s="116">
        <f t="shared" ca="1" si="4"/>
        <v>0.77</v>
      </c>
      <c r="I15" s="116"/>
    </row>
    <row r="16" spans="1:37">
      <c r="A16" s="118">
        <v>2</v>
      </c>
      <c r="B16" s="118">
        <v>1</v>
      </c>
      <c r="C16" s="116">
        <f ca="1">RAND()*(J$2-J$3)+J$3</f>
        <v>80.867543467258116</v>
      </c>
      <c r="D16" s="116"/>
      <c r="E16" s="116"/>
      <c r="F16" s="116">
        <f t="shared" ca="1" si="4"/>
        <v>80.87</v>
      </c>
      <c r="I16" s="116"/>
      <c r="K16" s="124"/>
    </row>
    <row r="17" spans="1:9">
      <c r="A17" s="118">
        <v>2</v>
      </c>
      <c r="B17" s="118">
        <v>2</v>
      </c>
      <c r="C17" s="116">
        <f t="shared" ref="C17:C22" ca="1" si="6">RAND()*(J$2-J$3)+J$3</f>
        <v>69.735071650857122</v>
      </c>
      <c r="D17" s="116"/>
      <c r="E17" s="116"/>
      <c r="F17" s="116">
        <f t="shared" ca="1" si="4"/>
        <v>69.739999999999995</v>
      </c>
      <c r="I17" s="116"/>
    </row>
    <row r="18" spans="1:9">
      <c r="A18" s="118">
        <v>2</v>
      </c>
      <c r="B18" s="118">
        <v>3</v>
      </c>
      <c r="C18" s="116">
        <f t="shared" ca="1" si="6"/>
        <v>67.856304704232684</v>
      </c>
      <c r="D18" s="116"/>
      <c r="E18" s="116"/>
      <c r="F18" s="116">
        <f t="shared" ca="1" si="4"/>
        <v>67.86</v>
      </c>
      <c r="I18" s="116"/>
    </row>
    <row r="19" spans="1:9">
      <c r="A19" s="118">
        <v>2</v>
      </c>
      <c r="B19" s="118">
        <v>4</v>
      </c>
      <c r="C19" s="116">
        <f t="shared" ca="1" si="6"/>
        <v>64.916366429347903</v>
      </c>
      <c r="D19" s="116"/>
      <c r="E19" s="116"/>
      <c r="F19" s="116">
        <f t="shared" ca="1" si="4"/>
        <v>64.92</v>
      </c>
      <c r="I19" s="116"/>
    </row>
    <row r="20" spans="1:9">
      <c r="A20" s="118">
        <v>2</v>
      </c>
      <c r="B20" s="118">
        <v>5</v>
      </c>
      <c r="C20" s="116">
        <f t="shared" ca="1" si="6"/>
        <v>89.352069550885062</v>
      </c>
      <c r="D20" s="116"/>
      <c r="E20" s="116"/>
      <c r="F20" s="116">
        <f t="shared" ca="1" si="4"/>
        <v>89.35</v>
      </c>
      <c r="I20" s="116"/>
    </row>
    <row r="21" spans="1:9">
      <c r="A21" s="118">
        <v>2</v>
      </c>
      <c r="B21" s="118">
        <v>6</v>
      </c>
      <c r="C21" s="116">
        <f t="shared" ca="1" si="6"/>
        <v>105.57516698351529</v>
      </c>
      <c r="D21" s="116"/>
      <c r="E21" s="116"/>
      <c r="F21" s="116">
        <f t="shared" ca="1" si="4"/>
        <v>105.58</v>
      </c>
      <c r="I21" s="116"/>
    </row>
    <row r="22" spans="1:9">
      <c r="A22" s="118">
        <v>2</v>
      </c>
      <c r="B22" s="118">
        <v>7</v>
      </c>
      <c r="C22" s="116">
        <f t="shared" ca="1" si="6"/>
        <v>96.021954927755274</v>
      </c>
      <c r="D22" s="116"/>
      <c r="E22" s="116"/>
      <c r="F22" s="116">
        <f t="shared" ca="1" si="4"/>
        <v>96.02</v>
      </c>
      <c r="I22" s="116"/>
    </row>
    <row r="23" spans="1:9">
      <c r="A23" s="118">
        <v>3</v>
      </c>
      <c r="B23" s="118">
        <v>1</v>
      </c>
      <c r="C23" s="116">
        <f ca="1">RAND()*(Q$2-Q$3)+Q$3</f>
        <v>1.8110429276691975</v>
      </c>
      <c r="D23" s="116"/>
      <c r="E23" s="116"/>
      <c r="F23" s="116">
        <f t="shared" ca="1" si="4"/>
        <v>1.81</v>
      </c>
      <c r="I23" s="116"/>
    </row>
    <row r="24" spans="1:9">
      <c r="A24" s="118">
        <v>3</v>
      </c>
      <c r="B24" s="118">
        <v>2</v>
      </c>
      <c r="C24" s="116">
        <f t="shared" ref="C24:C29" ca="1" si="7">RAND()*(Q$2-Q$3)+Q$3</f>
        <v>1.7682620898635373</v>
      </c>
      <c r="D24" s="116"/>
      <c r="E24" s="116"/>
      <c r="F24" s="116">
        <f t="shared" ca="1" si="4"/>
        <v>1.77</v>
      </c>
      <c r="I24" s="116"/>
    </row>
    <row r="25" spans="1:9">
      <c r="A25" s="118">
        <v>3</v>
      </c>
      <c r="B25" s="118">
        <v>3</v>
      </c>
      <c r="C25" s="116">
        <f t="shared" ca="1" si="7"/>
        <v>1.8210547929558429</v>
      </c>
      <c r="D25" s="116"/>
      <c r="E25" s="116"/>
      <c r="F25" s="116">
        <f t="shared" ca="1" si="4"/>
        <v>1.82</v>
      </c>
      <c r="I25" s="116"/>
    </row>
    <row r="26" spans="1:9">
      <c r="A26" s="118">
        <v>3</v>
      </c>
      <c r="B26" s="118">
        <v>4</v>
      </c>
      <c r="C26" s="116">
        <f t="shared" ca="1" si="7"/>
        <v>1.6359402410262378</v>
      </c>
      <c r="D26" s="116"/>
      <c r="E26" s="116"/>
      <c r="F26" s="116">
        <f t="shared" ca="1" si="4"/>
        <v>1.64</v>
      </c>
      <c r="I26" s="116"/>
    </row>
    <row r="27" spans="1:9">
      <c r="A27" s="118">
        <v>3</v>
      </c>
      <c r="B27" s="118">
        <v>5</v>
      </c>
      <c r="C27" s="116">
        <f t="shared" ca="1" si="7"/>
        <v>1.9212332231190814</v>
      </c>
      <c r="D27" s="116"/>
      <c r="E27" s="116"/>
      <c r="F27" s="116">
        <f t="shared" ca="1" si="4"/>
        <v>1.92</v>
      </c>
      <c r="I27" s="116"/>
    </row>
    <row r="28" spans="1:9">
      <c r="A28" s="118">
        <v>3</v>
      </c>
      <c r="B28" s="118">
        <v>6</v>
      </c>
      <c r="C28" s="116">
        <f t="shared" ca="1" si="7"/>
        <v>1.4970176376727475</v>
      </c>
      <c r="D28" s="116"/>
      <c r="E28" s="116"/>
      <c r="F28" s="116">
        <f t="shared" ca="1" si="4"/>
        <v>1.5</v>
      </c>
      <c r="I28" s="116"/>
    </row>
    <row r="29" spans="1:9">
      <c r="A29" s="118">
        <v>3</v>
      </c>
      <c r="B29" s="118">
        <v>7</v>
      </c>
      <c r="C29" s="116">
        <f t="shared" ca="1" si="7"/>
        <v>1.6239614948982464</v>
      </c>
      <c r="D29" s="116"/>
      <c r="E29" s="116"/>
      <c r="F29" s="116">
        <f t="shared" ca="1" si="4"/>
        <v>1.62</v>
      </c>
      <c r="I29" s="116"/>
    </row>
    <row r="30" spans="1:9">
      <c r="A30" s="118">
        <v>4</v>
      </c>
      <c r="B30" s="118">
        <v>1</v>
      </c>
      <c r="C30" s="116">
        <f ca="1">RAND()*(X$2-X$3)+X$3</f>
        <v>14.275255061431245</v>
      </c>
      <c r="D30" s="116"/>
      <c r="E30" s="116"/>
      <c r="F30" s="116">
        <f t="shared" ca="1" si="4"/>
        <v>14.28</v>
      </c>
      <c r="I30" s="116"/>
    </row>
    <row r="31" spans="1:9">
      <c r="A31" s="118">
        <v>4</v>
      </c>
      <c r="B31" s="118">
        <v>2</v>
      </c>
      <c r="C31" s="116">
        <f t="shared" ref="C31:C36" ca="1" si="8">RAND()*(X$2-X$3)+X$3</f>
        <v>11.458281301735449</v>
      </c>
      <c r="D31" s="116"/>
      <c r="E31" s="116"/>
      <c r="F31" s="116">
        <f t="shared" ca="1" si="4"/>
        <v>11.46</v>
      </c>
      <c r="I31" s="116"/>
    </row>
    <row r="32" spans="1:9">
      <c r="A32" s="118">
        <v>4</v>
      </c>
      <c r="B32" s="118">
        <v>3</v>
      </c>
      <c r="C32" s="116">
        <f t="shared" ca="1" si="8"/>
        <v>19.777871963979443</v>
      </c>
      <c r="D32" s="116"/>
      <c r="E32" s="116"/>
      <c r="F32" s="116">
        <f t="shared" ca="1" si="4"/>
        <v>19.78</v>
      </c>
      <c r="I32" s="116"/>
    </row>
    <row r="33" spans="1:9">
      <c r="A33" s="118">
        <v>4</v>
      </c>
      <c r="B33" s="118">
        <v>4</v>
      </c>
      <c r="C33" s="116">
        <f t="shared" ca="1" si="8"/>
        <v>18.011108920801895</v>
      </c>
      <c r="D33" s="116"/>
      <c r="E33" s="116"/>
      <c r="F33" s="116">
        <f t="shared" ca="1" si="4"/>
        <v>18.010000000000002</v>
      </c>
      <c r="I33" s="116"/>
    </row>
    <row r="34" spans="1:9">
      <c r="A34" s="118">
        <v>4</v>
      </c>
      <c r="B34" s="118">
        <v>5</v>
      </c>
      <c r="C34" s="116">
        <f t="shared" ca="1" si="8"/>
        <v>12.803900968092503</v>
      </c>
      <c r="D34" s="116"/>
      <c r="E34" s="116"/>
      <c r="F34" s="116">
        <f t="shared" ca="1" si="4"/>
        <v>12.8</v>
      </c>
      <c r="I34" s="116"/>
    </row>
    <row r="35" spans="1:9">
      <c r="A35" s="118">
        <v>4</v>
      </c>
      <c r="B35" s="118">
        <v>6</v>
      </c>
      <c r="C35" s="116">
        <f t="shared" ca="1" si="8"/>
        <v>17.365349505452343</v>
      </c>
      <c r="D35" s="116"/>
      <c r="E35" s="116"/>
      <c r="F35" s="116">
        <f t="shared" ca="1" si="4"/>
        <v>17.37</v>
      </c>
      <c r="I35" s="116"/>
    </row>
    <row r="36" spans="1:9">
      <c r="A36" s="118">
        <v>4</v>
      </c>
      <c r="B36" s="118">
        <v>7</v>
      </c>
      <c r="C36" s="116">
        <f t="shared" ca="1" si="8"/>
        <v>15.64678446141364</v>
      </c>
      <c r="D36" s="116"/>
      <c r="E36" s="116"/>
      <c r="F36" s="116">
        <f t="shared" ca="1" si="4"/>
        <v>15.65</v>
      </c>
      <c r="I36" s="116"/>
    </row>
    <row r="37" spans="1:9">
      <c r="A37" s="118">
        <v>5</v>
      </c>
      <c r="B37" s="118">
        <v>1</v>
      </c>
      <c r="C37" s="116">
        <f ca="1">RAND()*(AE$2-AE$3)+AE$3</f>
        <v>127.94039273828767</v>
      </c>
      <c r="D37" s="116"/>
      <c r="E37" s="116"/>
      <c r="F37" s="116">
        <f t="shared" ca="1" si="4"/>
        <v>127.94</v>
      </c>
      <c r="I37" s="116"/>
    </row>
    <row r="38" spans="1:9">
      <c r="A38" s="118">
        <v>5</v>
      </c>
      <c r="B38" s="118">
        <v>2</v>
      </c>
      <c r="C38" s="116">
        <f t="shared" ref="C38:C43" ca="1" si="9">RAND()*(AE$2-AE$3)+AE$3</f>
        <v>232.13787067909038</v>
      </c>
      <c r="D38" s="116"/>
      <c r="E38" s="116"/>
      <c r="F38" s="116">
        <f t="shared" ca="1" si="4"/>
        <v>232.14</v>
      </c>
      <c r="I38" s="116"/>
    </row>
    <row r="39" spans="1:9">
      <c r="A39" s="118">
        <v>5</v>
      </c>
      <c r="B39" s="118">
        <v>3</v>
      </c>
      <c r="C39" s="116">
        <f t="shared" ca="1" si="9"/>
        <v>211.78817251510807</v>
      </c>
      <c r="D39" s="116"/>
      <c r="E39" s="116"/>
      <c r="F39" s="116">
        <f t="shared" ca="1" si="4"/>
        <v>211.79</v>
      </c>
      <c r="I39" s="116"/>
    </row>
    <row r="40" spans="1:9">
      <c r="A40" s="118">
        <v>5</v>
      </c>
      <c r="B40" s="118">
        <v>4</v>
      </c>
      <c r="C40" s="116">
        <f t="shared" ca="1" si="9"/>
        <v>231.09702516725537</v>
      </c>
      <c r="D40" s="116"/>
      <c r="E40" s="116"/>
      <c r="F40" s="116">
        <f t="shared" ca="1" si="4"/>
        <v>231.1</v>
      </c>
      <c r="I40" s="116"/>
    </row>
    <row r="41" spans="1:9">
      <c r="A41" s="118">
        <v>5</v>
      </c>
      <c r="B41" s="118">
        <v>5</v>
      </c>
      <c r="C41" s="116">
        <f t="shared" ca="1" si="9"/>
        <v>182.66580270540328</v>
      </c>
      <c r="D41" s="116"/>
      <c r="E41" s="116"/>
      <c r="F41" s="116">
        <f t="shared" ca="1" si="4"/>
        <v>182.67</v>
      </c>
      <c r="I41" s="116"/>
    </row>
    <row r="42" spans="1:9">
      <c r="A42" s="118">
        <v>5</v>
      </c>
      <c r="B42" s="118">
        <v>6</v>
      </c>
      <c r="C42" s="116">
        <f t="shared" ca="1" si="9"/>
        <v>123.65192313174404</v>
      </c>
      <c r="D42" s="116"/>
      <c r="E42" s="116"/>
      <c r="F42" s="116">
        <f t="shared" ca="1" si="4"/>
        <v>123.65</v>
      </c>
      <c r="I42" s="116"/>
    </row>
    <row r="43" spans="1:9">
      <c r="A43" s="118">
        <v>5</v>
      </c>
      <c r="B43" s="118">
        <v>7</v>
      </c>
      <c r="C43" s="116">
        <f t="shared" ca="1" si="9"/>
        <v>161.39637643341922</v>
      </c>
      <c r="D43" s="116"/>
      <c r="E43" s="116"/>
      <c r="F43" s="116">
        <f t="shared" ca="1" si="4"/>
        <v>161.4</v>
      </c>
      <c r="I43" s="116"/>
    </row>
    <row r="50" spans="1:3" ht="20.399999999999999" thickBot="1">
      <c r="A50" s="121" t="s">
        <v>68</v>
      </c>
      <c r="B50" s="118"/>
      <c r="C50" s="120"/>
    </row>
    <row r="51" spans="1:3" ht="13.8" thickTop="1">
      <c r="A51" s="118" t="s">
        <v>63</v>
      </c>
      <c r="B51" s="118" t="s">
        <v>66</v>
      </c>
      <c r="C51" s="118" t="s">
        <v>67</v>
      </c>
    </row>
    <row r="52" spans="1:3">
      <c r="A52" s="119">
        <v>1</v>
      </c>
      <c r="B52" s="118">
        <v>1</v>
      </c>
      <c r="C52">
        <v>0.77</v>
      </c>
    </row>
    <row r="53" spans="1:3">
      <c r="A53" s="119">
        <v>1</v>
      </c>
      <c r="B53" s="118">
        <v>2</v>
      </c>
      <c r="C53">
        <v>0.77</v>
      </c>
    </row>
    <row r="54" spans="1:3">
      <c r="A54" s="119">
        <v>1</v>
      </c>
      <c r="B54" s="118">
        <v>3</v>
      </c>
      <c r="C54">
        <v>0.77</v>
      </c>
    </row>
    <row r="55" spans="1:3">
      <c r="A55" s="119">
        <v>1</v>
      </c>
      <c r="B55" s="118">
        <v>4</v>
      </c>
      <c r="C55">
        <v>0.77</v>
      </c>
    </row>
    <row r="56" spans="1:3">
      <c r="A56" s="119">
        <v>1</v>
      </c>
      <c r="B56" s="118">
        <v>5</v>
      </c>
      <c r="C56">
        <v>0.77</v>
      </c>
    </row>
    <row r="57" spans="1:3">
      <c r="A57" s="119">
        <v>1</v>
      </c>
      <c r="B57" s="118">
        <v>6</v>
      </c>
      <c r="C57">
        <v>0.77</v>
      </c>
    </row>
    <row r="58" spans="1:3">
      <c r="A58" s="119">
        <v>1</v>
      </c>
      <c r="B58" s="118">
        <v>7</v>
      </c>
      <c r="C58">
        <v>0.77</v>
      </c>
    </row>
    <row r="59" spans="1:3">
      <c r="A59" s="118">
        <v>2</v>
      </c>
      <c r="B59" s="118">
        <v>1</v>
      </c>
      <c r="C59">
        <v>85.29</v>
      </c>
    </row>
    <row r="60" spans="1:3">
      <c r="A60" s="118">
        <v>2</v>
      </c>
      <c r="B60" s="118">
        <v>2</v>
      </c>
      <c r="C60">
        <v>72.5</v>
      </c>
    </row>
    <row r="61" spans="1:3">
      <c r="A61" s="118">
        <v>2</v>
      </c>
      <c r="B61" s="118">
        <v>3</v>
      </c>
      <c r="C61">
        <v>78.84</v>
      </c>
    </row>
    <row r="62" spans="1:3">
      <c r="A62" s="118">
        <v>2</v>
      </c>
      <c r="B62" s="118">
        <v>4</v>
      </c>
      <c r="C62">
        <v>118.92</v>
      </c>
    </row>
    <row r="63" spans="1:3">
      <c r="A63" s="118">
        <v>2</v>
      </c>
      <c r="B63" s="118">
        <v>5</v>
      </c>
      <c r="C63">
        <v>107.09</v>
      </c>
    </row>
    <row r="64" spans="1:3">
      <c r="A64" s="118">
        <v>2</v>
      </c>
      <c r="B64" s="118">
        <v>6</v>
      </c>
      <c r="C64">
        <v>118.3</v>
      </c>
    </row>
    <row r="65" spans="1:3">
      <c r="A65" s="118">
        <v>2</v>
      </c>
      <c r="B65" s="118">
        <v>7</v>
      </c>
      <c r="C65">
        <v>85.89</v>
      </c>
    </row>
    <row r="66" spans="1:3">
      <c r="A66" s="118">
        <v>3</v>
      </c>
      <c r="B66" s="118">
        <v>1</v>
      </c>
      <c r="C66">
        <v>1.7</v>
      </c>
    </row>
    <row r="67" spans="1:3">
      <c r="A67" s="118">
        <v>3</v>
      </c>
      <c r="B67" s="118">
        <v>2</v>
      </c>
      <c r="C67">
        <v>1.47</v>
      </c>
    </row>
    <row r="68" spans="1:3">
      <c r="A68" s="118">
        <v>3</v>
      </c>
      <c r="B68" s="118">
        <v>3</v>
      </c>
      <c r="C68">
        <v>1.92</v>
      </c>
    </row>
    <row r="69" spans="1:3">
      <c r="A69" s="118">
        <v>3</v>
      </c>
      <c r="B69" s="118">
        <v>4</v>
      </c>
      <c r="C69">
        <v>1.61</v>
      </c>
    </row>
    <row r="70" spans="1:3">
      <c r="A70" s="118">
        <v>3</v>
      </c>
      <c r="B70" s="118">
        <v>5</v>
      </c>
      <c r="C70">
        <v>1.83</v>
      </c>
    </row>
    <row r="71" spans="1:3">
      <c r="A71" s="118">
        <v>3</v>
      </c>
      <c r="B71" s="118">
        <v>6</v>
      </c>
      <c r="C71">
        <v>1.53</v>
      </c>
    </row>
    <row r="72" spans="1:3">
      <c r="A72" s="118">
        <v>3</v>
      </c>
      <c r="B72" s="118">
        <v>7</v>
      </c>
      <c r="C72">
        <v>1.53</v>
      </c>
    </row>
    <row r="73" spans="1:3">
      <c r="A73" s="118">
        <v>4</v>
      </c>
      <c r="B73" s="118">
        <v>1</v>
      </c>
      <c r="C73">
        <v>17.14</v>
      </c>
    </row>
    <row r="74" spans="1:3">
      <c r="A74" s="118">
        <v>4</v>
      </c>
      <c r="B74" s="118">
        <v>2</v>
      </c>
      <c r="C74">
        <v>16.920000000000002</v>
      </c>
    </row>
    <row r="75" spans="1:3">
      <c r="A75" s="118">
        <v>4</v>
      </c>
      <c r="B75" s="118">
        <v>3</v>
      </c>
      <c r="C75">
        <v>12.03</v>
      </c>
    </row>
    <row r="76" spans="1:3">
      <c r="A76" s="118">
        <v>4</v>
      </c>
      <c r="B76" s="118">
        <v>4</v>
      </c>
      <c r="C76">
        <v>19.05</v>
      </c>
    </row>
    <row r="77" spans="1:3">
      <c r="A77" s="118">
        <v>4</v>
      </c>
      <c r="B77" s="118">
        <v>5</v>
      </c>
      <c r="C77">
        <v>14.32</v>
      </c>
    </row>
    <row r="78" spans="1:3">
      <c r="A78" s="118">
        <v>4</v>
      </c>
      <c r="B78" s="118">
        <v>6</v>
      </c>
      <c r="C78">
        <v>12.23</v>
      </c>
    </row>
    <row r="79" spans="1:3">
      <c r="A79" s="118">
        <v>4</v>
      </c>
      <c r="B79" s="118">
        <v>7</v>
      </c>
      <c r="C79">
        <v>20.170000000000002</v>
      </c>
    </row>
    <row r="80" spans="1:3">
      <c r="A80" s="118">
        <v>5</v>
      </c>
      <c r="B80" s="118">
        <v>1</v>
      </c>
      <c r="C80">
        <v>190.25</v>
      </c>
    </row>
    <row r="81" spans="1:3">
      <c r="A81" s="118">
        <v>5</v>
      </c>
      <c r="B81" s="118">
        <v>2</v>
      </c>
      <c r="C81">
        <v>209.52</v>
      </c>
    </row>
    <row r="82" spans="1:3">
      <c r="A82" s="118">
        <v>5</v>
      </c>
      <c r="B82" s="118">
        <v>3</v>
      </c>
      <c r="C82">
        <v>135.03</v>
      </c>
    </row>
    <row r="83" spans="1:3">
      <c r="A83" s="118">
        <v>5</v>
      </c>
      <c r="B83" s="118">
        <v>4</v>
      </c>
      <c r="C83">
        <v>145.30000000000001</v>
      </c>
    </row>
    <row r="84" spans="1:3">
      <c r="A84" s="118">
        <v>5</v>
      </c>
      <c r="B84" s="118">
        <v>5</v>
      </c>
      <c r="C84">
        <v>148.52000000000001</v>
      </c>
    </row>
    <row r="85" spans="1:3">
      <c r="A85" s="118">
        <v>5</v>
      </c>
      <c r="B85" s="118">
        <v>6</v>
      </c>
      <c r="C85">
        <v>198.04</v>
      </c>
    </row>
    <row r="86" spans="1:3">
      <c r="A86" s="118">
        <v>5</v>
      </c>
      <c r="B86" s="118">
        <v>7</v>
      </c>
      <c r="C86">
        <v>223.8</v>
      </c>
    </row>
  </sheetData>
  <mergeCells count="4">
    <mergeCell ref="J7:P7"/>
    <mergeCell ref="Q7:W7"/>
    <mergeCell ref="X7:AD7"/>
    <mergeCell ref="AE7:A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DF352-4096-4C12-8675-06AF2809150C}">
  <dimension ref="A1:AK86"/>
  <sheetViews>
    <sheetView topLeftCell="A42" zoomScale="85" zoomScaleNormal="85" workbookViewId="0">
      <selection activeCell="I63" sqref="I63"/>
    </sheetView>
  </sheetViews>
  <sheetFormatPr defaultRowHeight="13.2"/>
  <cols>
    <col min="3" max="9" width="12.77734375" bestFit="1" customWidth="1"/>
    <col min="10" max="16" width="11.77734375" bestFit="1" customWidth="1"/>
    <col min="17" max="30" width="12.77734375" bestFit="1" customWidth="1"/>
    <col min="31" max="37" width="11.77734375" bestFit="1" customWidth="1"/>
  </cols>
  <sheetData>
    <row r="1" spans="1:37">
      <c r="C1" s="117"/>
    </row>
    <row r="2" spans="1:37">
      <c r="B2" t="s">
        <v>61</v>
      </c>
      <c r="C2">
        <f>'Stage description'!$H$2</f>
        <v>15</v>
      </c>
      <c r="D2">
        <f>'Stage description'!$H$2</f>
        <v>15</v>
      </c>
      <c r="E2">
        <f>'Stage description'!$H$2</f>
        <v>15</v>
      </c>
      <c r="F2">
        <f>'Stage description'!$H$2</f>
        <v>15</v>
      </c>
      <c r="G2">
        <f>'Stage description'!$H$2</f>
        <v>15</v>
      </c>
      <c r="H2">
        <f>'Stage description'!$H$2</f>
        <v>15</v>
      </c>
      <c r="I2">
        <f>'Stage description'!$H$2</f>
        <v>15</v>
      </c>
      <c r="J2">
        <f>'Stage description'!$H$5</f>
        <v>1</v>
      </c>
      <c r="K2">
        <v>0</v>
      </c>
      <c r="L2">
        <v>0</v>
      </c>
      <c r="M2">
        <f>'Stage description'!$H$5</f>
        <v>1</v>
      </c>
      <c r="N2">
        <v>0</v>
      </c>
      <c r="O2">
        <f>'Stage description'!$H$5</f>
        <v>1</v>
      </c>
      <c r="P2">
        <f>'Stage description'!$H$5</f>
        <v>1</v>
      </c>
      <c r="Q2">
        <f>'Stage description'!$H$6</f>
        <v>14</v>
      </c>
      <c r="R2">
        <f>'Stage description'!$H$6</f>
        <v>14</v>
      </c>
      <c r="S2">
        <f>'Stage description'!$H$6</f>
        <v>14</v>
      </c>
      <c r="T2">
        <f>'Stage description'!$H$6</f>
        <v>14</v>
      </c>
      <c r="U2">
        <f>'Stage description'!$H$6</f>
        <v>14</v>
      </c>
      <c r="V2">
        <f>'Stage description'!$H$6</f>
        <v>14</v>
      </c>
      <c r="W2">
        <f>'Stage description'!$H$6</f>
        <v>14</v>
      </c>
      <c r="X2">
        <f>'Stage description'!$H$11</f>
        <v>25</v>
      </c>
      <c r="Y2">
        <f>'Stage description'!$H$11</f>
        <v>25</v>
      </c>
      <c r="Z2">
        <f>'Stage description'!$H$11</f>
        <v>25</v>
      </c>
      <c r="AA2">
        <f>'Stage description'!$H$11</f>
        <v>25</v>
      </c>
      <c r="AB2">
        <f>'Stage description'!$H$11</f>
        <v>25</v>
      </c>
      <c r="AC2">
        <f>'Stage description'!$H$11</f>
        <v>25</v>
      </c>
      <c r="AD2">
        <f>'Stage description'!$H$11</f>
        <v>25</v>
      </c>
      <c r="AE2">
        <f>'Stage description'!$H$13</f>
        <v>2</v>
      </c>
      <c r="AF2">
        <f>'Stage description'!$H$13</f>
        <v>2</v>
      </c>
      <c r="AG2">
        <f>'Stage description'!$H$13</f>
        <v>2</v>
      </c>
      <c r="AH2">
        <f>'Stage description'!$H$13</f>
        <v>2</v>
      </c>
      <c r="AI2">
        <f>'Stage description'!$H$13</f>
        <v>2</v>
      </c>
      <c r="AJ2">
        <f>'Stage description'!$H$13</f>
        <v>2</v>
      </c>
      <c r="AK2">
        <f>'Stage description'!$H$13</f>
        <v>2</v>
      </c>
    </row>
    <row r="3" spans="1:37">
      <c r="B3" t="s">
        <v>62</v>
      </c>
      <c r="C3">
        <f>50%*C2</f>
        <v>7.5</v>
      </c>
      <c r="D3">
        <f t="shared" ref="D3:I3" si="0">50%*D2</f>
        <v>7.5</v>
      </c>
      <c r="E3">
        <f t="shared" si="0"/>
        <v>7.5</v>
      </c>
      <c r="F3">
        <f t="shared" si="0"/>
        <v>7.5</v>
      </c>
      <c r="G3">
        <f t="shared" si="0"/>
        <v>7.5</v>
      </c>
      <c r="H3">
        <f t="shared" si="0"/>
        <v>7.5</v>
      </c>
      <c r="I3">
        <f t="shared" si="0"/>
        <v>7.5</v>
      </c>
      <c r="J3">
        <v>0.5</v>
      </c>
      <c r="K3">
        <v>0</v>
      </c>
      <c r="L3">
        <v>0</v>
      </c>
      <c r="M3">
        <v>0.5</v>
      </c>
      <c r="N3">
        <v>0</v>
      </c>
      <c r="O3">
        <v>0.5</v>
      </c>
      <c r="P3">
        <v>0.5</v>
      </c>
      <c r="Q3">
        <f t="shared" ref="Q3:AK3" si="1">50%*Q2</f>
        <v>7</v>
      </c>
      <c r="R3">
        <f t="shared" si="1"/>
        <v>7</v>
      </c>
      <c r="S3">
        <f t="shared" si="1"/>
        <v>7</v>
      </c>
      <c r="T3">
        <f t="shared" si="1"/>
        <v>7</v>
      </c>
      <c r="U3">
        <f t="shared" si="1"/>
        <v>7</v>
      </c>
      <c r="V3">
        <f t="shared" si="1"/>
        <v>7</v>
      </c>
      <c r="W3">
        <f t="shared" si="1"/>
        <v>7</v>
      </c>
      <c r="X3">
        <f t="shared" si="1"/>
        <v>12.5</v>
      </c>
      <c r="Y3">
        <f t="shared" si="1"/>
        <v>12.5</v>
      </c>
      <c r="Z3">
        <f t="shared" si="1"/>
        <v>12.5</v>
      </c>
      <c r="AA3">
        <f t="shared" si="1"/>
        <v>12.5</v>
      </c>
      <c r="AB3">
        <f t="shared" si="1"/>
        <v>12.5</v>
      </c>
      <c r="AC3">
        <f t="shared" si="1"/>
        <v>12.5</v>
      </c>
      <c r="AD3">
        <f t="shared" si="1"/>
        <v>12.5</v>
      </c>
      <c r="AE3">
        <f t="shared" si="1"/>
        <v>1</v>
      </c>
      <c r="AF3">
        <f t="shared" si="1"/>
        <v>1</v>
      </c>
      <c r="AG3">
        <f t="shared" si="1"/>
        <v>1</v>
      </c>
      <c r="AH3">
        <f t="shared" si="1"/>
        <v>1</v>
      </c>
      <c r="AI3">
        <f t="shared" si="1"/>
        <v>1</v>
      </c>
      <c r="AJ3">
        <f t="shared" si="1"/>
        <v>1</v>
      </c>
      <c r="AK3">
        <f t="shared" si="1"/>
        <v>1</v>
      </c>
    </row>
    <row r="4" spans="1:37" s="118" customFormat="1">
      <c r="C4" s="118" t="s">
        <v>63</v>
      </c>
      <c r="J4" s="118" t="s">
        <v>63</v>
      </c>
      <c r="Q4" s="118" t="s">
        <v>63</v>
      </c>
      <c r="X4" s="118" t="s">
        <v>63</v>
      </c>
      <c r="AE4" s="118" t="s">
        <v>63</v>
      </c>
    </row>
    <row r="5" spans="1:37" s="119" customFormat="1">
      <c r="C5" s="119">
        <v>1</v>
      </c>
      <c r="J5" s="119">
        <v>2</v>
      </c>
      <c r="Q5" s="119">
        <v>3</v>
      </c>
      <c r="X5" s="119">
        <v>4</v>
      </c>
      <c r="AE5" s="119">
        <v>5</v>
      </c>
    </row>
    <row r="7" spans="1:37" s="118" customFormat="1" ht="20.399999999999999" thickBot="1">
      <c r="A7" s="121" t="s">
        <v>69</v>
      </c>
      <c r="C7" s="120"/>
      <c r="D7" s="120"/>
      <c r="E7" s="120"/>
      <c r="F7" s="120"/>
      <c r="G7" s="120"/>
      <c r="H7" s="120"/>
      <c r="I7" s="120"/>
      <c r="J7" s="120"/>
      <c r="K7" s="121" t="s">
        <v>70</v>
      </c>
      <c r="L7" s="120"/>
      <c r="M7" s="120"/>
      <c r="N7" s="120"/>
      <c r="O7" s="120"/>
      <c r="P7" s="120"/>
      <c r="Q7" s="136"/>
      <c r="R7" s="136"/>
      <c r="S7" s="136"/>
      <c r="T7" s="136"/>
      <c r="U7" s="136"/>
      <c r="V7" s="136"/>
      <c r="W7" s="136"/>
      <c r="X7" s="136"/>
      <c r="Y7" s="136"/>
      <c r="Z7" s="136"/>
      <c r="AA7" s="136"/>
      <c r="AB7" s="136"/>
      <c r="AC7" s="136"/>
      <c r="AD7" s="136"/>
      <c r="AE7" s="136"/>
      <c r="AF7" s="136"/>
      <c r="AG7" s="136"/>
      <c r="AH7" s="136"/>
      <c r="AI7" s="136"/>
      <c r="AJ7" s="136"/>
      <c r="AK7" s="136"/>
    </row>
    <row r="8" spans="1:37" s="118" customFormat="1" ht="13.8" thickTop="1">
      <c r="A8" s="118" t="s">
        <v>63</v>
      </c>
      <c r="B8" s="118" t="s">
        <v>66</v>
      </c>
      <c r="C8" s="118">
        <v>1</v>
      </c>
      <c r="D8" s="118">
        <v>2</v>
      </c>
      <c r="E8" s="118">
        <v>3</v>
      </c>
      <c r="F8" s="118">
        <v>4</v>
      </c>
      <c r="G8" s="118">
        <v>5</v>
      </c>
      <c r="H8" s="118">
        <v>6</v>
      </c>
      <c r="I8" s="118">
        <v>7</v>
      </c>
    </row>
    <row r="9" spans="1:37">
      <c r="A9" s="119">
        <v>1</v>
      </c>
      <c r="B9" s="118">
        <v>1</v>
      </c>
      <c r="C9" s="116">
        <f ca="1">RAND()*(C$2-C$3)+C$3</f>
        <v>9.5834435095025654</v>
      </c>
      <c r="D9" s="116">
        <f t="shared" ref="D9:I15" ca="1" si="2">RAND()*(D$2-D$3)+D$3</f>
        <v>12.478748058639994</v>
      </c>
      <c r="E9" s="116">
        <f t="shared" ca="1" si="2"/>
        <v>10.817799049151043</v>
      </c>
      <c r="F9" s="116">
        <f t="shared" ca="1" si="2"/>
        <v>13.233048771982393</v>
      </c>
      <c r="G9" s="116">
        <f t="shared" ca="1" si="2"/>
        <v>9.2208044744137965</v>
      </c>
      <c r="H9" s="116">
        <f t="shared" ca="1" si="2"/>
        <v>9.5409424318662079</v>
      </c>
      <c r="I9" s="116">
        <f t="shared" ca="1" si="2"/>
        <v>11.365766714387712</v>
      </c>
      <c r="K9" s="116">
        <f t="shared" ref="K9:K43" ca="1" si="3">ROUND(C9,2)</f>
        <v>9.58</v>
      </c>
      <c r="L9" s="116">
        <f t="shared" ref="L9:L43" ca="1" si="4">ROUND(D9,2)</f>
        <v>12.48</v>
      </c>
      <c r="M9" s="116">
        <f t="shared" ref="M9:M43" ca="1" si="5">ROUND(E9,2)</f>
        <v>10.82</v>
      </c>
      <c r="N9" s="116">
        <f t="shared" ref="N9:N43" ca="1" si="6">ROUND(F9,2)</f>
        <v>13.23</v>
      </c>
      <c r="O9" s="116">
        <f t="shared" ref="O9:O43" ca="1" si="7">ROUND(G9,2)</f>
        <v>9.2200000000000006</v>
      </c>
      <c r="P9" s="116">
        <f t="shared" ref="P9:P43" ca="1" si="8">ROUND(H9,2)</f>
        <v>9.5399999999999991</v>
      </c>
      <c r="Q9" s="116">
        <f t="shared" ref="Q9:Q43" ca="1" si="9">ROUND(I9,2)</f>
        <v>11.37</v>
      </c>
    </row>
    <row r="10" spans="1:37">
      <c r="A10" s="119">
        <v>1</v>
      </c>
      <c r="B10" s="118">
        <v>2</v>
      </c>
      <c r="C10" s="116">
        <f t="shared" ref="C10:C15" ca="1" si="10">RAND()*(C$2-C$3)+C$3</f>
        <v>12.676625827124514</v>
      </c>
      <c r="D10" s="116">
        <f t="shared" ca="1" si="2"/>
        <v>10.18487180457754</v>
      </c>
      <c r="E10" s="116">
        <f t="shared" ca="1" si="2"/>
        <v>11.140432827684625</v>
      </c>
      <c r="F10" s="116">
        <f t="shared" ca="1" si="2"/>
        <v>9.1784580280544077</v>
      </c>
      <c r="G10" s="116">
        <f t="shared" ca="1" si="2"/>
        <v>10.619161982092416</v>
      </c>
      <c r="H10" s="116">
        <f t="shared" ca="1" si="2"/>
        <v>8.9955543533563294</v>
      </c>
      <c r="I10" s="116">
        <f t="shared" ca="1" si="2"/>
        <v>8.4438746689350239</v>
      </c>
      <c r="K10" s="116">
        <f t="shared" ca="1" si="3"/>
        <v>12.68</v>
      </c>
      <c r="L10" s="116">
        <f t="shared" ca="1" si="4"/>
        <v>10.18</v>
      </c>
      <c r="M10" s="116">
        <f t="shared" ca="1" si="5"/>
        <v>11.14</v>
      </c>
      <c r="N10" s="116">
        <f t="shared" ca="1" si="6"/>
        <v>9.18</v>
      </c>
      <c r="O10" s="116">
        <f t="shared" ca="1" si="7"/>
        <v>10.62</v>
      </c>
      <c r="P10" s="116">
        <f t="shared" ca="1" si="8"/>
        <v>9</v>
      </c>
      <c r="Q10" s="116">
        <f t="shared" ca="1" si="9"/>
        <v>8.44</v>
      </c>
    </row>
    <row r="11" spans="1:37">
      <c r="A11" s="119">
        <v>1</v>
      </c>
      <c r="B11" s="118">
        <v>3</v>
      </c>
      <c r="C11" s="116">
        <f t="shared" ca="1" si="10"/>
        <v>7.9432034082455276</v>
      </c>
      <c r="D11" s="116">
        <f t="shared" ca="1" si="2"/>
        <v>8.5202641939281776</v>
      </c>
      <c r="E11" s="116">
        <f t="shared" ca="1" si="2"/>
        <v>11.352360238641044</v>
      </c>
      <c r="F11" s="116">
        <f t="shared" ca="1" si="2"/>
        <v>14.614562604160282</v>
      </c>
      <c r="G11" s="116">
        <f t="shared" ca="1" si="2"/>
        <v>12.972514166716305</v>
      </c>
      <c r="H11" s="116">
        <f t="shared" ca="1" si="2"/>
        <v>12.100967341319581</v>
      </c>
      <c r="I11" s="116">
        <f t="shared" ca="1" si="2"/>
        <v>8.3677195863597209</v>
      </c>
      <c r="K11" s="116">
        <f t="shared" ca="1" si="3"/>
        <v>7.94</v>
      </c>
      <c r="L11" s="116">
        <f t="shared" ca="1" si="4"/>
        <v>8.52</v>
      </c>
      <c r="M11" s="116">
        <f t="shared" ca="1" si="5"/>
        <v>11.35</v>
      </c>
      <c r="N11" s="116">
        <f t="shared" ca="1" si="6"/>
        <v>14.61</v>
      </c>
      <c r="O11" s="116">
        <f t="shared" ca="1" si="7"/>
        <v>12.97</v>
      </c>
      <c r="P11" s="116">
        <f t="shared" ca="1" si="8"/>
        <v>12.1</v>
      </c>
      <c r="Q11" s="116">
        <f t="shared" ca="1" si="9"/>
        <v>8.3699999999999992</v>
      </c>
    </row>
    <row r="12" spans="1:37">
      <c r="A12" s="119">
        <v>1</v>
      </c>
      <c r="B12" s="118">
        <v>4</v>
      </c>
      <c r="C12" s="116">
        <f t="shared" ca="1" si="10"/>
        <v>9.0228526102856339</v>
      </c>
      <c r="D12" s="116">
        <f t="shared" ca="1" si="2"/>
        <v>8.923313591577859</v>
      </c>
      <c r="E12" s="116">
        <f t="shared" ca="1" si="2"/>
        <v>12.732119964561619</v>
      </c>
      <c r="F12" s="116">
        <f t="shared" ca="1" si="2"/>
        <v>7.5980346206891971</v>
      </c>
      <c r="G12" s="116">
        <f t="shared" ca="1" si="2"/>
        <v>14.239232966427707</v>
      </c>
      <c r="H12" s="116">
        <f t="shared" ca="1" si="2"/>
        <v>10.725983025412148</v>
      </c>
      <c r="I12" s="116">
        <f t="shared" ca="1" si="2"/>
        <v>9.1486244395534619</v>
      </c>
      <c r="K12" s="116">
        <f t="shared" ca="1" si="3"/>
        <v>9.02</v>
      </c>
      <c r="L12" s="116">
        <f t="shared" ca="1" si="4"/>
        <v>8.92</v>
      </c>
      <c r="M12" s="116">
        <f t="shared" ca="1" si="5"/>
        <v>12.73</v>
      </c>
      <c r="N12" s="116">
        <f t="shared" ca="1" si="6"/>
        <v>7.6</v>
      </c>
      <c r="O12" s="116">
        <f t="shared" ca="1" si="7"/>
        <v>14.24</v>
      </c>
      <c r="P12" s="116">
        <f t="shared" ca="1" si="8"/>
        <v>10.73</v>
      </c>
      <c r="Q12" s="116">
        <f t="shared" ca="1" si="9"/>
        <v>9.15</v>
      </c>
    </row>
    <row r="13" spans="1:37">
      <c r="A13" s="119">
        <v>1</v>
      </c>
      <c r="B13" s="118">
        <v>5</v>
      </c>
      <c r="C13" s="116">
        <f t="shared" ca="1" si="10"/>
        <v>13.517965271697303</v>
      </c>
      <c r="D13" s="116">
        <f t="shared" ca="1" si="2"/>
        <v>8.9197778548196371</v>
      </c>
      <c r="E13" s="116">
        <f t="shared" ca="1" si="2"/>
        <v>7.8226734790562746</v>
      </c>
      <c r="F13" s="116">
        <f t="shared" ca="1" si="2"/>
        <v>14.15002800763941</v>
      </c>
      <c r="G13" s="116">
        <f t="shared" ca="1" si="2"/>
        <v>10.273961184419989</v>
      </c>
      <c r="H13" s="116">
        <f t="shared" ca="1" si="2"/>
        <v>10.079325793702498</v>
      </c>
      <c r="I13" s="116">
        <f t="shared" ca="1" si="2"/>
        <v>11.284546974105204</v>
      </c>
      <c r="K13" s="116">
        <f t="shared" ca="1" si="3"/>
        <v>13.52</v>
      </c>
      <c r="L13" s="116">
        <f t="shared" ca="1" si="4"/>
        <v>8.92</v>
      </c>
      <c r="M13" s="116">
        <f t="shared" ca="1" si="5"/>
        <v>7.82</v>
      </c>
      <c r="N13" s="116">
        <f t="shared" ca="1" si="6"/>
        <v>14.15</v>
      </c>
      <c r="O13" s="116">
        <f t="shared" ca="1" si="7"/>
        <v>10.27</v>
      </c>
      <c r="P13" s="116">
        <f t="shared" ca="1" si="8"/>
        <v>10.08</v>
      </c>
      <c r="Q13" s="116">
        <f t="shared" ca="1" si="9"/>
        <v>11.28</v>
      </c>
    </row>
    <row r="14" spans="1:37">
      <c r="A14" s="119">
        <v>1</v>
      </c>
      <c r="B14" s="118">
        <v>6</v>
      </c>
      <c r="C14" s="116">
        <f t="shared" ca="1" si="10"/>
        <v>9.4612660667866031</v>
      </c>
      <c r="D14" s="116">
        <f t="shared" ca="1" si="2"/>
        <v>14.691023921702069</v>
      </c>
      <c r="E14" s="116">
        <f t="shared" ca="1" si="2"/>
        <v>13.509462258255292</v>
      </c>
      <c r="F14" s="116">
        <f t="shared" ca="1" si="2"/>
        <v>14.940523935457495</v>
      </c>
      <c r="G14" s="116">
        <f t="shared" ca="1" si="2"/>
        <v>11.245792685916927</v>
      </c>
      <c r="H14" s="116">
        <f t="shared" ca="1" si="2"/>
        <v>11.350319852979183</v>
      </c>
      <c r="I14" s="116">
        <f t="shared" ca="1" si="2"/>
        <v>13.18956829334401</v>
      </c>
      <c r="K14" s="116">
        <f t="shared" ca="1" si="3"/>
        <v>9.4600000000000009</v>
      </c>
      <c r="L14" s="116">
        <f t="shared" ca="1" si="4"/>
        <v>14.69</v>
      </c>
      <c r="M14" s="116">
        <f t="shared" ca="1" si="5"/>
        <v>13.51</v>
      </c>
      <c r="N14" s="116">
        <f t="shared" ca="1" si="6"/>
        <v>14.94</v>
      </c>
      <c r="O14" s="116">
        <f t="shared" ca="1" si="7"/>
        <v>11.25</v>
      </c>
      <c r="P14" s="116">
        <f t="shared" ca="1" si="8"/>
        <v>11.35</v>
      </c>
      <c r="Q14" s="116">
        <f t="shared" ca="1" si="9"/>
        <v>13.19</v>
      </c>
    </row>
    <row r="15" spans="1:37">
      <c r="A15" s="119">
        <v>1</v>
      </c>
      <c r="B15" s="118">
        <v>7</v>
      </c>
      <c r="C15" s="116">
        <f t="shared" ca="1" si="10"/>
        <v>9.0642647858419814</v>
      </c>
      <c r="D15" s="116">
        <f t="shared" ca="1" si="2"/>
        <v>10.15171543878056</v>
      </c>
      <c r="E15" s="116">
        <f t="shared" ca="1" si="2"/>
        <v>11.861568908410613</v>
      </c>
      <c r="F15" s="116">
        <f t="shared" ca="1" si="2"/>
        <v>8.5001437423842034</v>
      </c>
      <c r="G15" s="116">
        <f t="shared" ca="1" si="2"/>
        <v>11.575412423398056</v>
      </c>
      <c r="H15" s="116">
        <f t="shared" ca="1" si="2"/>
        <v>8.5214759152409307</v>
      </c>
      <c r="I15" s="116">
        <f t="shared" ca="1" si="2"/>
        <v>14.01376116314206</v>
      </c>
      <c r="K15" s="116">
        <f t="shared" ca="1" si="3"/>
        <v>9.06</v>
      </c>
      <c r="L15" s="116">
        <f t="shared" ca="1" si="4"/>
        <v>10.15</v>
      </c>
      <c r="M15" s="116">
        <f t="shared" ca="1" si="5"/>
        <v>11.86</v>
      </c>
      <c r="N15" s="116">
        <f t="shared" ca="1" si="6"/>
        <v>8.5</v>
      </c>
      <c r="O15" s="116">
        <f t="shared" ca="1" si="7"/>
        <v>11.58</v>
      </c>
      <c r="P15" s="116">
        <f t="shared" ca="1" si="8"/>
        <v>8.52</v>
      </c>
      <c r="Q15" s="116">
        <f t="shared" ca="1" si="9"/>
        <v>14.01</v>
      </c>
    </row>
    <row r="16" spans="1:37">
      <c r="A16" s="118">
        <v>2</v>
      </c>
      <c r="B16" s="118">
        <v>1</v>
      </c>
      <c r="C16" s="116">
        <f ca="1">RAND()*(J$2-J$3)+J$3</f>
        <v>0.9708740837330031</v>
      </c>
      <c r="D16" s="116">
        <f t="shared" ref="D16:I22" ca="1" si="11">RAND()*(K$2-K$3)+K$3</f>
        <v>0</v>
      </c>
      <c r="E16" s="116">
        <f t="shared" ca="1" si="11"/>
        <v>0</v>
      </c>
      <c r="F16" s="116">
        <f t="shared" ca="1" si="11"/>
        <v>0.57557163242767295</v>
      </c>
      <c r="G16" s="116">
        <f t="shared" ca="1" si="11"/>
        <v>0</v>
      </c>
      <c r="H16" s="116">
        <f t="shared" ca="1" si="11"/>
        <v>0.82046079189274335</v>
      </c>
      <c r="I16" s="116">
        <f t="shared" ca="1" si="11"/>
        <v>0.68578169138010581</v>
      </c>
      <c r="K16" s="116">
        <f t="shared" ca="1" si="3"/>
        <v>0.97</v>
      </c>
      <c r="L16" s="116">
        <f t="shared" ca="1" si="4"/>
        <v>0</v>
      </c>
      <c r="M16" s="116">
        <f t="shared" ca="1" si="5"/>
        <v>0</v>
      </c>
      <c r="N16" s="116">
        <f t="shared" ca="1" si="6"/>
        <v>0.57999999999999996</v>
      </c>
      <c r="O16" s="116">
        <f t="shared" ca="1" si="7"/>
        <v>0</v>
      </c>
      <c r="P16" s="116">
        <f t="shared" ca="1" si="8"/>
        <v>0.82</v>
      </c>
      <c r="Q16" s="116">
        <f t="shared" ca="1" si="9"/>
        <v>0.69</v>
      </c>
    </row>
    <row r="17" spans="1:17">
      <c r="A17" s="118">
        <v>2</v>
      </c>
      <c r="B17" s="118">
        <v>2</v>
      </c>
      <c r="C17" s="116">
        <f t="shared" ref="C17:C22" ca="1" si="12">RAND()*(J$2-J$3)+J$3</f>
        <v>0.86901001517528276</v>
      </c>
      <c r="D17" s="116">
        <f t="shared" ca="1" si="11"/>
        <v>0</v>
      </c>
      <c r="E17" s="116">
        <f t="shared" ca="1" si="11"/>
        <v>0</v>
      </c>
      <c r="F17" s="116">
        <f t="shared" ca="1" si="11"/>
        <v>0.57157255277388341</v>
      </c>
      <c r="G17" s="116">
        <f t="shared" ca="1" si="11"/>
        <v>0</v>
      </c>
      <c r="H17" s="116">
        <f t="shared" ca="1" si="11"/>
        <v>0.94254178980435688</v>
      </c>
      <c r="I17" s="116">
        <f t="shared" ca="1" si="11"/>
        <v>0.57640687650852085</v>
      </c>
      <c r="K17" s="116">
        <f t="shared" ca="1" si="3"/>
        <v>0.87</v>
      </c>
      <c r="L17" s="116">
        <f t="shared" ca="1" si="4"/>
        <v>0</v>
      </c>
      <c r="M17" s="116">
        <f t="shared" ca="1" si="5"/>
        <v>0</v>
      </c>
      <c r="N17" s="116">
        <f t="shared" ca="1" si="6"/>
        <v>0.56999999999999995</v>
      </c>
      <c r="O17" s="116">
        <f t="shared" ca="1" si="7"/>
        <v>0</v>
      </c>
      <c r="P17" s="116">
        <f t="shared" ca="1" si="8"/>
        <v>0.94</v>
      </c>
      <c r="Q17" s="116">
        <f t="shared" ca="1" si="9"/>
        <v>0.57999999999999996</v>
      </c>
    </row>
    <row r="18" spans="1:17">
      <c r="A18" s="118">
        <v>2</v>
      </c>
      <c r="B18" s="118">
        <v>3</v>
      </c>
      <c r="C18" s="116">
        <f t="shared" ca="1" si="12"/>
        <v>0.63610913895646093</v>
      </c>
      <c r="D18" s="116">
        <f t="shared" ca="1" si="11"/>
        <v>0</v>
      </c>
      <c r="E18" s="116">
        <f t="shared" ca="1" si="11"/>
        <v>0</v>
      </c>
      <c r="F18" s="116">
        <f t="shared" ca="1" si="11"/>
        <v>0.53462176573282738</v>
      </c>
      <c r="G18" s="116">
        <f t="shared" ca="1" si="11"/>
        <v>0</v>
      </c>
      <c r="H18" s="116">
        <f t="shared" ca="1" si="11"/>
        <v>0.72763164519665957</v>
      </c>
      <c r="I18" s="116">
        <f t="shared" ca="1" si="11"/>
        <v>0.96090120961823233</v>
      </c>
      <c r="K18" s="116">
        <f t="shared" ca="1" si="3"/>
        <v>0.64</v>
      </c>
      <c r="L18" s="116">
        <f t="shared" ca="1" si="4"/>
        <v>0</v>
      </c>
      <c r="M18" s="116">
        <f t="shared" ca="1" si="5"/>
        <v>0</v>
      </c>
      <c r="N18" s="116">
        <f t="shared" ca="1" si="6"/>
        <v>0.53</v>
      </c>
      <c r="O18" s="116">
        <f t="shared" ca="1" si="7"/>
        <v>0</v>
      </c>
      <c r="P18" s="116">
        <f t="shared" ca="1" si="8"/>
        <v>0.73</v>
      </c>
      <c r="Q18" s="116">
        <f t="shared" ca="1" si="9"/>
        <v>0.96</v>
      </c>
    </row>
    <row r="19" spans="1:17">
      <c r="A19" s="118">
        <v>2</v>
      </c>
      <c r="B19" s="118">
        <v>4</v>
      </c>
      <c r="C19" s="116">
        <f t="shared" ca="1" si="12"/>
        <v>0.6979880613142585</v>
      </c>
      <c r="D19" s="116">
        <f t="shared" ca="1" si="11"/>
        <v>0</v>
      </c>
      <c r="E19" s="116">
        <f t="shared" ca="1" si="11"/>
        <v>0</v>
      </c>
      <c r="F19" s="116">
        <f t="shared" ca="1" si="11"/>
        <v>0.96349964352737638</v>
      </c>
      <c r="G19" s="116">
        <f t="shared" ca="1" si="11"/>
        <v>0</v>
      </c>
      <c r="H19" s="116">
        <f t="shared" ca="1" si="11"/>
        <v>0.73286433444514709</v>
      </c>
      <c r="I19" s="116">
        <f t="shared" ca="1" si="11"/>
        <v>0.60383736216839423</v>
      </c>
      <c r="K19" s="116">
        <f t="shared" ca="1" si="3"/>
        <v>0.7</v>
      </c>
      <c r="L19" s="116">
        <f t="shared" ca="1" si="4"/>
        <v>0</v>
      </c>
      <c r="M19" s="116">
        <f t="shared" ca="1" si="5"/>
        <v>0</v>
      </c>
      <c r="N19" s="116">
        <f t="shared" ca="1" si="6"/>
        <v>0.96</v>
      </c>
      <c r="O19" s="116">
        <f t="shared" ca="1" si="7"/>
        <v>0</v>
      </c>
      <c r="P19" s="116">
        <f t="shared" ca="1" si="8"/>
        <v>0.73</v>
      </c>
      <c r="Q19" s="116">
        <f t="shared" ca="1" si="9"/>
        <v>0.6</v>
      </c>
    </row>
    <row r="20" spans="1:17">
      <c r="A20" s="118">
        <v>2</v>
      </c>
      <c r="B20" s="118">
        <v>5</v>
      </c>
      <c r="C20" s="116">
        <f t="shared" ca="1" si="12"/>
        <v>0.54333749231478923</v>
      </c>
      <c r="D20" s="116">
        <f t="shared" ca="1" si="11"/>
        <v>0</v>
      </c>
      <c r="E20" s="116">
        <f t="shared" ca="1" si="11"/>
        <v>0</v>
      </c>
      <c r="F20" s="116">
        <f t="shared" ca="1" si="11"/>
        <v>0.56064033438754657</v>
      </c>
      <c r="G20" s="116">
        <f t="shared" ca="1" si="11"/>
        <v>0</v>
      </c>
      <c r="H20" s="116">
        <f t="shared" ca="1" si="11"/>
        <v>0.85673039007848417</v>
      </c>
      <c r="I20" s="116">
        <f t="shared" ca="1" si="11"/>
        <v>0.81839408684898518</v>
      </c>
      <c r="K20" s="116">
        <f t="shared" ca="1" si="3"/>
        <v>0.54</v>
      </c>
      <c r="L20" s="116">
        <f t="shared" ca="1" si="4"/>
        <v>0</v>
      </c>
      <c r="M20" s="116">
        <f t="shared" ca="1" si="5"/>
        <v>0</v>
      </c>
      <c r="N20" s="116">
        <f t="shared" ca="1" si="6"/>
        <v>0.56000000000000005</v>
      </c>
      <c r="O20" s="116">
        <f t="shared" ca="1" si="7"/>
        <v>0</v>
      </c>
      <c r="P20" s="116">
        <f t="shared" ca="1" si="8"/>
        <v>0.86</v>
      </c>
      <c r="Q20" s="116">
        <f t="shared" ca="1" si="9"/>
        <v>0.82</v>
      </c>
    </row>
    <row r="21" spans="1:17">
      <c r="A21" s="118">
        <v>2</v>
      </c>
      <c r="B21" s="118">
        <v>6</v>
      </c>
      <c r="C21" s="116">
        <f t="shared" ca="1" si="12"/>
        <v>0.78862375710152077</v>
      </c>
      <c r="D21" s="116">
        <f t="shared" ca="1" si="11"/>
        <v>0</v>
      </c>
      <c r="E21" s="116">
        <f t="shared" ca="1" si="11"/>
        <v>0</v>
      </c>
      <c r="F21" s="116">
        <f t="shared" ca="1" si="11"/>
        <v>0.81125626184066069</v>
      </c>
      <c r="G21" s="116">
        <f t="shared" ca="1" si="11"/>
        <v>0</v>
      </c>
      <c r="H21" s="116">
        <f t="shared" ca="1" si="11"/>
        <v>0.9574167820697721</v>
      </c>
      <c r="I21" s="116">
        <f t="shared" ca="1" si="11"/>
        <v>0.73191366049998119</v>
      </c>
      <c r="K21" s="116">
        <f t="shared" ca="1" si="3"/>
        <v>0.79</v>
      </c>
      <c r="L21" s="116">
        <f t="shared" ca="1" si="4"/>
        <v>0</v>
      </c>
      <c r="M21" s="116">
        <f t="shared" ca="1" si="5"/>
        <v>0</v>
      </c>
      <c r="N21" s="116">
        <f t="shared" ca="1" si="6"/>
        <v>0.81</v>
      </c>
      <c r="O21" s="116">
        <f t="shared" ca="1" si="7"/>
        <v>0</v>
      </c>
      <c r="P21" s="116">
        <f t="shared" ca="1" si="8"/>
        <v>0.96</v>
      </c>
      <c r="Q21" s="116">
        <f t="shared" ca="1" si="9"/>
        <v>0.73</v>
      </c>
    </row>
    <row r="22" spans="1:17">
      <c r="A22" s="118">
        <v>2</v>
      </c>
      <c r="B22" s="118">
        <v>7</v>
      </c>
      <c r="C22" s="116">
        <f t="shared" ca="1" si="12"/>
        <v>0.96362487652024609</v>
      </c>
      <c r="D22" s="116">
        <f t="shared" ca="1" si="11"/>
        <v>0</v>
      </c>
      <c r="E22" s="116">
        <f t="shared" ca="1" si="11"/>
        <v>0</v>
      </c>
      <c r="F22" s="116">
        <f t="shared" ca="1" si="11"/>
        <v>0.87508895058623537</v>
      </c>
      <c r="G22" s="116">
        <f t="shared" ca="1" si="11"/>
        <v>0</v>
      </c>
      <c r="H22" s="116">
        <f t="shared" ca="1" si="11"/>
        <v>0.90403187487073744</v>
      </c>
      <c r="I22" s="116">
        <f t="shared" ca="1" si="11"/>
        <v>0.84477769160020189</v>
      </c>
      <c r="K22" s="116">
        <f t="shared" ca="1" si="3"/>
        <v>0.96</v>
      </c>
      <c r="L22" s="116">
        <f t="shared" ca="1" si="4"/>
        <v>0</v>
      </c>
      <c r="M22" s="116">
        <f t="shared" ca="1" si="5"/>
        <v>0</v>
      </c>
      <c r="N22" s="116">
        <f t="shared" ca="1" si="6"/>
        <v>0.88</v>
      </c>
      <c r="O22" s="116">
        <f t="shared" ca="1" si="7"/>
        <v>0</v>
      </c>
      <c r="P22" s="116">
        <f t="shared" ca="1" si="8"/>
        <v>0.9</v>
      </c>
      <c r="Q22" s="116">
        <f t="shared" ca="1" si="9"/>
        <v>0.84</v>
      </c>
    </row>
    <row r="23" spans="1:17">
      <c r="A23" s="118">
        <v>3</v>
      </c>
      <c r="B23" s="118">
        <v>1</v>
      </c>
      <c r="C23" s="116">
        <f ca="1">RAND()*(Q$2-Q$3)+Q$3</f>
        <v>12.387758228223323</v>
      </c>
      <c r="D23" s="116">
        <f t="shared" ref="D23:I29" ca="1" si="13">RAND()*(R$2-R$3)+R$3</f>
        <v>11.098065227438694</v>
      </c>
      <c r="E23" s="116">
        <f t="shared" ca="1" si="13"/>
        <v>12.51992647556516</v>
      </c>
      <c r="F23" s="116">
        <f t="shared" ca="1" si="13"/>
        <v>9.9717453028592491</v>
      </c>
      <c r="G23" s="116">
        <f t="shared" ca="1" si="13"/>
        <v>8.4115058499450814</v>
      </c>
      <c r="H23" s="116">
        <f t="shared" ca="1" si="13"/>
        <v>9.7622820055707464</v>
      </c>
      <c r="I23" s="116">
        <f t="shared" ca="1" si="13"/>
        <v>9.5704047639496004</v>
      </c>
      <c r="K23" s="116">
        <f t="shared" ca="1" si="3"/>
        <v>12.39</v>
      </c>
      <c r="L23" s="116">
        <f t="shared" ca="1" si="4"/>
        <v>11.1</v>
      </c>
      <c r="M23" s="116">
        <f t="shared" ca="1" si="5"/>
        <v>12.52</v>
      </c>
      <c r="N23" s="116">
        <f t="shared" ca="1" si="6"/>
        <v>9.9700000000000006</v>
      </c>
      <c r="O23" s="116">
        <f t="shared" ca="1" si="7"/>
        <v>8.41</v>
      </c>
      <c r="P23" s="116">
        <f t="shared" ca="1" si="8"/>
        <v>9.76</v>
      </c>
      <c r="Q23" s="116">
        <f t="shared" ca="1" si="9"/>
        <v>9.57</v>
      </c>
    </row>
    <row r="24" spans="1:17">
      <c r="A24" s="118">
        <v>3</v>
      </c>
      <c r="B24" s="118">
        <v>2</v>
      </c>
      <c r="C24" s="116">
        <f t="shared" ref="C24:C29" ca="1" si="14">RAND()*(Q$2-Q$3)+Q$3</f>
        <v>11.748671352923324</v>
      </c>
      <c r="D24" s="116">
        <f t="shared" ca="1" si="13"/>
        <v>11.344039464720343</v>
      </c>
      <c r="E24" s="116">
        <f t="shared" ca="1" si="13"/>
        <v>13.218608544409648</v>
      </c>
      <c r="F24" s="116">
        <f t="shared" ca="1" si="13"/>
        <v>13.465730485895659</v>
      </c>
      <c r="G24" s="116">
        <f t="shared" ca="1" si="13"/>
        <v>7.4127913562680892</v>
      </c>
      <c r="H24" s="116">
        <f t="shared" ca="1" si="13"/>
        <v>8.7211989180996774</v>
      </c>
      <c r="I24" s="116">
        <f t="shared" ca="1" si="13"/>
        <v>13.830668050342638</v>
      </c>
      <c r="K24" s="116">
        <f t="shared" ca="1" si="3"/>
        <v>11.75</v>
      </c>
      <c r="L24" s="116">
        <f t="shared" ca="1" si="4"/>
        <v>11.34</v>
      </c>
      <c r="M24" s="116">
        <f t="shared" ca="1" si="5"/>
        <v>13.22</v>
      </c>
      <c r="N24" s="116">
        <f t="shared" ca="1" si="6"/>
        <v>13.47</v>
      </c>
      <c r="O24" s="116">
        <f t="shared" ca="1" si="7"/>
        <v>7.41</v>
      </c>
      <c r="P24" s="116">
        <f t="shared" ca="1" si="8"/>
        <v>8.7200000000000006</v>
      </c>
      <c r="Q24" s="116">
        <f t="shared" ca="1" si="9"/>
        <v>13.83</v>
      </c>
    </row>
    <row r="25" spans="1:17">
      <c r="A25" s="118">
        <v>3</v>
      </c>
      <c r="B25" s="118">
        <v>3</v>
      </c>
      <c r="C25" s="116">
        <f t="shared" ca="1" si="14"/>
        <v>9.0741008680847042</v>
      </c>
      <c r="D25" s="116">
        <f t="shared" ca="1" si="13"/>
        <v>8.7381747481007235</v>
      </c>
      <c r="E25" s="116">
        <f t="shared" ca="1" si="13"/>
        <v>10.822926924554654</v>
      </c>
      <c r="F25" s="116">
        <f t="shared" ca="1" si="13"/>
        <v>13.935894478935962</v>
      </c>
      <c r="G25" s="116">
        <f t="shared" ca="1" si="13"/>
        <v>9.576986963863849</v>
      </c>
      <c r="H25" s="116">
        <f t="shared" ca="1" si="13"/>
        <v>10.317574034830123</v>
      </c>
      <c r="I25" s="116">
        <f t="shared" ca="1" si="13"/>
        <v>10.928056896439392</v>
      </c>
      <c r="K25" s="116">
        <f t="shared" ca="1" si="3"/>
        <v>9.07</v>
      </c>
      <c r="L25" s="116">
        <f t="shared" ca="1" si="4"/>
        <v>8.74</v>
      </c>
      <c r="M25" s="116">
        <f t="shared" ca="1" si="5"/>
        <v>10.82</v>
      </c>
      <c r="N25" s="116">
        <f t="shared" ca="1" si="6"/>
        <v>13.94</v>
      </c>
      <c r="O25" s="116">
        <f t="shared" ca="1" si="7"/>
        <v>9.58</v>
      </c>
      <c r="P25" s="116">
        <f t="shared" ca="1" si="8"/>
        <v>10.32</v>
      </c>
      <c r="Q25" s="116">
        <f t="shared" ca="1" si="9"/>
        <v>10.93</v>
      </c>
    </row>
    <row r="26" spans="1:17">
      <c r="A26" s="118">
        <v>3</v>
      </c>
      <c r="B26" s="118">
        <v>4</v>
      </c>
      <c r="C26" s="116">
        <f t="shared" ca="1" si="14"/>
        <v>11.162998139466783</v>
      </c>
      <c r="D26" s="116">
        <f t="shared" ca="1" si="13"/>
        <v>10.692913897382725</v>
      </c>
      <c r="E26" s="116">
        <f t="shared" ca="1" si="13"/>
        <v>11.065902707027327</v>
      </c>
      <c r="F26" s="116">
        <f t="shared" ca="1" si="13"/>
        <v>7.5784407676577441</v>
      </c>
      <c r="G26" s="116">
        <f t="shared" ca="1" si="13"/>
        <v>11.462781645338282</v>
      </c>
      <c r="H26" s="116">
        <f t="shared" ca="1" si="13"/>
        <v>11.787638976563162</v>
      </c>
      <c r="I26" s="116">
        <f t="shared" ca="1" si="13"/>
        <v>12.878921353130746</v>
      </c>
      <c r="K26" s="116">
        <f t="shared" ca="1" si="3"/>
        <v>11.16</v>
      </c>
      <c r="L26" s="116">
        <f t="shared" ca="1" si="4"/>
        <v>10.69</v>
      </c>
      <c r="M26" s="116">
        <f t="shared" ca="1" si="5"/>
        <v>11.07</v>
      </c>
      <c r="N26" s="116">
        <f t="shared" ca="1" si="6"/>
        <v>7.58</v>
      </c>
      <c r="O26" s="116">
        <f t="shared" ca="1" si="7"/>
        <v>11.46</v>
      </c>
      <c r="P26" s="116">
        <f t="shared" ca="1" si="8"/>
        <v>11.79</v>
      </c>
      <c r="Q26" s="116">
        <f t="shared" ca="1" si="9"/>
        <v>12.88</v>
      </c>
    </row>
    <row r="27" spans="1:17">
      <c r="A27" s="118">
        <v>3</v>
      </c>
      <c r="B27" s="118">
        <v>5</v>
      </c>
      <c r="C27" s="116">
        <f t="shared" ca="1" si="14"/>
        <v>12.030520029217861</v>
      </c>
      <c r="D27" s="116">
        <f t="shared" ca="1" si="13"/>
        <v>12.663957119911551</v>
      </c>
      <c r="E27" s="116">
        <f t="shared" ca="1" si="13"/>
        <v>8.0744943464840571</v>
      </c>
      <c r="F27" s="116">
        <f t="shared" ca="1" si="13"/>
        <v>12.606561244109498</v>
      </c>
      <c r="G27" s="116">
        <f t="shared" ca="1" si="13"/>
        <v>8.2670512520988453</v>
      </c>
      <c r="H27" s="116">
        <f t="shared" ca="1" si="13"/>
        <v>9.4055300442749932</v>
      </c>
      <c r="I27" s="116">
        <f t="shared" ca="1" si="13"/>
        <v>8.0341405205301264</v>
      </c>
      <c r="K27" s="116">
        <f t="shared" ca="1" si="3"/>
        <v>12.03</v>
      </c>
      <c r="L27" s="116">
        <f t="shared" ca="1" si="4"/>
        <v>12.66</v>
      </c>
      <c r="M27" s="116">
        <f t="shared" ca="1" si="5"/>
        <v>8.07</v>
      </c>
      <c r="N27" s="116">
        <f t="shared" ca="1" si="6"/>
        <v>12.61</v>
      </c>
      <c r="O27" s="116">
        <f t="shared" ca="1" si="7"/>
        <v>8.27</v>
      </c>
      <c r="P27" s="116">
        <f t="shared" ca="1" si="8"/>
        <v>9.41</v>
      </c>
      <c r="Q27" s="116">
        <f t="shared" ca="1" si="9"/>
        <v>8.0299999999999994</v>
      </c>
    </row>
    <row r="28" spans="1:17">
      <c r="A28" s="118">
        <v>3</v>
      </c>
      <c r="B28" s="118">
        <v>6</v>
      </c>
      <c r="C28" s="116">
        <f t="shared" ca="1" si="14"/>
        <v>9.3945309272346247</v>
      </c>
      <c r="D28" s="116">
        <f t="shared" ca="1" si="13"/>
        <v>10.855388037884836</v>
      </c>
      <c r="E28" s="116">
        <f t="shared" ca="1" si="13"/>
        <v>8.4245177097475832</v>
      </c>
      <c r="F28" s="116">
        <f t="shared" ca="1" si="13"/>
        <v>7.0902873313937862</v>
      </c>
      <c r="G28" s="116">
        <f t="shared" ca="1" si="13"/>
        <v>7.5622519638929742</v>
      </c>
      <c r="H28" s="116">
        <f t="shared" ca="1" si="13"/>
        <v>11.813871729985737</v>
      </c>
      <c r="I28" s="116">
        <f t="shared" ca="1" si="13"/>
        <v>7.8143742542940426</v>
      </c>
      <c r="K28" s="116">
        <f t="shared" ca="1" si="3"/>
        <v>9.39</v>
      </c>
      <c r="L28" s="116">
        <f t="shared" ca="1" si="4"/>
        <v>10.86</v>
      </c>
      <c r="M28" s="116">
        <f t="shared" ca="1" si="5"/>
        <v>8.42</v>
      </c>
      <c r="N28" s="116">
        <f t="shared" ca="1" si="6"/>
        <v>7.09</v>
      </c>
      <c r="O28" s="116">
        <f t="shared" ca="1" si="7"/>
        <v>7.56</v>
      </c>
      <c r="P28" s="116">
        <f t="shared" ca="1" si="8"/>
        <v>11.81</v>
      </c>
      <c r="Q28" s="116">
        <f t="shared" ca="1" si="9"/>
        <v>7.81</v>
      </c>
    </row>
    <row r="29" spans="1:17">
      <c r="A29" s="118">
        <v>3</v>
      </c>
      <c r="B29" s="118">
        <v>7</v>
      </c>
      <c r="C29" s="116">
        <f t="shared" ca="1" si="14"/>
        <v>12.853222472117812</v>
      </c>
      <c r="D29" s="116">
        <f t="shared" ca="1" si="13"/>
        <v>10.020227149643308</v>
      </c>
      <c r="E29" s="116">
        <f t="shared" ca="1" si="13"/>
        <v>13.005927244579546</v>
      </c>
      <c r="F29" s="116">
        <f t="shared" ca="1" si="13"/>
        <v>12.434386568306875</v>
      </c>
      <c r="G29" s="116">
        <f t="shared" ca="1" si="13"/>
        <v>13.457684078053413</v>
      </c>
      <c r="H29" s="116">
        <f t="shared" ca="1" si="13"/>
        <v>10.10072374650094</v>
      </c>
      <c r="I29" s="116">
        <f t="shared" ca="1" si="13"/>
        <v>13.68777016807303</v>
      </c>
      <c r="K29" s="116">
        <f t="shared" ca="1" si="3"/>
        <v>12.85</v>
      </c>
      <c r="L29" s="116">
        <f t="shared" ca="1" si="4"/>
        <v>10.02</v>
      </c>
      <c r="M29" s="116">
        <f t="shared" ca="1" si="5"/>
        <v>13.01</v>
      </c>
      <c r="N29" s="116">
        <f t="shared" ca="1" si="6"/>
        <v>12.43</v>
      </c>
      <c r="O29" s="116">
        <f t="shared" ca="1" si="7"/>
        <v>13.46</v>
      </c>
      <c r="P29" s="116">
        <f t="shared" ca="1" si="8"/>
        <v>10.1</v>
      </c>
      <c r="Q29" s="116">
        <f t="shared" ca="1" si="9"/>
        <v>13.69</v>
      </c>
    </row>
    <row r="30" spans="1:17">
      <c r="A30" s="118">
        <v>4</v>
      </c>
      <c r="B30" s="118">
        <v>1</v>
      </c>
      <c r="C30" s="116">
        <f ca="1">RAND()*(X$2-X$3)+X$3</f>
        <v>13.927196889952093</v>
      </c>
      <c r="D30" s="116">
        <f t="shared" ref="D30:I36" ca="1" si="15">RAND()*(Y$2-Y$3)+Y$3</f>
        <v>13.300391426145246</v>
      </c>
      <c r="E30" s="116">
        <f t="shared" ca="1" si="15"/>
        <v>23.719792853743222</v>
      </c>
      <c r="F30" s="116">
        <f t="shared" ca="1" si="15"/>
        <v>21.609721879927811</v>
      </c>
      <c r="G30" s="116">
        <f t="shared" ca="1" si="15"/>
        <v>21.886809058282765</v>
      </c>
      <c r="H30" s="116">
        <f t="shared" ca="1" si="15"/>
        <v>12.811990656539335</v>
      </c>
      <c r="I30" s="116">
        <f t="shared" ca="1" si="15"/>
        <v>23.144471629237614</v>
      </c>
      <c r="K30" s="116">
        <f t="shared" ca="1" si="3"/>
        <v>13.93</v>
      </c>
      <c r="L30" s="116">
        <f t="shared" ca="1" si="4"/>
        <v>13.3</v>
      </c>
      <c r="M30" s="116">
        <f t="shared" ca="1" si="5"/>
        <v>23.72</v>
      </c>
      <c r="N30" s="116">
        <f t="shared" ca="1" si="6"/>
        <v>21.61</v>
      </c>
      <c r="O30" s="116">
        <f t="shared" ca="1" si="7"/>
        <v>21.89</v>
      </c>
      <c r="P30" s="116">
        <f t="shared" ca="1" si="8"/>
        <v>12.81</v>
      </c>
      <c r="Q30" s="116">
        <f t="shared" ca="1" si="9"/>
        <v>23.14</v>
      </c>
    </row>
    <row r="31" spans="1:17">
      <c r="A31" s="118">
        <v>4</v>
      </c>
      <c r="B31" s="118">
        <v>2</v>
      </c>
      <c r="C31" s="116">
        <f t="shared" ref="C31:C36" ca="1" si="16">RAND()*(X$2-X$3)+X$3</f>
        <v>16.224676943836513</v>
      </c>
      <c r="D31" s="116">
        <f t="shared" ca="1" si="15"/>
        <v>15.455841942853967</v>
      </c>
      <c r="E31" s="116">
        <f t="shared" ca="1" si="15"/>
        <v>23.860853062710369</v>
      </c>
      <c r="F31" s="116">
        <f t="shared" ca="1" si="15"/>
        <v>18.072761806153714</v>
      </c>
      <c r="G31" s="116">
        <f t="shared" ca="1" si="15"/>
        <v>19.026565148336946</v>
      </c>
      <c r="H31" s="116">
        <f t="shared" ca="1" si="15"/>
        <v>17.952772482999489</v>
      </c>
      <c r="I31" s="116">
        <f t="shared" ca="1" si="15"/>
        <v>15.970029430398471</v>
      </c>
      <c r="K31" s="116">
        <f t="shared" ca="1" si="3"/>
        <v>16.22</v>
      </c>
      <c r="L31" s="116">
        <f t="shared" ca="1" si="4"/>
        <v>15.46</v>
      </c>
      <c r="M31" s="116">
        <f t="shared" ca="1" si="5"/>
        <v>23.86</v>
      </c>
      <c r="N31" s="116">
        <f t="shared" ca="1" si="6"/>
        <v>18.07</v>
      </c>
      <c r="O31" s="116">
        <f t="shared" ca="1" si="7"/>
        <v>19.03</v>
      </c>
      <c r="P31" s="116">
        <f t="shared" ca="1" si="8"/>
        <v>17.95</v>
      </c>
      <c r="Q31" s="116">
        <f t="shared" ca="1" si="9"/>
        <v>15.97</v>
      </c>
    </row>
    <row r="32" spans="1:17">
      <c r="A32" s="118">
        <v>4</v>
      </c>
      <c r="B32" s="118">
        <v>3</v>
      </c>
      <c r="C32" s="116">
        <f t="shared" ca="1" si="16"/>
        <v>19.914395349947299</v>
      </c>
      <c r="D32" s="116">
        <f t="shared" ca="1" si="15"/>
        <v>23.595819937056376</v>
      </c>
      <c r="E32" s="116">
        <f t="shared" ca="1" si="15"/>
        <v>17.659058444900584</v>
      </c>
      <c r="F32" s="116">
        <f t="shared" ca="1" si="15"/>
        <v>21.303106848634741</v>
      </c>
      <c r="G32" s="116">
        <f t="shared" ca="1" si="15"/>
        <v>21.595449011975006</v>
      </c>
      <c r="H32" s="116">
        <f t="shared" ca="1" si="15"/>
        <v>15.328385653617218</v>
      </c>
      <c r="I32" s="116">
        <f t="shared" ca="1" si="15"/>
        <v>18.364102479830056</v>
      </c>
      <c r="K32" s="116">
        <f t="shared" ca="1" si="3"/>
        <v>19.91</v>
      </c>
      <c r="L32" s="116">
        <f t="shared" ca="1" si="4"/>
        <v>23.6</v>
      </c>
      <c r="M32" s="116">
        <f t="shared" ca="1" si="5"/>
        <v>17.66</v>
      </c>
      <c r="N32" s="116">
        <f t="shared" ca="1" si="6"/>
        <v>21.3</v>
      </c>
      <c r="O32" s="116">
        <f t="shared" ca="1" si="7"/>
        <v>21.6</v>
      </c>
      <c r="P32" s="116">
        <f t="shared" ca="1" si="8"/>
        <v>15.33</v>
      </c>
      <c r="Q32" s="116">
        <f t="shared" ca="1" si="9"/>
        <v>18.36</v>
      </c>
    </row>
    <row r="33" spans="1:17">
      <c r="A33" s="118">
        <v>4</v>
      </c>
      <c r="B33" s="118">
        <v>4</v>
      </c>
      <c r="C33" s="116">
        <f t="shared" ca="1" si="16"/>
        <v>17.45016307806582</v>
      </c>
      <c r="D33" s="116">
        <f t="shared" ca="1" si="15"/>
        <v>22.083802516750779</v>
      </c>
      <c r="E33" s="116">
        <f t="shared" ca="1" si="15"/>
        <v>19.859281035592325</v>
      </c>
      <c r="F33" s="116">
        <f t="shared" ca="1" si="15"/>
        <v>22.498724060629286</v>
      </c>
      <c r="G33" s="116">
        <f t="shared" ca="1" si="15"/>
        <v>23.641009788362844</v>
      </c>
      <c r="H33" s="116">
        <f t="shared" ca="1" si="15"/>
        <v>20.215266920420781</v>
      </c>
      <c r="I33" s="116">
        <f t="shared" ca="1" si="15"/>
        <v>20.119686969519307</v>
      </c>
      <c r="K33" s="116">
        <f t="shared" ca="1" si="3"/>
        <v>17.45</v>
      </c>
      <c r="L33" s="116">
        <f t="shared" ca="1" si="4"/>
        <v>22.08</v>
      </c>
      <c r="M33" s="116">
        <f t="shared" ca="1" si="5"/>
        <v>19.86</v>
      </c>
      <c r="N33" s="116">
        <f t="shared" ca="1" si="6"/>
        <v>22.5</v>
      </c>
      <c r="O33" s="116">
        <f t="shared" ca="1" si="7"/>
        <v>23.64</v>
      </c>
      <c r="P33" s="116">
        <f t="shared" ca="1" si="8"/>
        <v>20.22</v>
      </c>
      <c r="Q33" s="116">
        <f t="shared" ca="1" si="9"/>
        <v>20.12</v>
      </c>
    </row>
    <row r="34" spans="1:17">
      <c r="A34" s="118">
        <v>4</v>
      </c>
      <c r="B34" s="118">
        <v>5</v>
      </c>
      <c r="C34" s="116">
        <f t="shared" ca="1" si="16"/>
        <v>14.358905527121554</v>
      </c>
      <c r="D34" s="116">
        <f t="shared" ca="1" si="15"/>
        <v>18.194011629428914</v>
      </c>
      <c r="E34" s="116">
        <f t="shared" ca="1" si="15"/>
        <v>19.686861036897504</v>
      </c>
      <c r="F34" s="116">
        <f t="shared" ca="1" si="15"/>
        <v>20.962593927450264</v>
      </c>
      <c r="G34" s="116">
        <f t="shared" ca="1" si="15"/>
        <v>19.673095001032866</v>
      </c>
      <c r="H34" s="116">
        <f t="shared" ca="1" si="15"/>
        <v>20.44159413798457</v>
      </c>
      <c r="I34" s="116">
        <f t="shared" ca="1" si="15"/>
        <v>24.869587749530869</v>
      </c>
      <c r="K34" s="116">
        <f t="shared" ca="1" si="3"/>
        <v>14.36</v>
      </c>
      <c r="L34" s="116">
        <f t="shared" ca="1" si="4"/>
        <v>18.190000000000001</v>
      </c>
      <c r="M34" s="116">
        <f t="shared" ca="1" si="5"/>
        <v>19.690000000000001</v>
      </c>
      <c r="N34" s="116">
        <f t="shared" ca="1" si="6"/>
        <v>20.96</v>
      </c>
      <c r="O34" s="116">
        <f t="shared" ca="1" si="7"/>
        <v>19.670000000000002</v>
      </c>
      <c r="P34" s="116">
        <f t="shared" ca="1" si="8"/>
        <v>20.440000000000001</v>
      </c>
      <c r="Q34" s="116">
        <f t="shared" ca="1" si="9"/>
        <v>24.87</v>
      </c>
    </row>
    <row r="35" spans="1:17">
      <c r="A35" s="118">
        <v>4</v>
      </c>
      <c r="B35" s="118">
        <v>6</v>
      </c>
      <c r="C35" s="116">
        <f t="shared" ca="1" si="16"/>
        <v>15.876623311721346</v>
      </c>
      <c r="D35" s="116">
        <f t="shared" ca="1" si="15"/>
        <v>21.047177209869911</v>
      </c>
      <c r="E35" s="116">
        <f t="shared" ca="1" si="15"/>
        <v>14.682745055539247</v>
      </c>
      <c r="F35" s="116">
        <f t="shared" ca="1" si="15"/>
        <v>16.855645667660465</v>
      </c>
      <c r="G35" s="116">
        <f t="shared" ca="1" si="15"/>
        <v>15.847699845942575</v>
      </c>
      <c r="H35" s="116">
        <f t="shared" ca="1" si="15"/>
        <v>22.871235952615834</v>
      </c>
      <c r="I35" s="116">
        <f t="shared" ca="1" si="15"/>
        <v>16.042254294224321</v>
      </c>
      <c r="K35" s="116">
        <f t="shared" ca="1" si="3"/>
        <v>15.88</v>
      </c>
      <c r="L35" s="116">
        <f t="shared" ca="1" si="4"/>
        <v>21.05</v>
      </c>
      <c r="M35" s="116">
        <f t="shared" ca="1" si="5"/>
        <v>14.68</v>
      </c>
      <c r="N35" s="116">
        <f t="shared" ca="1" si="6"/>
        <v>16.86</v>
      </c>
      <c r="O35" s="116">
        <f t="shared" ca="1" si="7"/>
        <v>15.85</v>
      </c>
      <c r="P35" s="116">
        <f t="shared" ca="1" si="8"/>
        <v>22.87</v>
      </c>
      <c r="Q35" s="116">
        <f t="shared" ca="1" si="9"/>
        <v>16.04</v>
      </c>
    </row>
    <row r="36" spans="1:17">
      <c r="A36" s="118">
        <v>4</v>
      </c>
      <c r="B36" s="118">
        <v>7</v>
      </c>
      <c r="C36" s="116">
        <f t="shared" ca="1" si="16"/>
        <v>24.775172102872837</v>
      </c>
      <c r="D36" s="116">
        <f t="shared" ca="1" si="15"/>
        <v>19.761324771151742</v>
      </c>
      <c r="E36" s="116">
        <f t="shared" ca="1" si="15"/>
        <v>19.755409354478971</v>
      </c>
      <c r="F36" s="116">
        <f t="shared" ca="1" si="15"/>
        <v>22.821571883460077</v>
      </c>
      <c r="G36" s="116">
        <f t="shared" ca="1" si="15"/>
        <v>15.94954287070578</v>
      </c>
      <c r="H36" s="116">
        <f t="shared" ca="1" si="15"/>
        <v>18.22200736712016</v>
      </c>
      <c r="I36" s="116">
        <f t="shared" ca="1" si="15"/>
        <v>13.000587329618646</v>
      </c>
      <c r="K36" s="116">
        <f t="shared" ca="1" si="3"/>
        <v>24.78</v>
      </c>
      <c r="L36" s="116">
        <f t="shared" ca="1" si="4"/>
        <v>19.760000000000002</v>
      </c>
      <c r="M36" s="116">
        <f t="shared" ca="1" si="5"/>
        <v>19.760000000000002</v>
      </c>
      <c r="N36" s="116">
        <f t="shared" ca="1" si="6"/>
        <v>22.82</v>
      </c>
      <c r="O36" s="116">
        <f t="shared" ca="1" si="7"/>
        <v>15.95</v>
      </c>
      <c r="P36" s="116">
        <f t="shared" ca="1" si="8"/>
        <v>18.22</v>
      </c>
      <c r="Q36" s="116">
        <f t="shared" ca="1" si="9"/>
        <v>13</v>
      </c>
    </row>
    <row r="37" spans="1:17">
      <c r="A37" s="118">
        <v>5</v>
      </c>
      <c r="B37" s="118">
        <v>1</v>
      </c>
      <c r="C37" s="116">
        <f ca="1">RAND()*(AE$2-AE$3)+AE$3</f>
        <v>1.7958653038501811</v>
      </c>
      <c r="D37" s="116">
        <f t="shared" ref="D37:I43" ca="1" si="17">RAND()*(AF$2-AF$3)+AF$3</f>
        <v>1.0612562423649496</v>
      </c>
      <c r="E37" s="116">
        <f t="shared" ca="1" si="17"/>
        <v>1.9376555116322001</v>
      </c>
      <c r="F37" s="116">
        <f t="shared" ca="1" si="17"/>
        <v>1.9458837604751769</v>
      </c>
      <c r="G37" s="116">
        <f t="shared" ca="1" si="17"/>
        <v>1.3900231074892175</v>
      </c>
      <c r="H37" s="116">
        <f t="shared" ca="1" si="17"/>
        <v>1.8828544719644549</v>
      </c>
      <c r="I37" s="116">
        <f t="shared" ca="1" si="17"/>
        <v>1.9979031719435905</v>
      </c>
      <c r="K37" s="116">
        <f t="shared" ca="1" si="3"/>
        <v>1.8</v>
      </c>
      <c r="L37" s="116">
        <f t="shared" ca="1" si="4"/>
        <v>1.06</v>
      </c>
      <c r="M37" s="116">
        <f t="shared" ca="1" si="5"/>
        <v>1.94</v>
      </c>
      <c r="N37" s="116">
        <f t="shared" ca="1" si="6"/>
        <v>1.95</v>
      </c>
      <c r="O37" s="116">
        <f t="shared" ca="1" si="7"/>
        <v>1.39</v>
      </c>
      <c r="P37" s="116">
        <f t="shared" ca="1" si="8"/>
        <v>1.88</v>
      </c>
      <c r="Q37" s="116">
        <f t="shared" ca="1" si="9"/>
        <v>2</v>
      </c>
    </row>
    <row r="38" spans="1:17">
      <c r="A38" s="118">
        <v>5</v>
      </c>
      <c r="B38" s="118">
        <v>2</v>
      </c>
      <c r="C38" s="116">
        <f t="shared" ref="C38:C43" ca="1" si="18">RAND()*(AE$2-AE$3)+AE$3</f>
        <v>1.3580011031485846</v>
      </c>
      <c r="D38" s="116">
        <f t="shared" ca="1" si="17"/>
        <v>1.4969329048469104</v>
      </c>
      <c r="E38" s="116">
        <f t="shared" ca="1" si="17"/>
        <v>1.8019248587920098</v>
      </c>
      <c r="F38" s="116">
        <f t="shared" ca="1" si="17"/>
        <v>1.0883926986382506</v>
      </c>
      <c r="G38" s="116">
        <f t="shared" ca="1" si="17"/>
        <v>1.917966825544605</v>
      </c>
      <c r="H38" s="116">
        <f t="shared" ca="1" si="17"/>
        <v>1.5931872232909772</v>
      </c>
      <c r="I38" s="116">
        <f t="shared" ca="1" si="17"/>
        <v>1.0405785967538734</v>
      </c>
      <c r="K38" s="116">
        <f t="shared" ca="1" si="3"/>
        <v>1.36</v>
      </c>
      <c r="L38" s="116">
        <f t="shared" ca="1" si="4"/>
        <v>1.5</v>
      </c>
      <c r="M38" s="116">
        <f t="shared" ca="1" si="5"/>
        <v>1.8</v>
      </c>
      <c r="N38" s="116">
        <f t="shared" ca="1" si="6"/>
        <v>1.0900000000000001</v>
      </c>
      <c r="O38" s="116">
        <f t="shared" ca="1" si="7"/>
        <v>1.92</v>
      </c>
      <c r="P38" s="116">
        <f t="shared" ca="1" si="8"/>
        <v>1.59</v>
      </c>
      <c r="Q38" s="116">
        <f t="shared" ca="1" si="9"/>
        <v>1.04</v>
      </c>
    </row>
    <row r="39" spans="1:17">
      <c r="A39" s="118">
        <v>5</v>
      </c>
      <c r="B39" s="118">
        <v>3</v>
      </c>
      <c r="C39" s="116">
        <f t="shared" ca="1" si="18"/>
        <v>1.5179578713264008</v>
      </c>
      <c r="D39" s="116">
        <f t="shared" ca="1" si="17"/>
        <v>1.6506201251602231</v>
      </c>
      <c r="E39" s="116">
        <f t="shared" ca="1" si="17"/>
        <v>1.5173425416872139</v>
      </c>
      <c r="F39" s="116">
        <f t="shared" ca="1" si="17"/>
        <v>1.8960141022339945</v>
      </c>
      <c r="G39" s="116">
        <f t="shared" ca="1" si="17"/>
        <v>1.835447585326992</v>
      </c>
      <c r="H39" s="116">
        <f t="shared" ca="1" si="17"/>
        <v>1.7702175704930838</v>
      </c>
      <c r="I39" s="116">
        <f t="shared" ca="1" si="17"/>
        <v>1.7700704458155432</v>
      </c>
      <c r="K39" s="116">
        <f t="shared" ca="1" si="3"/>
        <v>1.52</v>
      </c>
      <c r="L39" s="116">
        <f t="shared" ca="1" si="4"/>
        <v>1.65</v>
      </c>
      <c r="M39" s="116">
        <f t="shared" ca="1" si="5"/>
        <v>1.52</v>
      </c>
      <c r="N39" s="116">
        <f t="shared" ca="1" si="6"/>
        <v>1.9</v>
      </c>
      <c r="O39" s="116">
        <f t="shared" ca="1" si="7"/>
        <v>1.84</v>
      </c>
      <c r="P39" s="116">
        <f t="shared" ca="1" si="8"/>
        <v>1.77</v>
      </c>
      <c r="Q39" s="116">
        <f t="shared" ca="1" si="9"/>
        <v>1.77</v>
      </c>
    </row>
    <row r="40" spans="1:17">
      <c r="A40" s="118">
        <v>5</v>
      </c>
      <c r="B40" s="118">
        <v>4</v>
      </c>
      <c r="C40" s="116">
        <f t="shared" ca="1" si="18"/>
        <v>1.595142493159905</v>
      </c>
      <c r="D40" s="116">
        <f t="shared" ca="1" si="17"/>
        <v>1.76188446185398</v>
      </c>
      <c r="E40" s="116">
        <f t="shared" ca="1" si="17"/>
        <v>1.9813658359654842</v>
      </c>
      <c r="F40" s="116">
        <f t="shared" ca="1" si="17"/>
        <v>1.1480997871708749</v>
      </c>
      <c r="G40" s="116">
        <f t="shared" ca="1" si="17"/>
        <v>1.6290810472279005</v>
      </c>
      <c r="H40" s="116">
        <f t="shared" ca="1" si="17"/>
        <v>1.9872954358951609</v>
      </c>
      <c r="I40" s="116">
        <f t="shared" ca="1" si="17"/>
        <v>1.4136630424313901</v>
      </c>
      <c r="K40" s="116">
        <f t="shared" ca="1" si="3"/>
        <v>1.6</v>
      </c>
      <c r="L40" s="116">
        <f t="shared" ca="1" si="4"/>
        <v>1.76</v>
      </c>
      <c r="M40" s="116">
        <f t="shared" ca="1" si="5"/>
        <v>1.98</v>
      </c>
      <c r="N40" s="116">
        <f t="shared" ca="1" si="6"/>
        <v>1.1499999999999999</v>
      </c>
      <c r="O40" s="116">
        <f t="shared" ca="1" si="7"/>
        <v>1.63</v>
      </c>
      <c r="P40" s="116">
        <f t="shared" ca="1" si="8"/>
        <v>1.99</v>
      </c>
      <c r="Q40" s="116">
        <f t="shared" ca="1" si="9"/>
        <v>1.41</v>
      </c>
    </row>
    <row r="41" spans="1:17">
      <c r="A41" s="118">
        <v>5</v>
      </c>
      <c r="B41" s="118">
        <v>5</v>
      </c>
      <c r="C41" s="116">
        <f t="shared" ca="1" si="18"/>
        <v>1.1812109729670845</v>
      </c>
      <c r="D41" s="116">
        <f t="shared" ca="1" si="17"/>
        <v>1.0451124561155967</v>
      </c>
      <c r="E41" s="116">
        <f t="shared" ca="1" si="17"/>
        <v>1.0640842751730624</v>
      </c>
      <c r="F41" s="116">
        <f t="shared" ca="1" si="17"/>
        <v>1.9017537817020251</v>
      </c>
      <c r="G41" s="116">
        <f t="shared" ca="1" si="17"/>
        <v>1.6260986978196348</v>
      </c>
      <c r="H41" s="116">
        <f t="shared" ca="1" si="17"/>
        <v>1.8227111234877009</v>
      </c>
      <c r="I41" s="116">
        <f t="shared" ca="1" si="17"/>
        <v>1.4887431000642524</v>
      </c>
      <c r="K41" s="116">
        <f t="shared" ca="1" si="3"/>
        <v>1.18</v>
      </c>
      <c r="L41" s="116">
        <f t="shared" ca="1" si="4"/>
        <v>1.05</v>
      </c>
      <c r="M41" s="116">
        <f t="shared" ca="1" si="5"/>
        <v>1.06</v>
      </c>
      <c r="N41" s="116">
        <f t="shared" ca="1" si="6"/>
        <v>1.9</v>
      </c>
      <c r="O41" s="116">
        <f t="shared" ca="1" si="7"/>
        <v>1.63</v>
      </c>
      <c r="P41" s="116">
        <f t="shared" ca="1" si="8"/>
        <v>1.82</v>
      </c>
      <c r="Q41" s="116">
        <f t="shared" ca="1" si="9"/>
        <v>1.49</v>
      </c>
    </row>
    <row r="42" spans="1:17">
      <c r="A42" s="118">
        <v>5</v>
      </c>
      <c r="B42" s="118">
        <v>6</v>
      </c>
      <c r="C42" s="116">
        <f t="shared" ca="1" si="18"/>
        <v>1.8341757100886291</v>
      </c>
      <c r="D42" s="116">
        <f t="shared" ca="1" si="17"/>
        <v>1.7966993935342281</v>
      </c>
      <c r="E42" s="116">
        <f t="shared" ca="1" si="17"/>
        <v>1.4982931056501902</v>
      </c>
      <c r="F42" s="116">
        <f t="shared" ca="1" si="17"/>
        <v>1.1232473751042371</v>
      </c>
      <c r="G42" s="116">
        <f t="shared" ca="1" si="17"/>
        <v>1.6473463562203485</v>
      </c>
      <c r="H42" s="116">
        <f t="shared" ca="1" si="17"/>
        <v>1.4241917553288368</v>
      </c>
      <c r="I42" s="116">
        <f t="shared" ca="1" si="17"/>
        <v>1.8783815511717665</v>
      </c>
      <c r="K42" s="116">
        <f t="shared" ca="1" si="3"/>
        <v>1.83</v>
      </c>
      <c r="L42" s="116">
        <f t="shared" ca="1" si="4"/>
        <v>1.8</v>
      </c>
      <c r="M42" s="116">
        <f t="shared" ca="1" si="5"/>
        <v>1.5</v>
      </c>
      <c r="N42" s="116">
        <f t="shared" ca="1" si="6"/>
        <v>1.1200000000000001</v>
      </c>
      <c r="O42" s="116">
        <f t="shared" ca="1" si="7"/>
        <v>1.65</v>
      </c>
      <c r="P42" s="116">
        <f t="shared" ca="1" si="8"/>
        <v>1.42</v>
      </c>
      <c r="Q42" s="116">
        <f t="shared" ca="1" si="9"/>
        <v>1.88</v>
      </c>
    </row>
    <row r="43" spans="1:17">
      <c r="A43" s="118">
        <v>5</v>
      </c>
      <c r="B43" s="118">
        <v>7</v>
      </c>
      <c r="C43" s="116">
        <f t="shared" ca="1" si="18"/>
        <v>1.5466842423864935</v>
      </c>
      <c r="D43" s="116">
        <f t="shared" ca="1" si="17"/>
        <v>1.7947073435132492</v>
      </c>
      <c r="E43" s="116">
        <f t="shared" ca="1" si="17"/>
        <v>1.9798577013488337</v>
      </c>
      <c r="F43" s="116">
        <f t="shared" ca="1" si="17"/>
        <v>1.8627146368002818</v>
      </c>
      <c r="G43" s="116">
        <f t="shared" ca="1" si="17"/>
        <v>1.3785601165807624</v>
      </c>
      <c r="H43" s="116">
        <f t="shared" ca="1" si="17"/>
        <v>1.8841396462055193</v>
      </c>
      <c r="I43" s="116">
        <f t="shared" ca="1" si="17"/>
        <v>1.5446899893618824</v>
      </c>
      <c r="K43" s="116">
        <f t="shared" ca="1" si="3"/>
        <v>1.55</v>
      </c>
      <c r="L43" s="116">
        <f t="shared" ca="1" si="4"/>
        <v>1.79</v>
      </c>
      <c r="M43" s="116">
        <f t="shared" ca="1" si="5"/>
        <v>1.98</v>
      </c>
      <c r="N43" s="116">
        <f t="shared" ca="1" si="6"/>
        <v>1.86</v>
      </c>
      <c r="O43" s="116">
        <f t="shared" ca="1" si="7"/>
        <v>1.38</v>
      </c>
      <c r="P43" s="116">
        <f t="shared" ca="1" si="8"/>
        <v>1.88</v>
      </c>
      <c r="Q43" s="116">
        <f t="shared" ca="1" si="9"/>
        <v>1.54</v>
      </c>
    </row>
    <row r="50" spans="1:9" ht="20.399999999999999" thickBot="1">
      <c r="A50" s="121" t="s">
        <v>71</v>
      </c>
      <c r="B50" s="118"/>
      <c r="C50" s="120"/>
      <c r="D50" s="120"/>
      <c r="E50" s="120"/>
      <c r="F50" s="120"/>
      <c r="G50" s="120"/>
      <c r="H50" s="120"/>
      <c r="I50" s="120"/>
    </row>
    <row r="51" spans="1:9" ht="13.8" thickTop="1">
      <c r="A51" s="118" t="s">
        <v>63</v>
      </c>
      <c r="B51" s="118" t="s">
        <v>66</v>
      </c>
      <c r="C51" s="118">
        <v>1</v>
      </c>
      <c r="D51" s="118">
        <v>2</v>
      </c>
      <c r="E51" s="118">
        <v>3</v>
      </c>
      <c r="F51" s="118">
        <v>4</v>
      </c>
      <c r="G51" s="118">
        <v>5</v>
      </c>
      <c r="H51" s="118">
        <v>6</v>
      </c>
      <c r="I51" s="118">
        <v>7</v>
      </c>
    </row>
    <row r="52" spans="1:9">
      <c r="A52" s="119">
        <v>1</v>
      </c>
      <c r="B52" s="118">
        <v>1</v>
      </c>
      <c r="C52">
        <v>14.88</v>
      </c>
      <c r="D52">
        <v>10.08</v>
      </c>
      <c r="E52">
        <v>14.11</v>
      </c>
      <c r="F52">
        <v>14.08</v>
      </c>
      <c r="G52">
        <v>14.57</v>
      </c>
      <c r="H52">
        <v>8.0500000000000007</v>
      </c>
      <c r="I52">
        <v>10.17</v>
      </c>
    </row>
    <row r="53" spans="1:9">
      <c r="A53" s="119">
        <v>1</v>
      </c>
      <c r="B53" s="118">
        <v>2</v>
      </c>
      <c r="C53">
        <v>13.93</v>
      </c>
      <c r="D53">
        <v>14.86</v>
      </c>
      <c r="E53">
        <v>9.91</v>
      </c>
      <c r="F53">
        <v>8.16</v>
      </c>
      <c r="G53">
        <v>10.09</v>
      </c>
      <c r="H53">
        <v>9.17</v>
      </c>
      <c r="I53">
        <v>14.67</v>
      </c>
    </row>
    <row r="54" spans="1:9">
      <c r="A54" s="119">
        <v>1</v>
      </c>
      <c r="B54" s="118">
        <v>3</v>
      </c>
      <c r="C54">
        <v>7.93</v>
      </c>
      <c r="D54">
        <v>9.86</v>
      </c>
      <c r="E54">
        <v>7.72</v>
      </c>
      <c r="F54">
        <v>12.33</v>
      </c>
      <c r="G54">
        <v>8.7899999999999991</v>
      </c>
      <c r="H54">
        <v>7.59</v>
      </c>
      <c r="I54">
        <v>9.82</v>
      </c>
    </row>
    <row r="55" spans="1:9">
      <c r="A55" s="119">
        <v>1</v>
      </c>
      <c r="B55" s="118">
        <v>4</v>
      </c>
      <c r="C55">
        <v>8.15</v>
      </c>
      <c r="D55">
        <v>8.69</v>
      </c>
      <c r="E55">
        <v>13.95</v>
      </c>
      <c r="F55">
        <v>14.42</v>
      </c>
      <c r="G55">
        <v>7.78</v>
      </c>
      <c r="H55">
        <v>9.56</v>
      </c>
      <c r="I55">
        <v>11.89</v>
      </c>
    </row>
    <row r="56" spans="1:9">
      <c r="A56" s="119">
        <v>1</v>
      </c>
      <c r="B56" s="118">
        <v>5</v>
      </c>
      <c r="C56">
        <v>14.92</v>
      </c>
      <c r="D56">
        <v>13.48</v>
      </c>
      <c r="E56">
        <v>9.89</v>
      </c>
      <c r="F56">
        <v>14.6</v>
      </c>
      <c r="G56">
        <v>13.76</v>
      </c>
      <c r="H56">
        <v>8.23</v>
      </c>
      <c r="I56">
        <v>11.66</v>
      </c>
    </row>
    <row r="57" spans="1:9">
      <c r="A57" s="119">
        <v>1</v>
      </c>
      <c r="B57" s="118">
        <v>6</v>
      </c>
      <c r="C57">
        <v>9.0500000000000007</v>
      </c>
      <c r="D57">
        <v>12.71</v>
      </c>
      <c r="E57">
        <v>8.73</v>
      </c>
      <c r="F57">
        <v>13.05</v>
      </c>
      <c r="G57">
        <v>11.72</v>
      </c>
      <c r="H57">
        <v>9.75</v>
      </c>
      <c r="I57">
        <v>9.48</v>
      </c>
    </row>
    <row r="58" spans="1:9">
      <c r="A58" s="119">
        <v>1</v>
      </c>
      <c r="B58" s="118">
        <v>7</v>
      </c>
      <c r="C58">
        <v>10.42</v>
      </c>
      <c r="D58">
        <v>8.15</v>
      </c>
      <c r="E58">
        <v>13.4</v>
      </c>
      <c r="F58">
        <v>12.85</v>
      </c>
      <c r="G58">
        <v>13.34</v>
      </c>
      <c r="H58">
        <v>12.52</v>
      </c>
      <c r="I58">
        <v>12.04</v>
      </c>
    </row>
    <row r="59" spans="1:9">
      <c r="A59" s="118">
        <v>2</v>
      </c>
      <c r="B59" s="118">
        <v>1</v>
      </c>
      <c r="C59">
        <v>0.73</v>
      </c>
      <c r="D59">
        <v>0</v>
      </c>
      <c r="E59">
        <v>0</v>
      </c>
      <c r="F59">
        <v>0.9</v>
      </c>
      <c r="G59">
        <v>0</v>
      </c>
      <c r="H59">
        <v>0.65</v>
      </c>
      <c r="I59">
        <v>0.78</v>
      </c>
    </row>
    <row r="60" spans="1:9">
      <c r="A60" s="118">
        <v>2</v>
      </c>
      <c r="B60" s="118">
        <v>2</v>
      </c>
      <c r="C60">
        <v>0.7</v>
      </c>
      <c r="D60">
        <v>0</v>
      </c>
      <c r="E60">
        <v>0</v>
      </c>
      <c r="F60">
        <v>0.52</v>
      </c>
      <c r="G60">
        <v>0</v>
      </c>
      <c r="H60">
        <v>0.69</v>
      </c>
      <c r="I60">
        <v>0.85</v>
      </c>
    </row>
    <row r="61" spans="1:9">
      <c r="A61" s="118">
        <v>2</v>
      </c>
      <c r="B61" s="118">
        <v>3</v>
      </c>
      <c r="C61">
        <v>0.78</v>
      </c>
      <c r="D61">
        <v>0</v>
      </c>
      <c r="E61">
        <v>0</v>
      </c>
      <c r="F61">
        <v>0.77</v>
      </c>
      <c r="G61">
        <v>0</v>
      </c>
      <c r="H61">
        <v>0.54</v>
      </c>
      <c r="I61">
        <v>0.56999999999999995</v>
      </c>
    </row>
    <row r="62" spans="1:9">
      <c r="A62" s="118">
        <v>2</v>
      </c>
      <c r="B62" s="118">
        <v>4</v>
      </c>
      <c r="C62">
        <v>0.52</v>
      </c>
      <c r="D62">
        <v>0</v>
      </c>
      <c r="E62">
        <v>0</v>
      </c>
      <c r="F62">
        <v>0.9</v>
      </c>
      <c r="G62">
        <v>0</v>
      </c>
      <c r="H62">
        <v>0.89</v>
      </c>
      <c r="I62">
        <v>0.55000000000000004</v>
      </c>
    </row>
    <row r="63" spans="1:9">
      <c r="A63" s="118">
        <v>2</v>
      </c>
      <c r="B63" s="118">
        <v>5</v>
      </c>
      <c r="C63">
        <v>0.72</v>
      </c>
      <c r="D63">
        <v>0</v>
      </c>
      <c r="E63">
        <v>0</v>
      </c>
      <c r="F63">
        <v>0.93</v>
      </c>
      <c r="G63">
        <v>0</v>
      </c>
      <c r="H63">
        <v>0.7</v>
      </c>
      <c r="I63">
        <v>0.59</v>
      </c>
    </row>
    <row r="64" spans="1:9">
      <c r="A64" s="118">
        <v>2</v>
      </c>
      <c r="B64" s="118">
        <v>6</v>
      </c>
      <c r="C64">
        <v>0.92</v>
      </c>
      <c r="D64">
        <v>0</v>
      </c>
      <c r="E64">
        <v>0</v>
      </c>
      <c r="F64">
        <v>0.9</v>
      </c>
      <c r="G64">
        <v>0</v>
      </c>
      <c r="H64">
        <v>0.78</v>
      </c>
      <c r="I64">
        <v>0.63</v>
      </c>
    </row>
    <row r="65" spans="1:9">
      <c r="A65" s="118">
        <v>2</v>
      </c>
      <c r="B65" s="118">
        <v>7</v>
      </c>
      <c r="C65">
        <v>0.53</v>
      </c>
      <c r="D65">
        <v>0</v>
      </c>
      <c r="E65">
        <v>0</v>
      </c>
      <c r="F65">
        <v>0.73</v>
      </c>
      <c r="G65">
        <v>0</v>
      </c>
      <c r="H65">
        <v>0.83</v>
      </c>
      <c r="I65">
        <v>0.55000000000000004</v>
      </c>
    </row>
    <row r="66" spans="1:9">
      <c r="A66" s="118">
        <v>3</v>
      </c>
      <c r="B66" s="118">
        <v>1</v>
      </c>
      <c r="C66">
        <v>13.5</v>
      </c>
      <c r="D66">
        <v>13.68</v>
      </c>
      <c r="E66">
        <v>9.94</v>
      </c>
      <c r="F66">
        <v>11.45</v>
      </c>
      <c r="G66">
        <v>12.9</v>
      </c>
      <c r="H66">
        <v>7.02</v>
      </c>
      <c r="I66">
        <v>13.32</v>
      </c>
    </row>
    <row r="67" spans="1:9">
      <c r="A67" s="118">
        <v>3</v>
      </c>
      <c r="B67" s="118">
        <v>2</v>
      </c>
      <c r="C67">
        <v>10.44</v>
      </c>
      <c r="D67">
        <v>13.47</v>
      </c>
      <c r="E67">
        <v>8.6999999999999993</v>
      </c>
      <c r="F67">
        <v>9.68</v>
      </c>
      <c r="G67">
        <v>8.64</v>
      </c>
      <c r="H67">
        <v>7.21</v>
      </c>
      <c r="I67">
        <v>7.75</v>
      </c>
    </row>
    <row r="68" spans="1:9">
      <c r="A68" s="118">
        <v>3</v>
      </c>
      <c r="B68" s="118">
        <v>3</v>
      </c>
      <c r="C68">
        <v>13.51</v>
      </c>
      <c r="D68">
        <v>13.24</v>
      </c>
      <c r="E68">
        <v>10.3</v>
      </c>
      <c r="F68">
        <v>12.89</v>
      </c>
      <c r="G68">
        <v>12.09</v>
      </c>
      <c r="H68">
        <v>7.77</v>
      </c>
      <c r="I68">
        <v>7.48</v>
      </c>
    </row>
    <row r="69" spans="1:9">
      <c r="A69" s="118">
        <v>3</v>
      </c>
      <c r="B69" s="118">
        <v>4</v>
      </c>
      <c r="C69">
        <v>7.13</v>
      </c>
      <c r="D69">
        <v>10.119999999999999</v>
      </c>
      <c r="E69">
        <v>7.77</v>
      </c>
      <c r="F69">
        <v>8.14</v>
      </c>
      <c r="G69">
        <v>9.4499999999999993</v>
      </c>
      <c r="H69">
        <v>12.5</v>
      </c>
      <c r="I69">
        <v>12.55</v>
      </c>
    </row>
    <row r="70" spans="1:9">
      <c r="A70" s="118">
        <v>3</v>
      </c>
      <c r="B70" s="118">
        <v>5</v>
      </c>
      <c r="C70">
        <v>11.44</v>
      </c>
      <c r="D70">
        <v>12.39</v>
      </c>
      <c r="E70">
        <v>7.97</v>
      </c>
      <c r="F70">
        <v>8.75</v>
      </c>
      <c r="G70">
        <v>13.8</v>
      </c>
      <c r="H70">
        <v>7.97</v>
      </c>
      <c r="I70">
        <v>12.55</v>
      </c>
    </row>
    <row r="71" spans="1:9">
      <c r="A71" s="118">
        <v>3</v>
      </c>
      <c r="B71" s="118">
        <v>6</v>
      </c>
      <c r="C71">
        <v>8.35</v>
      </c>
      <c r="D71">
        <v>11.69</v>
      </c>
      <c r="E71">
        <v>13.5</v>
      </c>
      <c r="F71">
        <v>13.04</v>
      </c>
      <c r="G71">
        <v>9</v>
      </c>
      <c r="H71">
        <v>10.07</v>
      </c>
      <c r="I71">
        <v>10.44</v>
      </c>
    </row>
    <row r="72" spans="1:9">
      <c r="A72" s="118">
        <v>3</v>
      </c>
      <c r="B72" s="118">
        <v>7</v>
      </c>
      <c r="C72">
        <v>13.76</v>
      </c>
      <c r="D72">
        <v>10.72</v>
      </c>
      <c r="E72">
        <v>13.74</v>
      </c>
      <c r="F72">
        <v>8.6999999999999993</v>
      </c>
      <c r="G72">
        <v>8.1300000000000008</v>
      </c>
      <c r="H72">
        <v>13.04</v>
      </c>
      <c r="I72">
        <v>8.31</v>
      </c>
    </row>
    <row r="73" spans="1:9">
      <c r="A73" s="118">
        <v>4</v>
      </c>
      <c r="B73" s="118">
        <v>1</v>
      </c>
      <c r="C73">
        <v>21.22</v>
      </c>
      <c r="D73">
        <v>20.82</v>
      </c>
      <c r="E73">
        <v>18.78</v>
      </c>
      <c r="F73">
        <v>22.92</v>
      </c>
      <c r="G73">
        <v>16.53</v>
      </c>
      <c r="H73">
        <v>16.559999999999999</v>
      </c>
      <c r="I73">
        <v>17.239999999999998</v>
      </c>
    </row>
    <row r="74" spans="1:9">
      <c r="A74" s="118">
        <v>4</v>
      </c>
      <c r="B74" s="118">
        <v>2</v>
      </c>
      <c r="C74">
        <v>23.14</v>
      </c>
      <c r="D74">
        <v>16.97</v>
      </c>
      <c r="E74">
        <v>18.989999999999998</v>
      </c>
      <c r="F74">
        <v>20.67</v>
      </c>
      <c r="G74">
        <v>19.440000000000001</v>
      </c>
      <c r="H74">
        <v>14.65</v>
      </c>
      <c r="I74">
        <v>15.9</v>
      </c>
    </row>
    <row r="75" spans="1:9">
      <c r="A75" s="118">
        <v>4</v>
      </c>
      <c r="B75" s="118">
        <v>3</v>
      </c>
      <c r="C75">
        <v>15.17</v>
      </c>
      <c r="D75">
        <v>16.670000000000002</v>
      </c>
      <c r="E75">
        <v>24.52</v>
      </c>
      <c r="F75">
        <v>15.02</v>
      </c>
      <c r="G75">
        <v>12.61</v>
      </c>
      <c r="H75">
        <v>13.41</v>
      </c>
      <c r="I75">
        <v>21.59</v>
      </c>
    </row>
    <row r="76" spans="1:9">
      <c r="A76" s="118">
        <v>4</v>
      </c>
      <c r="B76" s="118">
        <v>4</v>
      </c>
      <c r="C76">
        <v>23.85</v>
      </c>
      <c r="D76">
        <v>17.559999999999999</v>
      </c>
      <c r="E76">
        <v>23.65</v>
      </c>
      <c r="F76">
        <v>13.49</v>
      </c>
      <c r="G76">
        <v>20.45</v>
      </c>
      <c r="H76">
        <v>20.86</v>
      </c>
      <c r="I76">
        <v>24.03</v>
      </c>
    </row>
    <row r="77" spans="1:9">
      <c r="A77" s="118">
        <v>4</v>
      </c>
      <c r="B77" s="118">
        <v>5</v>
      </c>
      <c r="C77">
        <v>16.95</v>
      </c>
      <c r="D77">
        <v>13.37</v>
      </c>
      <c r="E77">
        <v>20.81</v>
      </c>
      <c r="F77">
        <v>19.809999999999999</v>
      </c>
      <c r="G77">
        <v>20.329999999999998</v>
      </c>
      <c r="H77">
        <v>22.93</v>
      </c>
      <c r="I77">
        <v>16.77</v>
      </c>
    </row>
    <row r="78" spans="1:9">
      <c r="A78" s="118">
        <v>4</v>
      </c>
      <c r="B78" s="118">
        <v>6</v>
      </c>
      <c r="C78">
        <v>22.4</v>
      </c>
      <c r="D78">
        <v>15.06</v>
      </c>
      <c r="E78">
        <v>22.11</v>
      </c>
      <c r="F78">
        <v>24.62</v>
      </c>
      <c r="G78">
        <v>20.7</v>
      </c>
      <c r="H78">
        <v>17.649999999999999</v>
      </c>
      <c r="I78">
        <v>21.04</v>
      </c>
    </row>
    <row r="79" spans="1:9">
      <c r="A79" s="118">
        <v>4</v>
      </c>
      <c r="B79" s="118">
        <v>7</v>
      </c>
      <c r="C79">
        <v>16.440000000000001</v>
      </c>
      <c r="D79">
        <v>13.01</v>
      </c>
      <c r="E79">
        <v>20.09</v>
      </c>
      <c r="F79">
        <v>14.15</v>
      </c>
      <c r="G79">
        <v>18.010000000000002</v>
      </c>
      <c r="H79">
        <v>23.17</v>
      </c>
      <c r="I79">
        <v>14.99</v>
      </c>
    </row>
    <row r="80" spans="1:9">
      <c r="A80" s="118">
        <v>5</v>
      </c>
      <c r="B80" s="118">
        <v>1</v>
      </c>
      <c r="C80">
        <v>1.73</v>
      </c>
      <c r="D80">
        <v>1.55</v>
      </c>
      <c r="E80">
        <v>1.33</v>
      </c>
      <c r="F80">
        <v>1.04</v>
      </c>
      <c r="G80">
        <v>1.21</v>
      </c>
      <c r="H80">
        <v>1.18</v>
      </c>
      <c r="I80">
        <v>1.28</v>
      </c>
    </row>
    <row r="81" spans="1:9">
      <c r="A81" s="118">
        <v>5</v>
      </c>
      <c r="B81" s="118">
        <v>2</v>
      </c>
      <c r="C81">
        <v>1.35</v>
      </c>
      <c r="D81">
        <v>1.39</v>
      </c>
      <c r="E81">
        <v>1.1200000000000001</v>
      </c>
      <c r="F81">
        <v>1.66</v>
      </c>
      <c r="G81">
        <v>1.58</v>
      </c>
      <c r="H81">
        <v>1.73</v>
      </c>
      <c r="I81">
        <v>1.92</v>
      </c>
    </row>
    <row r="82" spans="1:9">
      <c r="A82" s="118">
        <v>5</v>
      </c>
      <c r="B82" s="118">
        <v>3</v>
      </c>
      <c r="C82">
        <v>1</v>
      </c>
      <c r="D82">
        <v>1.85</v>
      </c>
      <c r="E82">
        <v>1.22</v>
      </c>
      <c r="F82">
        <v>1.06</v>
      </c>
      <c r="G82">
        <v>1.0900000000000001</v>
      </c>
      <c r="H82">
        <v>1.64</v>
      </c>
      <c r="I82">
        <v>1.46</v>
      </c>
    </row>
    <row r="83" spans="1:9">
      <c r="A83" s="118">
        <v>5</v>
      </c>
      <c r="B83" s="118">
        <v>4</v>
      </c>
      <c r="C83">
        <v>1.82</v>
      </c>
      <c r="D83">
        <v>1.04</v>
      </c>
      <c r="E83">
        <v>1.33</v>
      </c>
      <c r="F83">
        <v>1.1599999999999999</v>
      </c>
      <c r="G83">
        <v>1.38</v>
      </c>
      <c r="H83">
        <v>1.39</v>
      </c>
      <c r="I83">
        <v>1.26</v>
      </c>
    </row>
    <row r="84" spans="1:9">
      <c r="A84" s="118">
        <v>5</v>
      </c>
      <c r="B84" s="118">
        <v>5</v>
      </c>
      <c r="C84">
        <v>1.43</v>
      </c>
      <c r="D84">
        <v>1.42</v>
      </c>
      <c r="E84">
        <v>1.59</v>
      </c>
      <c r="F84">
        <v>1.78</v>
      </c>
      <c r="G84">
        <v>1.24</v>
      </c>
      <c r="H84">
        <v>1.56</v>
      </c>
      <c r="I84">
        <v>1.61</v>
      </c>
    </row>
    <row r="85" spans="1:9">
      <c r="A85" s="118">
        <v>5</v>
      </c>
      <c r="B85" s="118">
        <v>6</v>
      </c>
      <c r="C85">
        <v>1.57</v>
      </c>
      <c r="D85">
        <v>1.03</v>
      </c>
      <c r="E85">
        <v>1.73</v>
      </c>
      <c r="F85">
        <v>1.9</v>
      </c>
      <c r="G85">
        <v>1.94</v>
      </c>
      <c r="H85">
        <v>1.39</v>
      </c>
      <c r="I85">
        <v>1.96</v>
      </c>
    </row>
    <row r="86" spans="1:9">
      <c r="A86" s="118">
        <v>5</v>
      </c>
      <c r="B86" s="118">
        <v>7</v>
      </c>
      <c r="C86">
        <v>1.57</v>
      </c>
      <c r="D86">
        <v>1.1200000000000001</v>
      </c>
      <c r="E86">
        <v>1.22</v>
      </c>
      <c r="F86">
        <v>1.33</v>
      </c>
      <c r="G86">
        <v>1.1499999999999999</v>
      </c>
      <c r="H86">
        <v>1.69</v>
      </c>
      <c r="I86">
        <v>1.29</v>
      </c>
    </row>
  </sheetData>
  <mergeCells count="3">
    <mergeCell ref="Q7:W7"/>
    <mergeCell ref="X7:AD7"/>
    <mergeCell ref="AE7:AK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D1377-4803-4AC1-9367-B7F51C4E461A}">
  <dimension ref="A1:T33"/>
  <sheetViews>
    <sheetView tabSelected="1" zoomScale="145" zoomScaleNormal="145" workbookViewId="0">
      <selection activeCell="H11" sqref="H11"/>
    </sheetView>
  </sheetViews>
  <sheetFormatPr defaultRowHeight="13.2"/>
  <cols>
    <col min="1" max="1" width="2.77734375" customWidth="1"/>
    <col min="2" max="6" width="5.77734375" customWidth="1"/>
    <col min="7" max="7" width="7.88671875" customWidth="1"/>
    <col min="8" max="8" width="6.21875" customWidth="1"/>
    <col min="9" max="13" width="5.77734375" customWidth="1"/>
    <col min="15" max="15" width="2.77734375" customWidth="1"/>
    <col min="16" max="20" width="5.77734375" customWidth="1"/>
  </cols>
  <sheetData>
    <row r="1" spans="1:20">
      <c r="B1" s="285" t="s">
        <v>499</v>
      </c>
      <c r="I1" s="285" t="s">
        <v>495</v>
      </c>
      <c r="P1" s="285" t="s">
        <v>496</v>
      </c>
    </row>
    <row r="2" spans="1:20">
      <c r="B2" s="118" t="s">
        <v>498</v>
      </c>
      <c r="I2" s="118" t="s">
        <v>498</v>
      </c>
      <c r="P2" s="118" t="s">
        <v>498</v>
      </c>
    </row>
    <row r="3" spans="1:20">
      <c r="A3" s="118" t="s">
        <v>497</v>
      </c>
      <c r="B3">
        <v>0</v>
      </c>
      <c r="C3">
        <v>1</v>
      </c>
      <c r="D3">
        <v>2</v>
      </c>
      <c r="E3">
        <v>3</v>
      </c>
      <c r="F3">
        <v>4</v>
      </c>
      <c r="H3" s="118" t="s">
        <v>497</v>
      </c>
      <c r="I3">
        <v>0</v>
      </c>
      <c r="J3">
        <v>1</v>
      </c>
      <c r="K3">
        <v>2</v>
      </c>
      <c r="L3">
        <v>3</v>
      </c>
      <c r="M3">
        <v>4</v>
      </c>
      <c r="O3" s="118" t="s">
        <v>497</v>
      </c>
      <c r="P3">
        <v>0</v>
      </c>
      <c r="Q3">
        <v>1</v>
      </c>
      <c r="R3">
        <v>2</v>
      </c>
      <c r="S3">
        <v>3</v>
      </c>
      <c r="T3">
        <v>4</v>
      </c>
    </row>
    <row r="4" spans="1:20">
      <c r="A4">
        <v>0</v>
      </c>
      <c r="B4" s="125"/>
      <c r="C4" s="125"/>
      <c r="D4" s="125"/>
      <c r="E4" s="125"/>
      <c r="F4" s="125"/>
      <c r="H4">
        <v>0</v>
      </c>
      <c r="I4" s="125">
        <v>0</v>
      </c>
      <c r="J4" s="125">
        <v>22</v>
      </c>
      <c r="K4" s="125">
        <v>47</v>
      </c>
      <c r="L4" s="125">
        <v>70</v>
      </c>
      <c r="M4" s="125">
        <v>90</v>
      </c>
      <c r="O4">
        <v>0</v>
      </c>
      <c r="P4" s="125">
        <v>22</v>
      </c>
      <c r="Q4" s="286">
        <v>47</v>
      </c>
      <c r="R4" s="125">
        <v>70</v>
      </c>
      <c r="S4" s="125">
        <v>90</v>
      </c>
      <c r="T4" s="125">
        <v>113</v>
      </c>
    </row>
    <row r="5" spans="1:20">
      <c r="A5">
        <v>1</v>
      </c>
      <c r="B5" s="125"/>
      <c r="C5" s="291" t="s">
        <v>503</v>
      </c>
      <c r="D5" s="287"/>
      <c r="E5" s="287"/>
      <c r="F5" s="287"/>
      <c r="H5">
        <v>1</v>
      </c>
      <c r="I5" s="290">
        <v>12</v>
      </c>
      <c r="J5" s="125" t="s">
        <v>500</v>
      </c>
      <c r="K5" s="125"/>
      <c r="L5" s="125"/>
      <c r="M5" s="125"/>
      <c r="O5">
        <v>1</v>
      </c>
      <c r="P5" s="125">
        <v>23</v>
      </c>
      <c r="Q5" s="125"/>
      <c r="R5" s="125"/>
      <c r="S5" s="125"/>
      <c r="T5" s="125"/>
    </row>
    <row r="6" spans="1:20">
      <c r="A6">
        <v>2</v>
      </c>
      <c r="B6" s="125"/>
      <c r="C6" s="125"/>
      <c r="D6" s="125"/>
      <c r="E6" s="125"/>
      <c r="F6" s="125"/>
      <c r="H6">
        <v>2</v>
      </c>
      <c r="I6" s="125"/>
      <c r="J6" s="125"/>
      <c r="K6" s="125"/>
      <c r="L6" s="125"/>
      <c r="M6" s="125"/>
      <c r="O6">
        <v>2</v>
      </c>
      <c r="P6" s="125"/>
      <c r="Q6" s="125"/>
      <c r="R6" s="125"/>
      <c r="S6" s="125"/>
      <c r="T6" s="125"/>
    </row>
    <row r="7" spans="1:20">
      <c r="A7">
        <v>3</v>
      </c>
      <c r="B7" s="125"/>
      <c r="C7" s="125"/>
      <c r="D7" s="125"/>
      <c r="E7" s="125"/>
      <c r="F7" s="125"/>
      <c r="H7">
        <v>3</v>
      </c>
      <c r="I7" s="125"/>
      <c r="J7" s="125"/>
      <c r="K7" s="125"/>
      <c r="L7" s="125"/>
      <c r="M7" s="125"/>
      <c r="O7">
        <v>3</v>
      </c>
      <c r="P7" s="125"/>
      <c r="Q7" s="125"/>
      <c r="R7" s="125"/>
      <c r="S7" s="125"/>
      <c r="T7" s="125"/>
    </row>
    <row r="8" spans="1:20">
      <c r="A8">
        <v>4</v>
      </c>
      <c r="B8" s="125"/>
      <c r="C8" s="125"/>
      <c r="D8" s="125"/>
      <c r="E8" s="125"/>
      <c r="F8" s="125"/>
      <c r="H8">
        <v>4</v>
      </c>
      <c r="I8" s="125"/>
      <c r="J8" s="125"/>
      <c r="K8" s="125"/>
      <c r="L8" s="125"/>
      <c r="M8" s="125"/>
      <c r="O8">
        <v>4</v>
      </c>
      <c r="P8" s="125"/>
      <c r="Q8" s="125"/>
      <c r="R8" s="125"/>
      <c r="S8" s="125"/>
      <c r="T8" s="125"/>
    </row>
    <row r="9" spans="1:20">
      <c r="A9">
        <v>5</v>
      </c>
      <c r="B9" s="125"/>
      <c r="C9" s="125"/>
      <c r="D9" s="125"/>
      <c r="E9" s="125"/>
      <c r="F9" s="125"/>
      <c r="H9">
        <v>5</v>
      </c>
      <c r="I9" s="125"/>
      <c r="J9" s="125"/>
      <c r="K9" s="125"/>
      <c r="L9" s="125"/>
      <c r="M9" s="125"/>
      <c r="O9">
        <v>5</v>
      </c>
      <c r="P9" s="125"/>
      <c r="Q9" s="125"/>
      <c r="R9" s="125"/>
      <c r="S9" s="125"/>
      <c r="T9" s="125"/>
    </row>
    <row r="10" spans="1:20">
      <c r="A10">
        <v>6</v>
      </c>
      <c r="B10" s="125"/>
      <c r="C10" s="125"/>
      <c r="D10" s="125"/>
      <c r="E10" s="125"/>
      <c r="F10" s="125"/>
      <c r="H10">
        <v>6</v>
      </c>
      <c r="I10" s="125"/>
      <c r="J10" s="125"/>
      <c r="K10" s="125"/>
      <c r="L10" s="125"/>
      <c r="M10" s="125"/>
      <c r="O10">
        <v>6</v>
      </c>
      <c r="P10" s="125"/>
      <c r="Q10" s="125"/>
      <c r="R10" s="125"/>
      <c r="S10" s="125"/>
      <c r="T10" s="125"/>
    </row>
    <row r="12" spans="1:20">
      <c r="B12" s="285" t="s">
        <v>501</v>
      </c>
    </row>
    <row r="13" spans="1:20">
      <c r="B13" s="118" t="s">
        <v>498</v>
      </c>
    </row>
    <row r="14" spans="1:20">
      <c r="A14" s="118" t="s">
        <v>497</v>
      </c>
      <c r="B14">
        <v>0</v>
      </c>
      <c r="C14">
        <v>1</v>
      </c>
      <c r="D14">
        <v>2</v>
      </c>
      <c r="E14">
        <v>3</v>
      </c>
      <c r="F14">
        <v>4</v>
      </c>
    </row>
    <row r="15" spans="1:20">
      <c r="A15">
        <v>0</v>
      </c>
      <c r="B15" s="125"/>
      <c r="C15" s="125">
        <f>SUM($B27:B27)</f>
        <v>11</v>
      </c>
      <c r="D15" s="125">
        <f>SUM($B27:C27)</f>
        <v>20</v>
      </c>
      <c r="E15" s="125">
        <f>SUM($B27:D27)</f>
        <v>32</v>
      </c>
      <c r="F15" s="125">
        <f>SUM($B27:E27)</f>
        <v>41</v>
      </c>
    </row>
    <row r="16" spans="1:20">
      <c r="A16">
        <v>1</v>
      </c>
      <c r="B16" s="125"/>
      <c r="C16" s="125">
        <f>SUM($B28:B28)</f>
        <v>8</v>
      </c>
      <c r="D16" s="125">
        <f>SUM($B28:C28)</f>
        <v>19</v>
      </c>
      <c r="E16" s="125">
        <f>SUM($B28:D28)</f>
        <v>28</v>
      </c>
      <c r="F16" s="125">
        <f>SUM($B28:E28)</f>
        <v>34</v>
      </c>
    </row>
    <row r="17" spans="1:6">
      <c r="A17">
        <v>2</v>
      </c>
      <c r="B17" s="125"/>
      <c r="C17" s="125">
        <f>SUM($B29:B29)</f>
        <v>17</v>
      </c>
      <c r="D17" s="125">
        <f>SUM($B29:C29)</f>
        <v>31</v>
      </c>
      <c r="E17" s="125">
        <f>SUM($B29:D29)</f>
        <v>39</v>
      </c>
      <c r="F17" s="125">
        <f>SUM($B29:E29)</f>
        <v>51</v>
      </c>
    </row>
    <row r="18" spans="1:6">
      <c r="A18">
        <v>3</v>
      </c>
      <c r="B18" s="125"/>
      <c r="C18" s="125">
        <f>SUM($B30:B30)</f>
        <v>19</v>
      </c>
      <c r="D18" s="125">
        <f>SUM($B30:C30)</f>
        <v>26</v>
      </c>
      <c r="E18" s="125">
        <f>SUM($B30:D30)</f>
        <v>38</v>
      </c>
      <c r="F18" s="125">
        <f>SUM($B30:E30)</f>
        <v>54</v>
      </c>
    </row>
    <row r="19" spans="1:6">
      <c r="A19">
        <v>4</v>
      </c>
      <c r="B19" s="125"/>
      <c r="C19" s="125">
        <f>SUM($B31:B31)</f>
        <v>15</v>
      </c>
      <c r="D19" s="125">
        <f>SUM($B31:C31)</f>
        <v>26</v>
      </c>
      <c r="E19" s="125">
        <f>SUM($B31:D31)</f>
        <v>38</v>
      </c>
      <c r="F19" s="125">
        <f>SUM($B31:E31)</f>
        <v>56</v>
      </c>
    </row>
    <row r="20" spans="1:6">
      <c r="A20">
        <v>5</v>
      </c>
      <c r="B20" s="125"/>
      <c r="C20" s="125">
        <f>SUM($B32:B32)</f>
        <v>12</v>
      </c>
      <c r="D20" s="125">
        <f>SUM($B32:C32)</f>
        <v>27</v>
      </c>
      <c r="E20" s="125">
        <f>SUM($B32:D32)</f>
        <v>34</v>
      </c>
      <c r="F20" s="125">
        <f>SUM($B32:E32)</f>
        <v>44</v>
      </c>
    </row>
    <row r="21" spans="1:6">
      <c r="A21">
        <v>6</v>
      </c>
      <c r="B21" s="125"/>
      <c r="C21" s="125">
        <f>SUM($B33:B33)</f>
        <v>17</v>
      </c>
      <c r="D21" s="125">
        <f>SUM($B33:C33)</f>
        <v>32</v>
      </c>
      <c r="E21" s="125">
        <f>SUM($B33:D33)</f>
        <v>42</v>
      </c>
      <c r="F21" s="125">
        <f>SUM($B33:E33)</f>
        <v>48</v>
      </c>
    </row>
    <row r="24" spans="1:6">
      <c r="B24" s="288" t="s">
        <v>502</v>
      </c>
    </row>
    <row r="25" spans="1:6">
      <c r="B25" s="118" t="s">
        <v>498</v>
      </c>
    </row>
    <row r="26" spans="1:6">
      <c r="A26" s="118" t="s">
        <v>497</v>
      </c>
      <c r="B26">
        <v>0</v>
      </c>
      <c r="C26">
        <v>1</v>
      </c>
      <c r="D26">
        <v>2</v>
      </c>
      <c r="E26">
        <v>3</v>
      </c>
      <c r="F26">
        <v>4</v>
      </c>
    </row>
    <row r="27" spans="1:6">
      <c r="A27">
        <v>0</v>
      </c>
      <c r="B27" s="125">
        <v>11</v>
      </c>
      <c r="C27" s="125">
        <v>9</v>
      </c>
      <c r="D27" s="125">
        <v>12</v>
      </c>
      <c r="E27" s="125">
        <v>9</v>
      </c>
      <c r="F27" s="125">
        <v>16</v>
      </c>
    </row>
    <row r="28" spans="1:6">
      <c r="A28">
        <v>1</v>
      </c>
      <c r="B28" s="125">
        <v>8</v>
      </c>
      <c r="C28" s="289">
        <v>11</v>
      </c>
      <c r="D28" s="125">
        <v>9</v>
      </c>
      <c r="E28" s="125">
        <v>6</v>
      </c>
      <c r="F28" s="125">
        <v>9</v>
      </c>
    </row>
    <row r="29" spans="1:6">
      <c r="A29">
        <v>2</v>
      </c>
      <c r="B29" s="125">
        <v>17</v>
      </c>
      <c r="C29" s="289">
        <v>14</v>
      </c>
      <c r="D29" s="125">
        <v>8</v>
      </c>
      <c r="E29" s="125">
        <v>12</v>
      </c>
      <c r="F29" s="125">
        <v>5</v>
      </c>
    </row>
    <row r="30" spans="1:6">
      <c r="A30">
        <v>3</v>
      </c>
      <c r="B30" s="125">
        <v>19</v>
      </c>
      <c r="C30" s="289">
        <v>7</v>
      </c>
      <c r="D30" s="125">
        <v>12</v>
      </c>
      <c r="E30" s="125">
        <v>16</v>
      </c>
      <c r="F30" s="125">
        <v>16</v>
      </c>
    </row>
    <row r="31" spans="1:6">
      <c r="A31">
        <v>4</v>
      </c>
      <c r="B31" s="125">
        <v>15</v>
      </c>
      <c r="C31" s="289">
        <v>11</v>
      </c>
      <c r="D31" s="125">
        <v>12</v>
      </c>
      <c r="E31" s="125">
        <v>18</v>
      </c>
      <c r="F31" s="125">
        <v>14</v>
      </c>
    </row>
    <row r="32" spans="1:6">
      <c r="A32">
        <v>5</v>
      </c>
      <c r="B32" s="125">
        <v>12</v>
      </c>
      <c r="C32" s="289">
        <v>15</v>
      </c>
      <c r="D32" s="125">
        <v>7</v>
      </c>
      <c r="E32" s="125">
        <v>10</v>
      </c>
      <c r="F32" s="125">
        <v>10</v>
      </c>
    </row>
    <row r="33" spans="1:6">
      <c r="A33">
        <v>6</v>
      </c>
      <c r="B33" s="125">
        <v>17</v>
      </c>
      <c r="C33" s="289">
        <v>15</v>
      </c>
      <c r="D33" s="125">
        <v>10</v>
      </c>
      <c r="E33" s="125">
        <v>6</v>
      </c>
      <c r="F33" s="125">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5"/>
  <sheetViews>
    <sheetView topLeftCell="A58" workbookViewId="0">
      <selection activeCell="C66" sqref="C66"/>
    </sheetView>
  </sheetViews>
  <sheetFormatPr defaultRowHeight="13.2"/>
  <cols>
    <col min="1" max="1" width="3.77734375" customWidth="1"/>
    <col min="2" max="2" width="8.77734375" customWidth="1"/>
    <col min="3" max="3" width="66" customWidth="1"/>
    <col min="4" max="4" width="13.109375" customWidth="1"/>
    <col min="5" max="5" width="14.77734375" customWidth="1"/>
    <col min="6" max="6" width="18.109375" customWidth="1"/>
  </cols>
  <sheetData>
    <row r="1" spans="1:6" ht="409.2" customHeight="1">
      <c r="A1" s="137"/>
    </row>
    <row r="2" spans="1:6" ht="390.45" customHeight="1">
      <c r="A2" s="137"/>
    </row>
    <row r="3" spans="1:6" ht="254.7" customHeight="1">
      <c r="A3" s="138" t="s">
        <v>72</v>
      </c>
      <c r="B3" s="138"/>
      <c r="C3" s="138"/>
      <c r="D3" s="138"/>
      <c r="E3" s="138"/>
      <c r="F3" s="138"/>
    </row>
    <row r="4" spans="1:6" ht="41.25" customHeight="1">
      <c r="A4" s="139" t="s">
        <v>73</v>
      </c>
      <c r="B4" s="139"/>
      <c r="C4" s="139"/>
      <c r="D4" s="139"/>
      <c r="E4" s="139"/>
      <c r="F4" s="139"/>
    </row>
    <row r="5" spans="1:6" ht="31.95" customHeight="1"/>
    <row r="6" spans="1:6" ht="177.45" customHeight="1">
      <c r="A6" s="140" t="s">
        <v>74</v>
      </c>
      <c r="B6" s="140"/>
      <c r="C6" s="140"/>
      <c r="D6" s="140"/>
      <c r="E6" s="140"/>
      <c r="F6" s="140"/>
    </row>
    <row r="7" spans="1:6" ht="107.7" customHeight="1">
      <c r="A7" s="141" t="s">
        <v>75</v>
      </c>
      <c r="B7" s="141"/>
      <c r="C7" s="141"/>
      <c r="D7" s="141"/>
      <c r="E7" s="141"/>
      <c r="F7" s="141"/>
    </row>
    <row r="8" spans="1:6" ht="107.7" customHeight="1">
      <c r="A8" s="140" t="s">
        <v>76</v>
      </c>
      <c r="B8" s="140"/>
      <c r="C8" s="140"/>
      <c r="D8" s="140"/>
      <c r="E8" s="140"/>
      <c r="F8" s="140"/>
    </row>
    <row r="9" spans="1:6" ht="75.75" customHeight="1">
      <c r="A9" s="140" t="s">
        <v>77</v>
      </c>
      <c r="B9" s="140"/>
      <c r="C9" s="140"/>
      <c r="D9" s="140"/>
      <c r="E9" s="140"/>
      <c r="F9" s="140"/>
    </row>
    <row r="10" spans="1:6" ht="16.5" customHeight="1">
      <c r="A10" s="141" t="s">
        <v>78</v>
      </c>
      <c r="B10" s="141"/>
      <c r="C10" s="141"/>
      <c r="D10" s="141"/>
      <c r="E10" s="141"/>
      <c r="F10" s="141"/>
    </row>
    <row r="11" spans="1:6" ht="187.5" customHeight="1">
      <c r="A11" s="140" t="s">
        <v>79</v>
      </c>
      <c r="B11" s="140"/>
      <c r="C11" s="140"/>
      <c r="D11" s="140"/>
      <c r="E11" s="140"/>
      <c r="F11" s="140"/>
    </row>
    <row r="12" spans="1:6" ht="33" customHeight="1">
      <c r="A12" s="140" t="s">
        <v>80</v>
      </c>
      <c r="B12" s="140"/>
      <c r="C12" s="140"/>
      <c r="D12" s="140"/>
      <c r="E12" s="140"/>
      <c r="F12" s="140"/>
    </row>
    <row r="13" spans="1:6" ht="76.2" customHeight="1">
      <c r="A13" s="140" t="s">
        <v>81</v>
      </c>
      <c r="B13" s="140"/>
      <c r="C13" s="140"/>
      <c r="D13" s="140"/>
      <c r="E13" s="140"/>
      <c r="F13" s="140"/>
    </row>
    <row r="14" spans="1:6" ht="60" customHeight="1">
      <c r="A14" s="141" t="s">
        <v>82</v>
      </c>
      <c r="B14" s="141"/>
      <c r="C14" s="141"/>
      <c r="D14" s="141"/>
      <c r="E14" s="141"/>
      <c r="F14" s="141"/>
    </row>
    <row r="15" spans="1:6" ht="203.7" customHeight="1">
      <c r="A15" s="140" t="s">
        <v>83</v>
      </c>
      <c r="B15" s="140"/>
      <c r="C15" s="140"/>
      <c r="D15" s="140"/>
      <c r="E15" s="140"/>
      <c r="F15" s="140"/>
    </row>
    <row r="16" spans="1:6" ht="123.75" customHeight="1">
      <c r="A16" s="141" t="s">
        <v>84</v>
      </c>
      <c r="B16" s="141"/>
      <c r="C16" s="141"/>
      <c r="D16" s="141"/>
      <c r="E16" s="141"/>
      <c r="F16" s="141"/>
    </row>
    <row r="17" spans="1:6" ht="91.95" customHeight="1">
      <c r="A17" s="141" t="s">
        <v>85</v>
      </c>
      <c r="B17" s="141"/>
      <c r="C17" s="141"/>
      <c r="D17" s="141"/>
      <c r="E17" s="141"/>
      <c r="F17" s="141"/>
    </row>
    <row r="18" spans="1:6" ht="107.7" customHeight="1">
      <c r="A18" s="141" t="s">
        <v>86</v>
      </c>
      <c r="B18" s="141"/>
      <c r="C18" s="141"/>
      <c r="D18" s="141"/>
      <c r="E18" s="141"/>
      <c r="F18" s="141"/>
    </row>
    <row r="19" spans="1:6" ht="409.2" customHeight="1">
      <c r="A19" s="140" t="s">
        <v>87</v>
      </c>
      <c r="B19" s="140"/>
      <c r="C19" s="140"/>
      <c r="D19" s="140"/>
      <c r="E19" s="140"/>
      <c r="F19" s="140"/>
    </row>
    <row r="20" spans="1:6" ht="279.45" customHeight="1">
      <c r="A20" s="140"/>
      <c r="B20" s="140"/>
      <c r="C20" s="140"/>
      <c r="D20" s="140"/>
      <c r="E20" s="140"/>
      <c r="F20" s="140"/>
    </row>
    <row r="21" spans="1:6" ht="205.95" customHeight="1">
      <c r="A21" s="140" t="s">
        <v>88</v>
      </c>
      <c r="B21" s="140"/>
      <c r="C21" s="140"/>
      <c r="D21" s="140"/>
      <c r="E21" s="140"/>
      <c r="F21" s="140"/>
    </row>
    <row r="22" spans="1:6" ht="189.75" customHeight="1">
      <c r="A22" s="140" t="s">
        <v>89</v>
      </c>
      <c r="B22" s="140"/>
      <c r="C22" s="140"/>
      <c r="D22" s="140"/>
      <c r="E22" s="140"/>
      <c r="F22" s="140"/>
    </row>
    <row r="23" spans="1:6" ht="165" customHeight="1">
      <c r="A23" s="140" t="s">
        <v>90</v>
      </c>
      <c r="B23" s="140"/>
      <c r="C23" s="140"/>
      <c r="D23" s="140"/>
      <c r="E23" s="140"/>
      <c r="F23" s="140"/>
    </row>
    <row r="24" spans="1:6" ht="181.95" customHeight="1">
      <c r="A24" s="140" t="s">
        <v>91</v>
      </c>
      <c r="B24" s="140"/>
      <c r="C24" s="140"/>
      <c r="D24" s="140"/>
      <c r="E24" s="140"/>
      <c r="F24" s="140"/>
    </row>
    <row r="25" spans="1:6" ht="34.5" customHeight="1">
      <c r="A25" s="140" t="s">
        <v>92</v>
      </c>
      <c r="B25" s="140"/>
      <c r="C25" s="140"/>
      <c r="D25" s="140"/>
      <c r="E25" s="140"/>
      <c r="F25" s="140"/>
    </row>
    <row r="26" spans="1:6" ht="49.5" customHeight="1">
      <c r="A26" s="142" t="s">
        <v>93</v>
      </c>
      <c r="B26" s="142"/>
      <c r="C26" s="142"/>
      <c r="D26" s="142"/>
      <c r="E26" s="142"/>
      <c r="F26" s="142"/>
    </row>
    <row r="27" spans="1:6" ht="46.2" customHeight="1">
      <c r="A27" s="140" t="s">
        <v>94</v>
      </c>
      <c r="B27" s="140"/>
      <c r="C27" s="140"/>
      <c r="D27" s="140"/>
      <c r="E27" s="140"/>
      <c r="F27" s="140"/>
    </row>
    <row r="28" spans="1:6" ht="15" customHeight="1">
      <c r="A28" s="143" t="s">
        <v>95</v>
      </c>
      <c r="B28" s="143"/>
      <c r="C28" s="143"/>
      <c r="D28" s="143"/>
      <c r="E28" s="143"/>
      <c r="F28" s="143"/>
    </row>
    <row r="29" spans="1:6" ht="1.2" customHeight="1"/>
    <row r="30" spans="1:6" ht="97.2" customHeight="1">
      <c r="A30" s="140" t="s">
        <v>96</v>
      </c>
      <c r="B30" s="140"/>
      <c r="C30" s="140"/>
      <c r="D30" s="140"/>
      <c r="E30" s="140"/>
      <c r="F30" s="140"/>
    </row>
    <row r="31" spans="1:6" ht="165" customHeight="1">
      <c r="A31" s="140" t="s">
        <v>97</v>
      </c>
      <c r="B31" s="140"/>
      <c r="C31" s="140"/>
      <c r="D31" s="140"/>
      <c r="E31" s="140"/>
      <c r="F31" s="140"/>
    </row>
    <row r="32" spans="1:6" ht="130.94999999999999" customHeight="1">
      <c r="A32" s="140" t="s">
        <v>98</v>
      </c>
      <c r="B32" s="140"/>
      <c r="C32" s="140"/>
      <c r="D32" s="140"/>
      <c r="E32" s="140"/>
      <c r="F32" s="140"/>
    </row>
    <row r="33" spans="1:6" ht="232.95" customHeight="1">
      <c r="A33" s="140" t="s">
        <v>99</v>
      </c>
      <c r="B33" s="140"/>
      <c r="C33" s="140"/>
      <c r="D33" s="140"/>
      <c r="E33" s="140"/>
      <c r="F33" s="140"/>
    </row>
    <row r="34" spans="1:6" ht="80.25" customHeight="1">
      <c r="A34" s="140" t="s">
        <v>100</v>
      </c>
      <c r="B34" s="140"/>
      <c r="C34" s="140"/>
      <c r="D34" s="140"/>
      <c r="E34" s="140"/>
      <c r="F34" s="140"/>
    </row>
    <row r="35" spans="1:6" ht="46.2" customHeight="1">
      <c r="A35" s="140" t="s">
        <v>101</v>
      </c>
      <c r="B35" s="140"/>
      <c r="C35" s="140"/>
      <c r="D35" s="140"/>
      <c r="E35" s="140"/>
      <c r="F35" s="140"/>
    </row>
    <row r="36" spans="1:6" ht="114" customHeight="1">
      <c r="A36" s="140" t="s">
        <v>102</v>
      </c>
      <c r="B36" s="140"/>
      <c r="C36" s="140"/>
      <c r="D36" s="140"/>
      <c r="E36" s="140"/>
      <c r="F36" s="140"/>
    </row>
    <row r="37" spans="1:6" ht="148.19999999999999" customHeight="1">
      <c r="A37" s="140" t="s">
        <v>103</v>
      </c>
      <c r="B37" s="140"/>
      <c r="C37" s="140"/>
      <c r="D37" s="140"/>
      <c r="E37" s="140"/>
      <c r="F37" s="140"/>
    </row>
    <row r="38" spans="1:6" ht="114.45" customHeight="1">
      <c r="A38" s="140" t="s">
        <v>104</v>
      </c>
      <c r="B38" s="140"/>
      <c r="C38" s="140"/>
      <c r="D38" s="140"/>
      <c r="E38" s="140"/>
      <c r="F38" s="140"/>
    </row>
    <row r="39" spans="1:6" ht="51" customHeight="1">
      <c r="A39" s="140" t="s">
        <v>105</v>
      </c>
      <c r="B39" s="140"/>
      <c r="C39" s="140"/>
      <c r="D39" s="140"/>
      <c r="E39" s="140"/>
      <c r="F39" s="140"/>
    </row>
    <row r="40" spans="1:6" ht="409.2" customHeight="1">
      <c r="A40" s="140" t="s">
        <v>106</v>
      </c>
      <c r="B40" s="140"/>
      <c r="C40" s="140"/>
      <c r="D40" s="140"/>
      <c r="E40" s="140"/>
      <c r="F40" s="140"/>
    </row>
    <row r="41" spans="1:6" ht="197.7" customHeight="1">
      <c r="A41" s="140"/>
      <c r="B41" s="140"/>
      <c r="C41" s="140"/>
      <c r="D41" s="140"/>
      <c r="E41" s="140"/>
      <c r="F41" s="140"/>
    </row>
    <row r="42" spans="1:6" ht="73.95" customHeight="1">
      <c r="A42" s="140" t="s">
        <v>107</v>
      </c>
      <c r="B42" s="140"/>
      <c r="C42" s="140"/>
      <c r="D42" s="140"/>
      <c r="E42" s="140"/>
      <c r="F42" s="140"/>
    </row>
    <row r="43" spans="1:6" ht="409.2" customHeight="1">
      <c r="A43" s="140" t="s">
        <v>108</v>
      </c>
      <c r="B43" s="140"/>
      <c r="C43" s="140"/>
      <c r="D43" s="140"/>
      <c r="E43" s="140"/>
      <c r="F43" s="140"/>
    </row>
    <row r="44" spans="1:6" ht="124.2" customHeight="1">
      <c r="A44" s="140"/>
      <c r="B44" s="140"/>
      <c r="C44" s="140"/>
      <c r="D44" s="140"/>
      <c r="E44" s="140"/>
      <c r="F44" s="140"/>
    </row>
    <row r="45" spans="1:6" ht="203.7" customHeight="1">
      <c r="A45" s="140" t="s">
        <v>109</v>
      </c>
      <c r="B45" s="140"/>
      <c r="C45" s="140"/>
      <c r="D45" s="140"/>
      <c r="E45" s="140"/>
      <c r="F45" s="140"/>
    </row>
    <row r="46" spans="1:6" ht="33" customHeight="1">
      <c r="A46" s="140" t="s">
        <v>110</v>
      </c>
      <c r="B46" s="140"/>
      <c r="C46" s="140"/>
      <c r="D46" s="140"/>
      <c r="E46" s="140"/>
      <c r="F46" s="140"/>
    </row>
    <row r="47" spans="1:6" ht="91.95" customHeight="1">
      <c r="A47" s="141" t="s">
        <v>111</v>
      </c>
      <c r="B47" s="141"/>
      <c r="C47" s="141"/>
      <c r="D47" s="141"/>
      <c r="E47" s="141"/>
      <c r="F47" s="141"/>
    </row>
    <row r="48" spans="1:6" ht="91.95" customHeight="1">
      <c r="A48" s="140" t="s">
        <v>112</v>
      </c>
      <c r="B48" s="140"/>
      <c r="C48" s="140"/>
      <c r="D48" s="140"/>
      <c r="E48" s="140"/>
      <c r="F48" s="140"/>
    </row>
    <row r="49" spans="1:6" ht="187.5" customHeight="1">
      <c r="A49" s="140" t="s">
        <v>113</v>
      </c>
      <c r="B49" s="140"/>
      <c r="C49" s="140"/>
      <c r="D49" s="140"/>
      <c r="E49" s="140"/>
      <c r="F49" s="140"/>
    </row>
    <row r="50" spans="1:6" ht="15" customHeight="1">
      <c r="A50" s="144" t="s">
        <v>114</v>
      </c>
      <c r="B50" s="144"/>
      <c r="C50" s="144"/>
      <c r="D50" s="144"/>
      <c r="E50" s="144"/>
      <c r="F50" s="144"/>
    </row>
    <row r="51" spans="1:6" ht="140.69999999999999" customHeight="1">
      <c r="A51" s="140" t="s">
        <v>115</v>
      </c>
      <c r="B51" s="140"/>
      <c r="C51" s="140"/>
      <c r="D51" s="140"/>
      <c r="E51" s="140"/>
      <c r="F51" s="140"/>
    </row>
    <row r="52" spans="1:6" ht="171.45" customHeight="1">
      <c r="A52" s="141" t="s">
        <v>116</v>
      </c>
      <c r="B52" s="141"/>
      <c r="C52" s="141"/>
      <c r="D52" s="141"/>
      <c r="E52" s="141"/>
      <c r="F52" s="141"/>
    </row>
    <row r="53" spans="1:6" ht="292.2" customHeight="1"/>
    <row r="54" spans="1:6" ht="15" customHeight="1">
      <c r="A54" s="144" t="s">
        <v>117</v>
      </c>
      <c r="B54" s="144"/>
      <c r="C54" s="144"/>
      <c r="D54" s="144"/>
      <c r="E54" s="144"/>
      <c r="F54" s="144"/>
    </row>
    <row r="55" spans="1:6" ht="22.95" customHeight="1">
      <c r="A55" s="145" t="s">
        <v>118</v>
      </c>
      <c r="B55" s="146"/>
      <c r="C55" s="2" t="s">
        <v>119</v>
      </c>
      <c r="D55" s="2" t="s">
        <v>120</v>
      </c>
      <c r="E55" s="3" t="s">
        <v>121</v>
      </c>
    </row>
    <row r="56" spans="1:6" ht="55.2" customHeight="1">
      <c r="A56" s="147" t="s">
        <v>122</v>
      </c>
      <c r="B56" s="148"/>
      <c r="C56" s="4" t="s">
        <v>123</v>
      </c>
      <c r="D56" s="5" t="s">
        <v>124</v>
      </c>
      <c r="E56" s="5" t="s">
        <v>125</v>
      </c>
    </row>
    <row r="57" spans="1:6" ht="33.450000000000003" customHeight="1">
      <c r="A57" s="149" t="s">
        <v>126</v>
      </c>
      <c r="B57" s="150"/>
      <c r="C57" s="6" t="s">
        <v>127</v>
      </c>
      <c r="D57" s="7" t="s">
        <v>128</v>
      </c>
      <c r="E57" s="7" t="s">
        <v>129</v>
      </c>
    </row>
    <row r="58" spans="1:6" ht="44.7" customHeight="1">
      <c r="A58" s="151" t="s">
        <v>130</v>
      </c>
      <c r="B58" s="152"/>
      <c r="C58" s="8" t="s">
        <v>131</v>
      </c>
      <c r="D58" s="9" t="s">
        <v>124</v>
      </c>
      <c r="E58" s="9" t="s">
        <v>132</v>
      </c>
    </row>
    <row r="59" spans="1:6" ht="66.45" customHeight="1">
      <c r="A59" s="153" t="s">
        <v>133</v>
      </c>
      <c r="B59" s="154"/>
      <c r="C59" s="6" t="s">
        <v>134</v>
      </c>
      <c r="D59" s="6" t="s">
        <v>135</v>
      </c>
      <c r="E59" s="7" t="s">
        <v>136</v>
      </c>
    </row>
    <row r="60" spans="1:6" ht="13.5" customHeight="1">
      <c r="A60" s="151" t="s">
        <v>137</v>
      </c>
      <c r="B60" s="152"/>
      <c r="C60" s="9" t="s">
        <v>138</v>
      </c>
      <c r="D60" s="9" t="s">
        <v>124</v>
      </c>
      <c r="E60" s="9" t="s">
        <v>136</v>
      </c>
    </row>
    <row r="61" spans="1:6" ht="44.7" customHeight="1">
      <c r="A61" s="149" t="s">
        <v>139</v>
      </c>
      <c r="B61" s="150"/>
      <c r="C61" s="6" t="s">
        <v>140</v>
      </c>
      <c r="D61" s="6" t="s">
        <v>141</v>
      </c>
      <c r="E61" s="7" t="s">
        <v>142</v>
      </c>
    </row>
    <row r="62" spans="1:6" ht="33.450000000000003" customHeight="1">
      <c r="A62" s="151" t="s">
        <v>143</v>
      </c>
      <c r="B62" s="152"/>
      <c r="C62" s="8" t="s">
        <v>144</v>
      </c>
      <c r="D62" s="9" t="s">
        <v>145</v>
      </c>
      <c r="E62" s="9" t="s">
        <v>136</v>
      </c>
    </row>
    <row r="63" spans="1:6" ht="27" customHeight="1">
      <c r="A63" s="153" t="s">
        <v>146</v>
      </c>
      <c r="B63" s="154"/>
      <c r="C63" s="6" t="s">
        <v>147</v>
      </c>
      <c r="D63" s="7" t="s">
        <v>145</v>
      </c>
      <c r="E63" s="7" t="s">
        <v>148</v>
      </c>
    </row>
    <row r="64" spans="1:6" ht="44.7" customHeight="1">
      <c r="A64" s="151" t="s">
        <v>149</v>
      </c>
      <c r="B64" s="152"/>
      <c r="C64" s="8" t="s">
        <v>150</v>
      </c>
      <c r="D64" s="9" t="s">
        <v>145</v>
      </c>
      <c r="E64" s="9" t="s">
        <v>136</v>
      </c>
    </row>
    <row r="65" spans="1:6" ht="55.5" customHeight="1">
      <c r="A65" s="149" t="s">
        <v>151</v>
      </c>
      <c r="B65" s="150"/>
      <c r="C65" s="6" t="s">
        <v>152</v>
      </c>
      <c r="D65" s="6" t="s">
        <v>153</v>
      </c>
      <c r="E65" s="7" t="s">
        <v>154</v>
      </c>
    </row>
    <row r="66" spans="1:6" ht="44.7" customHeight="1">
      <c r="A66" s="151" t="s">
        <v>155</v>
      </c>
      <c r="B66" s="152"/>
      <c r="C66" s="8" t="s">
        <v>156</v>
      </c>
      <c r="D66" s="9" t="s">
        <v>145</v>
      </c>
      <c r="E66" s="9" t="s">
        <v>136</v>
      </c>
    </row>
    <row r="67" spans="1:6" ht="55.5" customHeight="1">
      <c r="A67" s="149" t="s">
        <v>157</v>
      </c>
      <c r="B67" s="150"/>
      <c r="C67" s="6" t="s">
        <v>158</v>
      </c>
      <c r="D67" s="7" t="s">
        <v>159</v>
      </c>
      <c r="E67" s="7" t="s">
        <v>136</v>
      </c>
    </row>
    <row r="68" spans="1:6" ht="33.450000000000003" customHeight="1">
      <c r="A68" s="151" t="s">
        <v>160</v>
      </c>
      <c r="B68" s="152"/>
      <c r="C68" s="8" t="s">
        <v>161</v>
      </c>
      <c r="D68" s="9" t="s">
        <v>159</v>
      </c>
      <c r="E68" s="9" t="s">
        <v>162</v>
      </c>
    </row>
    <row r="69" spans="1:6" ht="33.450000000000003" customHeight="1">
      <c r="A69" s="149" t="s">
        <v>163</v>
      </c>
      <c r="B69" s="150"/>
      <c r="C69" s="6" t="s">
        <v>164</v>
      </c>
      <c r="D69" s="7" t="s">
        <v>124</v>
      </c>
      <c r="E69" s="7" t="s">
        <v>136</v>
      </c>
    </row>
    <row r="70" spans="1:6" ht="60" customHeight="1">
      <c r="A70" s="141" t="s">
        <v>165</v>
      </c>
      <c r="B70" s="141"/>
      <c r="C70" s="141"/>
      <c r="D70" s="141"/>
      <c r="E70" s="141"/>
      <c r="F70" s="141"/>
    </row>
    <row r="71" spans="1:6" ht="15" customHeight="1">
      <c r="A71" s="144" t="s">
        <v>166</v>
      </c>
      <c r="B71" s="144"/>
      <c r="C71" s="144"/>
      <c r="D71" s="144"/>
      <c r="E71" s="144"/>
      <c r="F71" s="144"/>
    </row>
    <row r="72" spans="1:6" ht="91.95" customHeight="1">
      <c r="A72" s="140" t="s">
        <v>167</v>
      </c>
      <c r="B72" s="140"/>
      <c r="C72" s="140"/>
      <c r="D72" s="140"/>
      <c r="E72" s="140"/>
      <c r="F72" s="140"/>
    </row>
    <row r="73" spans="1:6" ht="91.95" customHeight="1">
      <c r="A73" s="140" t="s">
        <v>168</v>
      </c>
      <c r="B73" s="140"/>
      <c r="C73" s="140"/>
      <c r="D73" s="140"/>
      <c r="E73" s="140"/>
      <c r="F73" s="140"/>
    </row>
    <row r="74" spans="1:6" ht="43.95" customHeight="1">
      <c r="A74" s="141" t="s">
        <v>169</v>
      </c>
      <c r="B74" s="141"/>
      <c r="C74" s="141"/>
      <c r="D74" s="141"/>
      <c r="E74" s="141"/>
      <c r="F74" s="141"/>
    </row>
    <row r="75" spans="1:6" ht="252" customHeight="1"/>
  </sheetData>
  <mergeCells count="67">
    <mergeCell ref="A73:F73"/>
    <mergeCell ref="A74:F74"/>
    <mergeCell ref="A68:B68"/>
    <mergeCell ref="A69:B69"/>
    <mergeCell ref="A70:F70"/>
    <mergeCell ref="A71:F71"/>
    <mergeCell ref="A72:F72"/>
    <mergeCell ref="A63:B63"/>
    <mergeCell ref="A64:B64"/>
    <mergeCell ref="A65:B65"/>
    <mergeCell ref="A66:B66"/>
    <mergeCell ref="A67:B67"/>
    <mergeCell ref="A58:B58"/>
    <mergeCell ref="A59:B59"/>
    <mergeCell ref="A60:B60"/>
    <mergeCell ref="A61:B61"/>
    <mergeCell ref="A62:B62"/>
    <mergeCell ref="A52:F52"/>
    <mergeCell ref="A54:F54"/>
    <mergeCell ref="A55:B55"/>
    <mergeCell ref="A56:B56"/>
    <mergeCell ref="A57:B57"/>
    <mergeCell ref="A47:F47"/>
    <mergeCell ref="A48:F48"/>
    <mergeCell ref="A49:F49"/>
    <mergeCell ref="A50:F50"/>
    <mergeCell ref="A51:F51"/>
    <mergeCell ref="A40:F41"/>
    <mergeCell ref="A42:F42"/>
    <mergeCell ref="A43:F44"/>
    <mergeCell ref="A45:F45"/>
    <mergeCell ref="A46:F46"/>
    <mergeCell ref="A35:F35"/>
    <mergeCell ref="A36:F36"/>
    <mergeCell ref="A37:F37"/>
    <mergeCell ref="A38:F38"/>
    <mergeCell ref="A39:F39"/>
    <mergeCell ref="A30:F30"/>
    <mergeCell ref="A31:F31"/>
    <mergeCell ref="A32:F32"/>
    <mergeCell ref="A33:F33"/>
    <mergeCell ref="A34:F34"/>
    <mergeCell ref="A24:F24"/>
    <mergeCell ref="A25:F25"/>
    <mergeCell ref="A26:F26"/>
    <mergeCell ref="A27:F27"/>
    <mergeCell ref="A28:F28"/>
    <mergeCell ref="A18:F18"/>
    <mergeCell ref="A19:F20"/>
    <mergeCell ref="A21:F21"/>
    <mergeCell ref="A22:F22"/>
    <mergeCell ref="A23:F23"/>
    <mergeCell ref="A13:F13"/>
    <mergeCell ref="A14:F14"/>
    <mergeCell ref="A15:F15"/>
    <mergeCell ref="A16:F16"/>
    <mergeCell ref="A17:F17"/>
    <mergeCell ref="A8:F8"/>
    <mergeCell ref="A9:F9"/>
    <mergeCell ref="A10:F10"/>
    <mergeCell ref="A11:F11"/>
    <mergeCell ref="A12:F12"/>
    <mergeCell ref="A1:A2"/>
    <mergeCell ref="A3:F3"/>
    <mergeCell ref="A4:F4"/>
    <mergeCell ref="A6:F6"/>
    <mergeCell ref="A7:F7"/>
  </mergeCells>
  <hyperlinks>
    <hyperlink ref="A19" location="'Table 1'!A6" display="bookmark0" xr:uid="{00000000-0004-0000-0000-000000000000}"/>
    <hyperlink ref="A48" location="'Table 1'!A50" display="bookmark11" xr:uid="{00000000-0004-0000-0000-000001000000}"/>
    <hyperlink ref="A51" location="'Table 1'!A54" display="bookmark13" xr:uid="{00000000-0004-0000-0000-000002000000}"/>
    <hyperlink ref="A73" location="'Table 2'!A1" display="bookmark15" xr:uid="{00000000-0004-0000-0000-000003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1"/>
  <sheetViews>
    <sheetView topLeftCell="A26" workbookViewId="0">
      <selection activeCell="C66" sqref="C66"/>
    </sheetView>
  </sheetViews>
  <sheetFormatPr defaultRowHeight="13.2"/>
  <cols>
    <col min="1" max="1" width="22.77734375" customWidth="1"/>
    <col min="2" max="2" width="15.33203125" customWidth="1"/>
    <col min="3" max="3" width="67.109375" customWidth="1"/>
    <col min="4" max="4" width="20" customWidth="1"/>
  </cols>
  <sheetData>
    <row r="1" spans="1:4" ht="28.5" customHeight="1">
      <c r="A1" s="140" t="s">
        <v>170</v>
      </c>
      <c r="B1" s="140"/>
      <c r="C1" s="140"/>
      <c r="D1" s="140"/>
    </row>
    <row r="2" spans="1:4" ht="76.95" customHeight="1">
      <c r="A2" s="140" t="s">
        <v>171</v>
      </c>
      <c r="B2" s="140"/>
      <c r="C2" s="140"/>
      <c r="D2" s="140"/>
    </row>
    <row r="3" spans="1:4" ht="15" customHeight="1">
      <c r="A3" s="144" t="s">
        <v>172</v>
      </c>
      <c r="B3" s="144"/>
      <c r="C3" s="144"/>
      <c r="D3" s="144"/>
    </row>
    <row r="4" spans="1:4" ht="409.2" customHeight="1"/>
    <row r="5" spans="1:4" ht="7.95" customHeight="1"/>
    <row r="6" spans="1:4" ht="15" customHeight="1">
      <c r="A6" s="10" t="s">
        <v>173</v>
      </c>
      <c r="B6" s="11" t="s">
        <v>174</v>
      </c>
      <c r="C6" s="11" t="s">
        <v>175</v>
      </c>
    </row>
    <row r="7" spans="1:4" ht="15" customHeight="1">
      <c r="A7" s="12" t="s">
        <v>176</v>
      </c>
      <c r="B7" s="13" t="s">
        <v>177</v>
      </c>
      <c r="C7" s="14"/>
    </row>
    <row r="8" spans="1:4" ht="15" customHeight="1">
      <c r="A8" s="15" t="s">
        <v>178</v>
      </c>
      <c r="B8" s="16" t="s">
        <v>179</v>
      </c>
      <c r="C8" s="17"/>
    </row>
    <row r="9" spans="1:4" ht="15" customHeight="1">
      <c r="A9" s="15" t="s">
        <v>180</v>
      </c>
      <c r="B9" s="18" t="s">
        <v>181</v>
      </c>
      <c r="C9" s="19" t="s">
        <v>182</v>
      </c>
    </row>
    <row r="10" spans="1:4" ht="15" customHeight="1">
      <c r="A10" s="15" t="s">
        <v>183</v>
      </c>
      <c r="B10" s="16" t="s">
        <v>184</v>
      </c>
      <c r="C10" s="16" t="s">
        <v>185</v>
      </c>
    </row>
    <row r="11" spans="1:4" ht="15" customHeight="1">
      <c r="A11" s="15" t="s">
        <v>186</v>
      </c>
      <c r="B11" s="13" t="s">
        <v>187</v>
      </c>
      <c r="C11" s="13" t="s">
        <v>188</v>
      </c>
    </row>
    <row r="12" spans="1:4" ht="15" customHeight="1">
      <c r="A12" s="15" t="s">
        <v>189</v>
      </c>
      <c r="B12" s="16" t="s">
        <v>190</v>
      </c>
      <c r="C12" s="16" t="s">
        <v>191</v>
      </c>
    </row>
    <row r="13" spans="1:4" ht="15" customHeight="1">
      <c r="A13" s="15" t="s">
        <v>192</v>
      </c>
      <c r="B13" s="13" t="s">
        <v>190</v>
      </c>
      <c r="C13" s="19" t="s">
        <v>193</v>
      </c>
    </row>
    <row r="14" spans="1:4" ht="15" customHeight="1">
      <c r="A14" s="15" t="s">
        <v>194</v>
      </c>
      <c r="B14" s="16" t="s">
        <v>190</v>
      </c>
      <c r="C14" s="20" t="s">
        <v>195</v>
      </c>
    </row>
    <row r="15" spans="1:4" ht="15" customHeight="1">
      <c r="A15" s="15" t="s">
        <v>196</v>
      </c>
      <c r="B15" s="13" t="s">
        <v>197</v>
      </c>
      <c r="C15" s="13" t="s">
        <v>198</v>
      </c>
    </row>
    <row r="16" spans="1:4" ht="107.7" customHeight="1">
      <c r="A16" s="141" t="s">
        <v>199</v>
      </c>
      <c r="B16" s="141"/>
      <c r="C16" s="141"/>
      <c r="D16" s="141"/>
    </row>
    <row r="17" spans="1:4" ht="309.45" customHeight="1">
      <c r="A17" s="140" t="s">
        <v>200</v>
      </c>
      <c r="B17" s="140"/>
      <c r="C17" s="140"/>
      <c r="D17" s="140"/>
    </row>
    <row r="18" spans="1:4" ht="123.75" customHeight="1">
      <c r="A18" s="141" t="s">
        <v>201</v>
      </c>
      <c r="B18" s="141"/>
      <c r="C18" s="141"/>
      <c r="D18" s="141"/>
    </row>
    <row r="19" spans="1:4" ht="171.45" customHeight="1">
      <c r="A19" s="140" t="s">
        <v>202</v>
      </c>
      <c r="B19" s="140"/>
      <c r="C19" s="140"/>
      <c r="D19" s="140"/>
    </row>
    <row r="20" spans="1:4" ht="181.95" customHeight="1">
      <c r="A20" s="140" t="s">
        <v>203</v>
      </c>
      <c r="B20" s="140"/>
      <c r="C20" s="140"/>
      <c r="D20" s="140"/>
    </row>
    <row r="21" spans="1:4" ht="373.2" customHeight="1">
      <c r="A21" s="140" t="s">
        <v>204</v>
      </c>
      <c r="B21" s="140"/>
      <c r="C21" s="140"/>
      <c r="D21" s="140"/>
    </row>
    <row r="22" spans="1:4" ht="187.5" customHeight="1">
      <c r="A22" s="140" t="s">
        <v>205</v>
      </c>
      <c r="B22" s="140"/>
      <c r="C22" s="140"/>
      <c r="D22" s="140"/>
    </row>
    <row r="23" spans="1:4" ht="251.7" customHeight="1">
      <c r="A23" s="140" t="s">
        <v>206</v>
      </c>
      <c r="B23" s="140"/>
      <c r="C23" s="140"/>
      <c r="D23" s="140"/>
    </row>
    <row r="24" spans="1:4" ht="91.95" customHeight="1">
      <c r="A24" s="140" t="s">
        <v>207</v>
      </c>
      <c r="B24" s="140"/>
      <c r="C24" s="140"/>
      <c r="D24" s="140"/>
    </row>
    <row r="25" spans="1:4" ht="171.45" customHeight="1">
      <c r="A25" s="140" t="s">
        <v>208</v>
      </c>
      <c r="B25" s="140"/>
      <c r="C25" s="140"/>
      <c r="D25" s="140"/>
    </row>
    <row r="26" spans="1:4" ht="139.94999999999999" customHeight="1">
      <c r="A26" s="140" t="s">
        <v>209</v>
      </c>
      <c r="B26" s="140"/>
      <c r="C26" s="140"/>
      <c r="D26" s="140"/>
    </row>
    <row r="27" spans="1:4" ht="43.95" customHeight="1">
      <c r="A27" s="141" t="s">
        <v>210</v>
      </c>
      <c r="B27" s="141"/>
      <c r="C27" s="141"/>
      <c r="D27" s="141"/>
    </row>
    <row r="28" spans="1:4" ht="33" customHeight="1">
      <c r="A28" s="140" t="s">
        <v>211</v>
      </c>
      <c r="B28" s="140"/>
      <c r="C28" s="140"/>
      <c r="D28" s="140"/>
    </row>
    <row r="29" spans="1:4" ht="107.7" customHeight="1">
      <c r="A29" s="140" t="s">
        <v>212</v>
      </c>
      <c r="B29" s="140"/>
      <c r="C29" s="140"/>
      <c r="D29" s="140"/>
    </row>
    <row r="30" spans="1:4" ht="318.45" customHeight="1">
      <c r="A30" s="155" t="s">
        <v>213</v>
      </c>
      <c r="B30" s="155"/>
      <c r="C30" s="155"/>
      <c r="D30" s="155"/>
    </row>
    <row r="31" spans="1:4" ht="155.69999999999999" customHeight="1">
      <c r="A31" s="140" t="s">
        <v>214</v>
      </c>
      <c r="B31" s="140"/>
      <c r="C31" s="140"/>
      <c r="D31" s="140"/>
    </row>
    <row r="32" spans="1:4" ht="91.95" customHeight="1">
      <c r="A32" s="141" t="s">
        <v>215</v>
      </c>
      <c r="B32" s="141"/>
      <c r="C32" s="141"/>
      <c r="D32" s="141"/>
    </row>
    <row r="33" spans="1:4" ht="156.75" customHeight="1">
      <c r="A33" s="140" t="s">
        <v>216</v>
      </c>
      <c r="B33" s="140"/>
      <c r="C33" s="140"/>
      <c r="D33" s="140"/>
    </row>
    <row r="34" spans="1:4" ht="155.69999999999999" customHeight="1">
      <c r="A34" s="140" t="s">
        <v>217</v>
      </c>
      <c r="B34" s="140"/>
      <c r="C34" s="140"/>
      <c r="D34" s="140"/>
    </row>
    <row r="35" spans="1:4" ht="139.94999999999999" customHeight="1">
      <c r="A35" s="140" t="s">
        <v>218</v>
      </c>
      <c r="B35" s="140"/>
      <c r="C35" s="140"/>
      <c r="D35" s="140"/>
    </row>
    <row r="36" spans="1:4" ht="261.45" customHeight="1">
      <c r="A36" s="140" t="s">
        <v>219</v>
      </c>
      <c r="B36" s="140"/>
      <c r="C36" s="140"/>
      <c r="D36" s="140"/>
    </row>
    <row r="37" spans="1:4" ht="136.19999999999999" customHeight="1">
      <c r="A37" s="140" t="s">
        <v>220</v>
      </c>
      <c r="B37" s="140"/>
      <c r="C37" s="140"/>
      <c r="D37" s="140"/>
    </row>
    <row r="38" spans="1:4" ht="409.2" customHeight="1">
      <c r="A38" s="140" t="s">
        <v>221</v>
      </c>
      <c r="B38" s="140"/>
      <c r="C38" s="140"/>
      <c r="D38" s="140"/>
    </row>
    <row r="39" spans="1:4" ht="178.95" customHeight="1">
      <c r="A39" s="140"/>
      <c r="B39" s="140"/>
      <c r="C39" s="140"/>
      <c r="D39" s="140"/>
    </row>
    <row r="40" spans="1:4" ht="155.69999999999999" customHeight="1">
      <c r="A40" s="141" t="s">
        <v>222</v>
      </c>
      <c r="B40" s="141"/>
      <c r="C40" s="141"/>
      <c r="D40" s="141"/>
    </row>
    <row r="41" spans="1:4" ht="124.95" customHeight="1">
      <c r="A41" s="140" t="s">
        <v>223</v>
      </c>
      <c r="B41" s="140"/>
      <c r="C41" s="140"/>
      <c r="D41" s="140"/>
    </row>
  </sheetData>
  <mergeCells count="28">
    <mergeCell ref="A38:D39"/>
    <mergeCell ref="A40:D40"/>
    <mergeCell ref="A41:D41"/>
    <mergeCell ref="A33:D33"/>
    <mergeCell ref="A34:D34"/>
    <mergeCell ref="A35:D35"/>
    <mergeCell ref="A36:D36"/>
    <mergeCell ref="A37:D37"/>
    <mergeCell ref="A28:D28"/>
    <mergeCell ref="A29:D29"/>
    <mergeCell ref="A30:D30"/>
    <mergeCell ref="A31:D31"/>
    <mergeCell ref="A32:D32"/>
    <mergeCell ref="A23:D23"/>
    <mergeCell ref="A24:D24"/>
    <mergeCell ref="A25:D25"/>
    <mergeCell ref="A26:D26"/>
    <mergeCell ref="A27:D27"/>
    <mergeCell ref="A18:D18"/>
    <mergeCell ref="A19:D19"/>
    <mergeCell ref="A20:D20"/>
    <mergeCell ref="A21:D21"/>
    <mergeCell ref="A22:D22"/>
    <mergeCell ref="A1:D1"/>
    <mergeCell ref="A2:D2"/>
    <mergeCell ref="A3:D3"/>
    <mergeCell ref="A16:D16"/>
    <mergeCell ref="A17:D17"/>
  </mergeCells>
  <hyperlinks>
    <hyperlink ref="A2" location="'Table 2'!A3" display="bookmark17" xr:uid="{00000000-0004-0000-0100-000000000000}"/>
    <hyperlink ref="A17" location="'Table 2'!A3" display="bookmark17" xr:uid="{00000000-0004-0000-0100-000001000000}"/>
    <hyperlink ref="A41" location="'Table 1'!A54" display="bookmark13" xr:uid="{00000000-0004-0000-0100-000002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C66" sqref="C66"/>
    </sheetView>
  </sheetViews>
  <sheetFormatPr defaultRowHeight="13.2"/>
  <cols>
    <col min="1" max="1" width="74" customWidth="1"/>
    <col min="2" max="2" width="22.77734375" customWidth="1"/>
    <col min="3" max="3" width="28.44140625" customWidth="1"/>
  </cols>
  <sheetData>
    <row r="1" spans="1:3" ht="155.69999999999999" customHeight="1">
      <c r="A1" s="141" t="s">
        <v>224</v>
      </c>
      <c r="B1" s="141"/>
      <c r="C1" s="141"/>
    </row>
    <row r="2" spans="1:3" ht="171.45" customHeight="1">
      <c r="A2" s="141" t="s">
        <v>225</v>
      </c>
      <c r="B2" s="141"/>
      <c r="C2" s="141"/>
    </row>
    <row r="3" spans="1:3" ht="75.75" customHeight="1">
      <c r="A3" s="141" t="s">
        <v>226</v>
      </c>
      <c r="B3" s="141"/>
      <c r="C3" s="141"/>
    </row>
    <row r="4" spans="1:3" ht="15" customHeight="1">
      <c r="A4" s="144" t="s">
        <v>227</v>
      </c>
      <c r="B4" s="144"/>
      <c r="C4" s="144"/>
    </row>
    <row r="5" spans="1:3" ht="16.5" customHeight="1">
      <c r="A5" s="21" t="s">
        <v>228</v>
      </c>
      <c r="B5" s="22" t="s">
        <v>229</v>
      </c>
    </row>
    <row r="6" spans="1:3" ht="16.5" customHeight="1">
      <c r="A6" s="23" t="s">
        <v>230</v>
      </c>
      <c r="B6" s="24" t="s">
        <v>231</v>
      </c>
    </row>
    <row r="7" spans="1:3" ht="16.5" customHeight="1">
      <c r="A7" s="25" t="s">
        <v>232</v>
      </c>
      <c r="B7" s="26" t="s">
        <v>233</v>
      </c>
    </row>
    <row r="8" spans="1:3" ht="16.5" customHeight="1">
      <c r="A8" s="25" t="s">
        <v>234</v>
      </c>
      <c r="B8" s="24" t="s">
        <v>235</v>
      </c>
    </row>
    <row r="9" spans="1:3" ht="16.5" customHeight="1">
      <c r="A9" s="25" t="s">
        <v>236</v>
      </c>
      <c r="B9" s="26" t="s">
        <v>237</v>
      </c>
    </row>
    <row r="10" spans="1:3" ht="16.5" customHeight="1">
      <c r="A10" s="25" t="s">
        <v>238</v>
      </c>
      <c r="B10" s="24" t="s">
        <v>239</v>
      </c>
    </row>
    <row r="11" spans="1:3" ht="43.95" customHeight="1">
      <c r="A11" s="141" t="s">
        <v>240</v>
      </c>
      <c r="B11" s="141"/>
      <c r="C11" s="141"/>
    </row>
    <row r="12" spans="1:3" ht="156.75" customHeight="1">
      <c r="A12" s="140" t="s">
        <v>241</v>
      </c>
      <c r="B12" s="140"/>
      <c r="C12" s="140"/>
    </row>
  </sheetData>
  <mergeCells count="6">
    <mergeCell ref="A12:C12"/>
    <mergeCell ref="A1:C1"/>
    <mergeCell ref="A2:C2"/>
    <mergeCell ref="A3:C3"/>
    <mergeCell ref="A4:C4"/>
    <mergeCell ref="A11:C11"/>
  </mergeCells>
  <hyperlinks>
    <hyperlink ref="A3" location="'Table 3'!A4" display="bookmark29" xr:uid="{00000000-0004-0000-02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2"/>
  <sheetViews>
    <sheetView workbookViewId="0">
      <selection activeCell="C66" sqref="C66"/>
    </sheetView>
  </sheetViews>
  <sheetFormatPr defaultRowHeight="13.2"/>
  <cols>
    <col min="1" max="1" width="6.77734375" customWidth="1"/>
    <col min="2" max="2" width="98.6640625" customWidth="1"/>
    <col min="3" max="3" width="6.44140625" customWidth="1"/>
    <col min="4" max="4" width="13.33203125" customWidth="1"/>
  </cols>
  <sheetData>
    <row r="1" spans="1:4" ht="325.2" customHeight="1">
      <c r="A1" s="140" t="s">
        <v>242</v>
      </c>
      <c r="B1" s="140"/>
      <c r="C1" s="140"/>
      <c r="D1" s="140"/>
    </row>
    <row r="2" spans="1:4" ht="15" customHeight="1">
      <c r="A2" s="144" t="s">
        <v>243</v>
      </c>
      <c r="B2" s="144"/>
      <c r="C2" s="144"/>
      <c r="D2" s="144"/>
    </row>
    <row r="3" spans="1:4" ht="17.25" customHeight="1">
      <c r="A3" s="27" t="s">
        <v>244</v>
      </c>
      <c r="B3" s="28" t="s">
        <v>245</v>
      </c>
    </row>
    <row r="4" spans="1:4" ht="16.5" customHeight="1">
      <c r="A4" s="29"/>
      <c r="B4" s="27" t="s">
        <v>246</v>
      </c>
    </row>
    <row r="5" spans="1:4" ht="17.25" customHeight="1">
      <c r="A5" s="30">
        <v>-1</v>
      </c>
      <c r="B5" s="31" t="s">
        <v>247</v>
      </c>
    </row>
    <row r="6" spans="1:4" ht="17.25" customHeight="1">
      <c r="A6" s="30">
        <v>-2</v>
      </c>
      <c r="B6" s="31" t="s">
        <v>248</v>
      </c>
    </row>
    <row r="7" spans="1:4" ht="17.25" customHeight="1">
      <c r="A7" s="30">
        <v>-3</v>
      </c>
      <c r="B7" s="28" t="s">
        <v>249</v>
      </c>
    </row>
    <row r="8" spans="1:4" ht="17.25" customHeight="1">
      <c r="A8" s="30">
        <v>-4</v>
      </c>
      <c r="B8" s="28" t="s">
        <v>250</v>
      </c>
    </row>
    <row r="9" spans="1:4" ht="22.5" customHeight="1">
      <c r="A9" s="30">
        <v>-5</v>
      </c>
      <c r="B9" s="31" t="s">
        <v>251</v>
      </c>
    </row>
    <row r="10" spans="1:4" ht="22.5" customHeight="1">
      <c r="A10" s="30">
        <v>-6</v>
      </c>
      <c r="B10" s="31" t="s">
        <v>252</v>
      </c>
    </row>
    <row r="11" spans="1:4" ht="22.5" customHeight="1">
      <c r="A11" s="30">
        <v>-7</v>
      </c>
      <c r="B11" s="31" t="s">
        <v>253</v>
      </c>
    </row>
    <row r="12" spans="1:4" ht="51.75" customHeight="1">
      <c r="A12" s="30">
        <v>-8</v>
      </c>
      <c r="B12" s="28" t="s">
        <v>254</v>
      </c>
    </row>
    <row r="13" spans="1:4" ht="17.25" customHeight="1">
      <c r="A13" s="30">
        <v>-9</v>
      </c>
      <c r="B13" s="31" t="s">
        <v>255</v>
      </c>
    </row>
    <row r="14" spans="1:4" ht="33" customHeight="1">
      <c r="A14" s="140" t="s">
        <v>256</v>
      </c>
      <c r="B14" s="140"/>
      <c r="C14" s="140"/>
      <c r="D14" s="140"/>
    </row>
    <row r="15" spans="1:4" ht="187.5" customHeight="1">
      <c r="A15" s="142" t="s">
        <v>257</v>
      </c>
      <c r="B15" s="142"/>
      <c r="C15" s="142"/>
      <c r="D15" s="142"/>
    </row>
    <row r="16" spans="1:4" ht="139.94999999999999" customHeight="1">
      <c r="A16" s="140" t="s">
        <v>258</v>
      </c>
      <c r="B16" s="140"/>
      <c r="C16" s="140"/>
      <c r="D16" s="140"/>
    </row>
    <row r="17" spans="1:4" ht="219.45" customHeight="1">
      <c r="A17" s="140" t="s">
        <v>259</v>
      </c>
      <c r="B17" s="140"/>
      <c r="C17" s="140"/>
      <c r="D17" s="140"/>
    </row>
    <row r="18" spans="1:4" ht="139.94999999999999" customHeight="1">
      <c r="A18" s="141" t="s">
        <v>260</v>
      </c>
      <c r="B18" s="141"/>
      <c r="C18" s="141"/>
      <c r="D18" s="141"/>
    </row>
    <row r="19" spans="1:4" ht="60" customHeight="1">
      <c r="A19" s="140" t="s">
        <v>261</v>
      </c>
      <c r="B19" s="140"/>
      <c r="C19" s="140"/>
      <c r="D19" s="140"/>
    </row>
    <row r="20" spans="1:4" ht="15" customHeight="1">
      <c r="A20" s="144" t="s">
        <v>262</v>
      </c>
      <c r="B20" s="144"/>
      <c r="C20" s="144"/>
      <c r="D20" s="144"/>
    </row>
    <row r="21" spans="1:4" ht="15" customHeight="1">
      <c r="A21" s="144" t="s">
        <v>263</v>
      </c>
      <c r="B21" s="144"/>
      <c r="C21" s="144"/>
      <c r="D21" s="144"/>
    </row>
    <row r="22" spans="1:4" ht="261" customHeight="1"/>
    <row r="23" spans="1:4" ht="255" customHeight="1"/>
    <row r="24" spans="1:4" ht="204.45" customHeight="1">
      <c r="A24" s="140" t="s">
        <v>264</v>
      </c>
      <c r="B24" s="140"/>
      <c r="C24" s="140"/>
      <c r="D24" s="140"/>
    </row>
    <row r="25" spans="1:4" ht="244.2" customHeight="1">
      <c r="A25" s="140" t="s">
        <v>265</v>
      </c>
      <c r="B25" s="140"/>
      <c r="C25" s="140"/>
      <c r="D25" s="140"/>
    </row>
    <row r="26" spans="1:4" ht="28.5" customHeight="1">
      <c r="A26" s="138" t="s">
        <v>266</v>
      </c>
      <c r="B26" s="138"/>
      <c r="C26" s="138"/>
      <c r="D26" s="138"/>
    </row>
    <row r="27" spans="1:4" ht="341.25" customHeight="1">
      <c r="A27" s="140" t="s">
        <v>267</v>
      </c>
      <c r="B27" s="140"/>
      <c r="C27" s="140"/>
      <c r="D27" s="140"/>
    </row>
    <row r="28" spans="1:4" ht="43.95" customHeight="1">
      <c r="A28" s="140" t="s">
        <v>268</v>
      </c>
      <c r="B28" s="140"/>
      <c r="C28" s="140"/>
      <c r="D28" s="140"/>
    </row>
    <row r="29" spans="1:4" ht="292.2" customHeight="1"/>
    <row r="30" spans="1:4" ht="293.7" customHeight="1">
      <c r="A30" s="156"/>
      <c r="B30" s="156"/>
      <c r="C30" s="156"/>
    </row>
    <row r="31" spans="1:4" ht="15" customHeight="1">
      <c r="A31" s="157" t="s">
        <v>269</v>
      </c>
      <c r="B31" s="157"/>
      <c r="C31" s="157"/>
    </row>
    <row r="32" spans="1:4" ht="200.25" customHeight="1">
      <c r="A32" s="158" t="s">
        <v>270</v>
      </c>
      <c r="B32" s="158"/>
      <c r="C32" s="158"/>
      <c r="D32" s="158"/>
    </row>
    <row r="33" spans="1:4" ht="155.69999999999999" customHeight="1">
      <c r="A33" s="140" t="s">
        <v>271</v>
      </c>
      <c r="B33" s="140"/>
      <c r="C33" s="140"/>
      <c r="D33" s="140"/>
    </row>
    <row r="34" spans="1:4" ht="276.45" customHeight="1">
      <c r="A34" s="156"/>
      <c r="B34" s="156"/>
      <c r="C34" s="156"/>
    </row>
    <row r="35" spans="1:4" ht="15" customHeight="1">
      <c r="A35" s="157" t="s">
        <v>272</v>
      </c>
      <c r="B35" s="157"/>
      <c r="C35" s="157"/>
    </row>
    <row r="36" spans="1:4" ht="156.75" customHeight="1">
      <c r="A36" s="140" t="s">
        <v>273</v>
      </c>
      <c r="B36" s="140"/>
      <c r="C36" s="140"/>
      <c r="D36" s="140"/>
    </row>
    <row r="37" spans="1:4" ht="91.95" customHeight="1">
      <c r="A37" s="141" t="s">
        <v>274</v>
      </c>
      <c r="B37" s="141"/>
      <c r="C37" s="141"/>
      <c r="D37" s="141"/>
    </row>
    <row r="38" spans="1:4" ht="123.75" customHeight="1">
      <c r="A38" s="141" t="s">
        <v>275</v>
      </c>
      <c r="B38" s="141"/>
      <c r="C38" s="141"/>
      <c r="D38" s="141"/>
    </row>
    <row r="39" spans="1:4" ht="60" customHeight="1">
      <c r="A39" s="141" t="s">
        <v>276</v>
      </c>
      <c r="B39" s="141"/>
      <c r="C39" s="141"/>
      <c r="D39" s="141"/>
    </row>
    <row r="40" spans="1:4" ht="16.5" customHeight="1">
      <c r="A40" s="159" t="s">
        <v>277</v>
      </c>
      <c r="B40" s="159"/>
      <c r="C40" s="159"/>
      <c r="D40" s="159"/>
    </row>
    <row r="41" spans="1:4" ht="259.2" customHeight="1">
      <c r="A41" s="138" t="s">
        <v>278</v>
      </c>
      <c r="B41" s="138"/>
      <c r="C41" s="138"/>
      <c r="D41" s="138"/>
    </row>
    <row r="42" spans="1:4" ht="107.7" customHeight="1">
      <c r="A42" s="141" t="s">
        <v>279</v>
      </c>
      <c r="B42" s="141"/>
      <c r="C42" s="141"/>
      <c r="D42" s="141"/>
    </row>
    <row r="43" spans="1:4" ht="15" customHeight="1">
      <c r="A43" s="144" t="s">
        <v>280</v>
      </c>
      <c r="B43" s="144"/>
      <c r="C43" s="144"/>
      <c r="D43" s="144"/>
    </row>
    <row r="44" spans="1:4" ht="15" customHeight="1">
      <c r="A44" s="144" t="s">
        <v>281</v>
      </c>
      <c r="B44" s="144"/>
      <c r="C44" s="144"/>
      <c r="D44" s="144"/>
    </row>
    <row r="45" spans="1:4" ht="16.5" customHeight="1">
      <c r="A45" s="159" t="s">
        <v>282</v>
      </c>
      <c r="B45" s="159"/>
      <c r="C45" s="159"/>
      <c r="D45" s="159"/>
    </row>
    <row r="46" spans="1:4" ht="60" customHeight="1">
      <c r="A46" s="141" t="s">
        <v>283</v>
      </c>
      <c r="B46" s="141"/>
      <c r="C46" s="141"/>
      <c r="D46" s="141"/>
    </row>
    <row r="47" spans="1:4" ht="210" customHeight="1"/>
    <row r="48" spans="1:4" ht="214.2" customHeight="1"/>
    <row r="49" spans="1:4" ht="107.7" customHeight="1">
      <c r="A49" s="141" t="s">
        <v>284</v>
      </c>
      <c r="B49" s="141"/>
      <c r="C49" s="141"/>
      <c r="D49" s="141"/>
    </row>
    <row r="50" spans="1:4" ht="123.75" customHeight="1">
      <c r="A50" s="141" t="s">
        <v>285</v>
      </c>
      <c r="B50" s="141"/>
      <c r="C50" s="141"/>
      <c r="D50" s="141"/>
    </row>
    <row r="51" spans="1:4" ht="15" customHeight="1">
      <c r="A51" s="144" t="s">
        <v>286</v>
      </c>
      <c r="B51" s="144"/>
      <c r="C51" s="144"/>
      <c r="D51" s="144"/>
    </row>
    <row r="52" spans="1:4" ht="394.2" customHeight="1"/>
  </sheetData>
  <mergeCells count="35">
    <mergeCell ref="A45:D45"/>
    <mergeCell ref="A46:D46"/>
    <mergeCell ref="A49:D49"/>
    <mergeCell ref="A50:D50"/>
    <mergeCell ref="A51:D51"/>
    <mergeCell ref="A40:D40"/>
    <mergeCell ref="A41:D41"/>
    <mergeCell ref="A42:D42"/>
    <mergeCell ref="A43:D43"/>
    <mergeCell ref="A44:D44"/>
    <mergeCell ref="A35:C35"/>
    <mergeCell ref="A36:D36"/>
    <mergeCell ref="A37:D37"/>
    <mergeCell ref="A38:D38"/>
    <mergeCell ref="A39:D39"/>
    <mergeCell ref="A30:C30"/>
    <mergeCell ref="A31:C31"/>
    <mergeCell ref="A32:D32"/>
    <mergeCell ref="A33:D33"/>
    <mergeCell ref="A34:C34"/>
    <mergeCell ref="A24:D24"/>
    <mergeCell ref="A25:D25"/>
    <mergeCell ref="A26:D26"/>
    <mergeCell ref="A27:D27"/>
    <mergeCell ref="A28:D28"/>
    <mergeCell ref="A17:D17"/>
    <mergeCell ref="A18:D18"/>
    <mergeCell ref="A19:D19"/>
    <mergeCell ref="A20:D20"/>
    <mergeCell ref="A21:D21"/>
    <mergeCell ref="A1:D1"/>
    <mergeCell ref="A2:D2"/>
    <mergeCell ref="A14:D14"/>
    <mergeCell ref="A15:D15"/>
    <mergeCell ref="A16:D16"/>
  </mergeCells>
  <hyperlinks>
    <hyperlink ref="A1" location="'Table 4'!A2" display="bookmark32" xr:uid="{00000000-0004-0000-0300-000000000000}"/>
    <hyperlink ref="A17" location="'Table 4'!A20" display="bookmark33" xr:uid="{00000000-0004-0000-0300-000001000000}"/>
    <hyperlink ref="A18" location="'Table 4'!A20" display="bookmark33" xr:uid="{00000000-0004-0000-0300-000002000000}"/>
    <hyperlink ref="A19" location="'Table 4'!A20" display="bookmark33" xr:uid="{00000000-0004-0000-0300-000003000000}"/>
    <hyperlink ref="A25" location="'Table 4'!A26" display="bookmark36" xr:uid="{00000000-0004-0000-0300-000004000000}"/>
    <hyperlink ref="A33" location="'Table 4'!A31" display="bookmark38" xr:uid="{00000000-0004-0000-0300-000005000000}"/>
    <hyperlink ref="A42" location="'Table 4'!A43" display="bookmark41" xr:uid="{00000000-0004-0000-0300-000006000000}"/>
    <hyperlink ref="A50" location="'Table 4'!A51" display="bookmark43" xr:uid="{00000000-0004-0000-0300-000007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C66" sqref="C66"/>
    </sheetView>
  </sheetViews>
  <sheetFormatPr defaultRowHeight="13.2"/>
  <cols>
    <col min="1" max="1" width="80.77734375" customWidth="1"/>
    <col min="2" max="2" width="31.109375" customWidth="1"/>
    <col min="3" max="3" width="13.33203125" customWidth="1"/>
  </cols>
  <sheetData>
    <row r="1" spans="1:3" ht="16.5" customHeight="1">
      <c r="A1" s="141" t="s">
        <v>287</v>
      </c>
      <c r="B1" s="141"/>
      <c r="C1" s="141"/>
    </row>
    <row r="2" spans="1:3" ht="63" customHeight="1">
      <c r="A2" s="1" t="s">
        <v>288</v>
      </c>
      <c r="B2" s="32" t="s">
        <v>289</v>
      </c>
    </row>
    <row r="3" spans="1:3" ht="47.25" customHeight="1">
      <c r="A3" s="1" t="s">
        <v>290</v>
      </c>
      <c r="B3" s="32" t="s">
        <v>291</v>
      </c>
    </row>
    <row r="4" spans="1:3" ht="16.5" customHeight="1">
      <c r="A4" s="159" t="s">
        <v>292</v>
      </c>
      <c r="B4" s="159"/>
      <c r="C4" s="159"/>
    </row>
    <row r="5" spans="1:3" ht="155.69999999999999" customHeight="1">
      <c r="A5" s="141" t="s">
        <v>293</v>
      </c>
      <c r="B5" s="141"/>
      <c r="C5" s="141"/>
    </row>
    <row r="6" spans="1:3" ht="187.5" customHeight="1">
      <c r="A6" s="140" t="s">
        <v>294</v>
      </c>
      <c r="B6" s="140"/>
      <c r="C6" s="140"/>
    </row>
    <row r="7" spans="1:3" ht="16.5" customHeight="1">
      <c r="A7" s="159" t="s">
        <v>295</v>
      </c>
      <c r="B7" s="159"/>
      <c r="C7" s="159"/>
    </row>
    <row r="8" spans="1:3" ht="60" customHeight="1">
      <c r="A8" s="141" t="s">
        <v>296</v>
      </c>
      <c r="B8" s="141"/>
      <c r="C8" s="141"/>
    </row>
    <row r="9" spans="1:3" ht="108" customHeight="1">
      <c r="A9" s="140" t="s">
        <v>297</v>
      </c>
      <c r="B9" s="140"/>
      <c r="C9" s="140"/>
    </row>
    <row r="10" spans="1:3" ht="186" customHeight="1">
      <c r="A10" s="140" t="s">
        <v>298</v>
      </c>
      <c r="B10" s="140"/>
      <c r="C10" s="140"/>
    </row>
    <row r="11" spans="1:3" ht="379.2" customHeight="1">
      <c r="A11" s="140" t="s">
        <v>299</v>
      </c>
      <c r="B11" s="140"/>
      <c r="C11" s="140"/>
    </row>
    <row r="12" spans="1:3" ht="15" customHeight="1">
      <c r="A12" s="160" t="s">
        <v>300</v>
      </c>
      <c r="B12" s="160"/>
      <c r="C12" s="160"/>
    </row>
    <row r="13" spans="1:3" ht="187.5" customHeight="1">
      <c r="A13" s="140" t="s">
        <v>301</v>
      </c>
      <c r="B13" s="140"/>
      <c r="C13" s="140"/>
    </row>
    <row r="14" spans="1:3" ht="15" customHeight="1">
      <c r="A14" s="161" t="s">
        <v>302</v>
      </c>
      <c r="B14" s="161"/>
      <c r="C14" s="161"/>
    </row>
    <row r="15" spans="1:3" ht="156.75" customHeight="1">
      <c r="A15" s="140" t="s">
        <v>303</v>
      </c>
      <c r="B15" s="140"/>
      <c r="C15" s="140"/>
    </row>
    <row r="16" spans="1:3" ht="107.7" customHeight="1">
      <c r="A16" s="140" t="s">
        <v>304</v>
      </c>
      <c r="B16" s="140"/>
      <c r="C16" s="140"/>
    </row>
    <row r="17" spans="1:3" ht="229.2" customHeight="1"/>
    <row r="18" spans="1:3" ht="213.75" customHeight="1">
      <c r="A18" s="140" t="s">
        <v>305</v>
      </c>
      <c r="B18" s="140"/>
      <c r="C18" s="140"/>
    </row>
  </sheetData>
  <mergeCells count="15">
    <mergeCell ref="A13:C13"/>
    <mergeCell ref="A14:C14"/>
    <mergeCell ref="A15:C15"/>
    <mergeCell ref="A16:C16"/>
    <mergeCell ref="A18:C18"/>
    <mergeCell ref="A8:C8"/>
    <mergeCell ref="A9:C9"/>
    <mergeCell ref="A10:C10"/>
    <mergeCell ref="A11:C11"/>
    <mergeCell ref="A12:C12"/>
    <mergeCell ref="A1:C1"/>
    <mergeCell ref="A4:C4"/>
    <mergeCell ref="A5:C5"/>
    <mergeCell ref="A6:C6"/>
    <mergeCell ref="A7:C7"/>
  </mergeCells>
  <hyperlinks>
    <hyperlink ref="A11" location="'Table 5'!A12" display="bookmark47" xr:uid="{00000000-0004-0000-0400-000000000000}"/>
    <hyperlink ref="A13" location="'Table 5'!A14" display="bookmark48" xr:uid="{00000000-0004-0000-0400-000001000000}"/>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5735ED4A59F4440BC8081C713E1B2E3" ma:contentTypeVersion="14" ma:contentTypeDescription="Create a new document." ma:contentTypeScope="" ma:versionID="d38fa1f0ee9732c2cfb3e2e3d8d74b6c">
  <xsd:schema xmlns:xsd="http://www.w3.org/2001/XMLSchema" xmlns:xs="http://www.w3.org/2001/XMLSchema" xmlns:p="http://schemas.microsoft.com/office/2006/metadata/properties" xmlns:ns2="912844f8-3b85-459e-9593-58024d2972c4" xmlns:ns3="c0106b50-d0c2-46dd-a9a2-ac56b9c82a06" targetNamespace="http://schemas.microsoft.com/office/2006/metadata/properties" ma:root="true" ma:fieldsID="40e7d1887fb34e579a5565d9f6a77f0d" ns2:_="" ns3:_="">
    <xsd:import namespace="912844f8-3b85-459e-9593-58024d2972c4"/>
    <xsd:import namespace="c0106b50-d0c2-46dd-a9a2-ac56b9c82a06"/>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2844f8-3b85-459e-9593-58024d2972c4"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b508e412-32b9-44ef-a69c-8a468629bf61"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0106b50-d0c2-46dd-a9a2-ac56b9c82a06"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f1f8c757-d34c-435d-8e59-1a9f96dec25d}" ma:internalName="TaxCatchAll" ma:showField="CatchAllData" ma:web="c0106b50-d0c2-46dd-a9a2-ac56b9c82a06">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2A63A61-7A2E-42A9-84E7-EFC8CA552ACD}">
  <ds:schemaRefs>
    <ds:schemaRef ds:uri="http://schemas.microsoft.com/sharepoint/v3/contenttype/forms"/>
  </ds:schemaRefs>
</ds:datastoreItem>
</file>

<file path=customXml/itemProps2.xml><?xml version="1.0" encoding="utf-8"?>
<ds:datastoreItem xmlns:ds="http://schemas.openxmlformats.org/officeDocument/2006/customXml" ds:itemID="{36DE9DD8-C071-40CE-BC99-34E187EE88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2844f8-3b85-459e-9593-58024d2972c4"/>
    <ds:schemaRef ds:uri="c0106b50-d0c2-46dd-a9a2-ac56b9c82a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045e5c33-258d-427f-92b5-5b45823b5d64}" enabled="1" method="Standard" siteId="{f9914f5c-6fc2-4043-9c04-6ccec0b819f5}"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Stage description</vt:lpstr>
      <vt:lpstr>processing_time</vt:lpstr>
      <vt:lpstr>change_over</vt:lpstr>
      <vt:lpstr>times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Industrial Bakery Scheduling Problem</dc:title>
  <dc:subject>Solving a complex Continuous Hybrid Flow Shop model using meta-heuristics</dc:subject>
  <dc:creator>Bosch, Yorick</dc:creator>
  <cp:keywords/>
  <dc:description/>
  <cp:lastModifiedBy>Hoang Phuc Nguyen</cp:lastModifiedBy>
  <cp:revision/>
  <dcterms:created xsi:type="dcterms:W3CDTF">2024-09-18T02:49:39Z</dcterms:created>
  <dcterms:modified xsi:type="dcterms:W3CDTF">2025-04-29T08:22:49Z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2022-07-15T00:00:00Z</vt:filetime>
  </property>
  <property fmtid="{D5CDD505-2E9C-101B-9397-08002B2CF9AE}" pid="3" name="Creator">
    <vt:lpwstr>Microsoft® Word for Microsoft 365</vt:lpwstr>
  </property>
  <property fmtid="{D5CDD505-2E9C-101B-9397-08002B2CF9AE}" pid="4" name="LastSaved">
    <vt:filetime>2024-09-18T00:00:00Z</vt:filetime>
  </property>
  <property fmtid="{D5CDD505-2E9C-101B-9397-08002B2CF9AE}" pid="5" name="Producer">
    <vt:lpwstr>3-Heights(TM) PDF Security Shell 4.8.25.2 (http://www.pdf-tools.com)</vt:lpwstr>
  </property>
</Properties>
</file>