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민경\OneDrive\바탕 화면\"/>
    </mc:Choice>
  </mc:AlternateContent>
  <bookViews>
    <workbookView xWindow="0" yWindow="0" windowWidth="28800" windowHeight="12165"/>
  </bookViews>
  <sheets>
    <sheet name="제1작업" sheetId="1" r:id="rId1"/>
    <sheet name="제2작업" sheetId="2" r:id="rId2"/>
    <sheet name="제3작업" sheetId="4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분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F15" i="4"/>
  <c r="F11" i="4"/>
  <c r="F6" i="4"/>
  <c r="C16" i="4"/>
  <c r="C12" i="4"/>
  <c r="C7" i="4"/>
  <c r="C18" i="4" s="1"/>
  <c r="H11" i="2"/>
  <c r="J14" i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<sst xmlns="http://schemas.openxmlformats.org/spreadsheetml/2006/main" count="148" uniqueCount="56">
  <si>
    <t>상품코드</t>
    <phoneticPr fontId="2" type="noConversion"/>
  </si>
  <si>
    <t>상품명</t>
    <phoneticPr fontId="2" type="noConversion"/>
  </si>
  <si>
    <t>제조사</t>
    <phoneticPr fontId="2" type="noConversion"/>
  </si>
  <si>
    <t>분류</t>
    <phoneticPr fontId="2" type="noConversion"/>
  </si>
  <si>
    <t>생활용품</t>
    <phoneticPr fontId="2" type="noConversion"/>
  </si>
  <si>
    <t>뷰티</t>
    <phoneticPr fontId="2" type="noConversion"/>
  </si>
  <si>
    <t>식품</t>
    <phoneticPr fontId="2" type="noConversion"/>
  </si>
  <si>
    <t>식품</t>
    <phoneticPr fontId="2" type="noConversion"/>
  </si>
  <si>
    <t>뷰티</t>
    <phoneticPr fontId="2" type="noConversion"/>
  </si>
  <si>
    <t>생활용품</t>
    <phoneticPr fontId="2" type="noConversion"/>
  </si>
  <si>
    <t>식품</t>
    <phoneticPr fontId="2" type="noConversion"/>
  </si>
  <si>
    <t>생활용품</t>
    <phoneticPr fontId="2" type="noConversion"/>
  </si>
  <si>
    <t>베이킹소다</t>
    <phoneticPr fontId="2" type="noConversion"/>
  </si>
  <si>
    <t>모이스쳐페이셜크림</t>
    <phoneticPr fontId="2" type="noConversion"/>
  </si>
  <si>
    <t>샘물12개</t>
    <phoneticPr fontId="2" type="noConversion"/>
  </si>
  <si>
    <t>멸균흰우유10개</t>
    <phoneticPr fontId="2" type="noConversion"/>
  </si>
  <si>
    <t>퍼펙트클렌징폼</t>
    <phoneticPr fontId="2" type="noConversion"/>
  </si>
  <si>
    <t>섬유유연제</t>
    <phoneticPr fontId="2" type="noConversion"/>
  </si>
  <si>
    <t>즉석밥 세트</t>
    <phoneticPr fontId="2" type="noConversion"/>
  </si>
  <si>
    <t>롤화장지</t>
    <phoneticPr fontId="2" type="noConversion"/>
  </si>
  <si>
    <t>가격</t>
    <phoneticPr fontId="2" type="noConversion"/>
  </si>
  <si>
    <t>점수
(5점 만점)</t>
    <phoneticPr fontId="2" type="noConversion"/>
  </si>
  <si>
    <t>조회수</t>
    <phoneticPr fontId="2" type="noConversion"/>
  </si>
  <si>
    <t>순위</t>
    <phoneticPr fontId="2" type="noConversion"/>
  </si>
  <si>
    <t>상품명
차트</t>
    <phoneticPr fontId="2" type="noConversion"/>
  </si>
  <si>
    <t>최저 가격</t>
    <phoneticPr fontId="2" type="noConversion"/>
  </si>
  <si>
    <t>뷰티 상품 개수</t>
    <phoneticPr fontId="2" type="noConversion"/>
  </si>
  <si>
    <t>생활용품 조회수 함계</t>
    <phoneticPr fontId="2" type="noConversion"/>
  </si>
  <si>
    <t>상품코드</t>
    <phoneticPr fontId="2" type="noConversion"/>
  </si>
  <si>
    <t>점수
(5점 만점)</t>
    <phoneticPr fontId="2" type="noConversion"/>
  </si>
  <si>
    <t>JWP</t>
    <phoneticPr fontId="2" type="noConversion"/>
  </si>
  <si>
    <t>ANS</t>
    <phoneticPr fontId="2" type="noConversion"/>
  </si>
  <si>
    <t>MB</t>
    <phoneticPr fontId="2" type="noConversion"/>
  </si>
  <si>
    <t>MB</t>
    <phoneticPr fontId="2" type="noConversion"/>
  </si>
  <si>
    <t>JWP</t>
    <phoneticPr fontId="2" type="noConversion"/>
  </si>
  <si>
    <t>JWP</t>
    <phoneticPr fontId="2" type="noConversion"/>
  </si>
  <si>
    <t>EA4-475</t>
    <phoneticPr fontId="2" type="noConversion"/>
  </si>
  <si>
    <t>SF4-143</t>
    <phoneticPr fontId="2" type="noConversion"/>
  </si>
  <si>
    <t>QA4-548</t>
    <phoneticPr fontId="2" type="noConversion"/>
  </si>
  <si>
    <t>PF4-525</t>
  </si>
  <si>
    <t>PF4-525</t>
    <phoneticPr fontId="2" type="noConversion"/>
  </si>
  <si>
    <t>KE4-124</t>
    <phoneticPr fontId="2" type="noConversion"/>
  </si>
  <si>
    <t>CA7-125</t>
    <phoneticPr fontId="2" type="noConversion"/>
  </si>
  <si>
    <t>PF4-122</t>
    <phoneticPr fontId="2" type="noConversion"/>
  </si>
  <si>
    <t>WF1-241</t>
    <phoneticPr fontId="2" type="noConversion"/>
  </si>
  <si>
    <t>제조사 JWP 상품의 가격 평균</t>
    <phoneticPr fontId="2" type="noConversion"/>
  </si>
  <si>
    <t>P*</t>
    <phoneticPr fontId="2" type="noConversion"/>
  </si>
  <si>
    <t>&gt;=100000</t>
    <phoneticPr fontId="2" type="noConversion"/>
  </si>
  <si>
    <t>식품 개수</t>
  </si>
  <si>
    <t>생활용품 개수</t>
  </si>
  <si>
    <t>뷰티 개수</t>
  </si>
  <si>
    <t>전체 개수</t>
  </si>
  <si>
    <t>식품 평균</t>
  </si>
  <si>
    <t>생활용품 평균</t>
  </si>
  <si>
    <t>뷰티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</si>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</sst>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9" formatCode="0.0_ "/>
    <numFmt numFmtId="181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181" fontId="3" fillId="0" borderId="1" xfId="1" applyNumberFormat="1" applyFont="1" applyBorder="1" applyAlignment="1">
      <alignment horizontal="right" vertical="center"/>
    </xf>
    <xf numFmtId="179" fontId="3" fillId="0" borderId="6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1" fontId="3" fillId="0" borderId="1" xfId="1" applyNumberFormat="1" applyFont="1" applyBorder="1" applyAlignment="1">
      <alignment vertical="center"/>
    </xf>
    <xf numFmtId="181" fontId="3" fillId="0" borderId="1" xfId="1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3" fillId="0" borderId="0" xfId="1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81" fontId="3" fillId="0" borderId="0" xfId="1" applyNumberFormat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en-US"/>
              <a:t>JWP </a:t>
            </a:r>
            <a:r>
              <a:rPr lang="ko-KR"/>
              <a:t>및 </a:t>
            </a:r>
            <a:r>
              <a:rPr lang="en-US"/>
              <a:t>ANS </a:t>
            </a:r>
            <a:r>
              <a:rPr lang="ko-KR"/>
              <a:t>제조사 상품 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가격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8A5-4E6A-A739-9DE1AF4AED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(제1작업!$C$5:$C$6,제1작업!$C$9:$C$12)</c:f>
              <c:strCache>
                <c:ptCount val="6"/>
                <c:pt idx="0">
                  <c:v>베이킹소다</c:v>
                </c:pt>
                <c:pt idx="1">
                  <c:v>모이스쳐페이셜크림</c:v>
                </c:pt>
                <c:pt idx="2">
                  <c:v>퍼펙트클렌징폼</c:v>
                </c:pt>
                <c:pt idx="3">
                  <c:v>섬유유연제</c:v>
                </c:pt>
                <c:pt idx="4">
                  <c:v>즉석밥 세트</c:v>
                </c:pt>
                <c:pt idx="5">
                  <c:v>롤화장지</c:v>
                </c:pt>
              </c:strCache>
            </c:strRef>
          </c:cat>
          <c:val>
            <c:numRef>
              <c:f>(제1작업!$F$5:$F$6,제1작업!$F$9:$F$12)</c:f>
              <c:numCache>
                <c:formatCode>#,##0"원"</c:formatCode>
                <c:ptCount val="6"/>
                <c:pt idx="0">
                  <c:v>4640</c:v>
                </c:pt>
                <c:pt idx="1">
                  <c:v>19900</c:v>
                </c:pt>
                <c:pt idx="2">
                  <c:v>7150</c:v>
                </c:pt>
                <c:pt idx="3">
                  <c:v>14490</c:v>
                </c:pt>
                <c:pt idx="4">
                  <c:v>17650</c:v>
                </c:pt>
                <c:pt idx="5">
                  <c:v>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5-4E6A-A739-9DE1AF4A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58507231"/>
        <c:axId val="1858505983"/>
      </c:barChart>
      <c:lineChart>
        <c:grouping val="standard"/>
        <c:varyColors val="0"/>
        <c:ser>
          <c:idx val="1"/>
          <c:order val="1"/>
          <c:tx>
            <c:v>점수(5점 만점)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(제1작업!$C$5:$C$6,제1작업!$C$9:$C$12)</c:f>
              <c:strCache>
                <c:ptCount val="6"/>
                <c:pt idx="0">
                  <c:v>베이킹소다</c:v>
                </c:pt>
                <c:pt idx="1">
                  <c:v>모이스쳐페이셜크림</c:v>
                </c:pt>
                <c:pt idx="2">
                  <c:v>퍼펙트클렌징폼</c:v>
                </c:pt>
                <c:pt idx="3">
                  <c:v>섬유유연제</c:v>
                </c:pt>
                <c:pt idx="4">
                  <c:v>즉석밥 세트</c:v>
                </c:pt>
                <c:pt idx="5">
                  <c:v>롤화장지</c:v>
                </c:pt>
              </c:strCache>
            </c:strRef>
          </c:cat>
          <c:val>
            <c:numRef>
              <c:f>(제1작업!$G$5:$G$6,제1작업!$G$9:$G$12)</c:f>
              <c:numCache>
                <c:formatCode>0.0_ </c:formatCode>
                <c:ptCount val="6"/>
                <c:pt idx="0">
                  <c:v>4.5999999999999996</c:v>
                </c:pt>
                <c:pt idx="1">
                  <c:v>4.5</c:v>
                </c:pt>
                <c:pt idx="2">
                  <c:v>4.5</c:v>
                </c:pt>
                <c:pt idx="3">
                  <c:v>4.2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5-4E6A-A739-9DE1AF4A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241023"/>
        <c:axId val="1853689071"/>
      </c:lineChart>
      <c:catAx>
        <c:axId val="18585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58505983"/>
        <c:crosses val="autoZero"/>
        <c:auto val="1"/>
        <c:lblAlgn val="ctr"/>
        <c:lblOffset val="100"/>
        <c:noMultiLvlLbl val="0"/>
      </c:catAx>
      <c:valAx>
        <c:axId val="18585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58507231"/>
        <c:crosses val="autoZero"/>
        <c:crossBetween val="between"/>
      </c:valAx>
      <c:valAx>
        <c:axId val="1853689071"/>
        <c:scaling>
          <c:orientation val="minMax"/>
        </c:scaling>
        <c:delete val="0"/>
        <c:axPos val="r"/>
        <c:numFmt formatCode="_-* #,##0.0_-;\-* #,##0.0_-;_-* &quot;-&quot;?_-;_-@_-" sourceLinked="0"/>
        <c:majorTickMark val="out"/>
        <c:minorTickMark val="none"/>
        <c:tickLblPos val="nextTo"/>
        <c:spPr>
          <a:noFill/>
          <a:ln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53241023"/>
        <c:crosses val="max"/>
        <c:crossBetween val="between"/>
        <c:majorUnit val="2"/>
      </c:valAx>
      <c:catAx>
        <c:axId val="1853241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368907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0</xdr:row>
      <xdr:rowOff>54428</xdr:rowOff>
    </xdr:from>
    <xdr:to>
      <xdr:col>6</xdr:col>
      <xdr:colOff>756557</xdr:colOff>
      <xdr:row>2</xdr:row>
      <xdr:rowOff>141514</xdr:rowOff>
    </xdr:to>
    <xdr:sp macro="" textlink="">
      <xdr:nvSpPr>
        <xdr:cNvPr id="2" name="평행 사변형 1"/>
        <xdr:cNvSpPr/>
      </xdr:nvSpPr>
      <xdr:spPr>
        <a:xfrm>
          <a:off x="136072" y="54428"/>
          <a:ext cx="4974771" cy="435429"/>
        </a:xfrm>
        <a:prstGeom prst="parallelogram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관심 상품 </a:t>
          </a:r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TOP8 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현황</a:t>
          </a:r>
        </a:p>
      </xdr:txBody>
    </xdr:sp>
    <xdr:clientData/>
  </xdr:twoCellAnchor>
  <xdr:twoCellAnchor editAs="oneCell">
    <xdr:from>
      <xdr:col>7</xdr:col>
      <xdr:colOff>10885</xdr:colOff>
      <xdr:row>0</xdr:row>
      <xdr:rowOff>0</xdr:rowOff>
    </xdr:from>
    <xdr:to>
      <xdr:col>9</xdr:col>
      <xdr:colOff>685799</xdr:colOff>
      <xdr:row>2</xdr:row>
      <xdr:rowOff>173392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5271" y="0"/>
          <a:ext cx="2383971" cy="521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0.35956</cdr:x>
      <cdr:y>0.10091</cdr:y>
    </cdr:from>
    <cdr:to>
      <cdr:x>0.46362</cdr:x>
      <cdr:y>0.17335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345558" y="614008"/>
          <a:ext cx="968244" cy="440827"/>
        </a:xfrm>
        <a:prstGeom xmlns:a="http://schemas.openxmlformats.org/drawingml/2006/main" prst="wedgeRoundRectCallout">
          <a:avLst>
            <a:gd name="adj1" fmla="val -62296"/>
            <a:gd name="adj2" fmla="val 91071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최고 가격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"/>
  <sheetViews>
    <sheetView tabSelected="1" zoomScale="145" zoomScaleNormal="145" workbookViewId="0">
      <selection activeCell="C22" sqref="C22"/>
    </sheetView>
  </sheetViews>
  <sheetFormatPr defaultRowHeight="13.5" x14ac:dyDescent="0.3"/>
  <cols>
    <col min="1" max="1" width="1.625" style="2" customWidth="1"/>
    <col min="2" max="2" width="9" style="2"/>
    <col min="3" max="3" width="19.5" style="2" customWidth="1"/>
    <col min="4" max="6" width="9" style="2"/>
    <col min="7" max="7" width="10.5" style="2" customWidth="1"/>
    <col min="8" max="8" width="10.625" style="2" bestFit="1" customWidth="1"/>
    <col min="9" max="9" width="11.75" style="2" customWidth="1"/>
    <col min="10" max="10" width="11.125" style="2" customWidth="1"/>
    <col min="11" max="11" width="9" style="2"/>
    <col min="12" max="12" width="5" style="2" customWidth="1"/>
    <col min="13" max="16384" width="9" style="2"/>
  </cols>
  <sheetData>
    <row r="3" spans="2:10" ht="14.25" thickBot="1" x14ac:dyDescent="0.35"/>
    <row r="4" spans="2:10" ht="27" x14ac:dyDescent="0.3">
      <c r="B4" s="17" t="s">
        <v>0</v>
      </c>
      <c r="C4" s="18" t="s">
        <v>1</v>
      </c>
      <c r="D4" s="18" t="s">
        <v>2</v>
      </c>
      <c r="E4" s="18" t="s">
        <v>3</v>
      </c>
      <c r="F4" s="18" t="s">
        <v>20</v>
      </c>
      <c r="G4" s="19" t="s">
        <v>21</v>
      </c>
      <c r="H4" s="18" t="s">
        <v>22</v>
      </c>
      <c r="I4" s="18" t="s">
        <v>23</v>
      </c>
      <c r="J4" s="20" t="s">
        <v>24</v>
      </c>
    </row>
    <row r="5" spans="2:10" x14ac:dyDescent="0.3">
      <c r="B5" s="5" t="s">
        <v>36</v>
      </c>
      <c r="C5" s="3" t="s">
        <v>12</v>
      </c>
      <c r="D5" s="3" t="s">
        <v>30</v>
      </c>
      <c r="E5" s="3" t="s">
        <v>4</v>
      </c>
      <c r="F5" s="23">
        <v>4640</v>
      </c>
      <c r="G5" s="16">
        <v>4.5999999999999996</v>
      </c>
      <c r="H5" s="15">
        <v>23869</v>
      </c>
      <c r="I5" s="3" t="str">
        <f>IF(_xlfn.RANK.EQ(F5,$F$5:$F$12)&lt;=3,_xlfn.RANK.EQ(F5,$F$5:$F$12),"")</f>
        <v/>
      </c>
      <c r="J5" s="24" t="str">
        <f>REPT("★",ROUND(G5,0.1))</f>
        <v>★★★★★</v>
      </c>
    </row>
    <row r="6" spans="2:10" x14ac:dyDescent="0.3">
      <c r="B6" s="5" t="s">
        <v>37</v>
      </c>
      <c r="C6" s="3" t="s">
        <v>13</v>
      </c>
      <c r="D6" s="3" t="s">
        <v>31</v>
      </c>
      <c r="E6" s="3" t="s">
        <v>5</v>
      </c>
      <c r="F6" s="23">
        <v>19900</v>
      </c>
      <c r="G6" s="16">
        <v>4.5</v>
      </c>
      <c r="H6" s="15">
        <v>10967</v>
      </c>
      <c r="I6" s="3">
        <f t="shared" ref="I6:I12" si="0">IF(_xlfn.RANK.EQ(F6,$F$5:$F$12)&lt;=3,_xlfn.RANK.EQ(F6,$F$5:$F$12),"")</f>
        <v>1</v>
      </c>
      <c r="J6" s="24" t="str">
        <f t="shared" ref="J6:J12" si="1">REPT("★",ROUND(G6,0.1))</f>
        <v>★★★★★</v>
      </c>
    </row>
    <row r="7" spans="2:10" x14ac:dyDescent="0.3">
      <c r="B7" s="5" t="s">
        <v>38</v>
      </c>
      <c r="C7" s="3" t="s">
        <v>14</v>
      </c>
      <c r="D7" s="3" t="s">
        <v>32</v>
      </c>
      <c r="E7" s="3" t="s">
        <v>6</v>
      </c>
      <c r="F7" s="23">
        <v>6390</v>
      </c>
      <c r="G7" s="16">
        <v>4.5</v>
      </c>
      <c r="H7" s="15">
        <v>174320</v>
      </c>
      <c r="I7" s="3" t="str">
        <f t="shared" si="0"/>
        <v/>
      </c>
      <c r="J7" s="24" t="str">
        <f t="shared" si="1"/>
        <v>★★★★★</v>
      </c>
    </row>
    <row r="8" spans="2:10" x14ac:dyDescent="0.3">
      <c r="B8" s="5" t="s">
        <v>40</v>
      </c>
      <c r="C8" s="3" t="s">
        <v>15</v>
      </c>
      <c r="D8" s="3" t="s">
        <v>33</v>
      </c>
      <c r="E8" s="3" t="s">
        <v>7</v>
      </c>
      <c r="F8" s="23">
        <v>17800</v>
      </c>
      <c r="G8" s="16">
        <v>4.2</v>
      </c>
      <c r="H8" s="15">
        <v>18222</v>
      </c>
      <c r="I8" s="3">
        <f t="shared" si="0"/>
        <v>2</v>
      </c>
      <c r="J8" s="24" t="str">
        <f t="shared" si="1"/>
        <v>★★★★</v>
      </c>
    </row>
    <row r="9" spans="2:10" x14ac:dyDescent="0.3">
      <c r="B9" s="5" t="s">
        <v>41</v>
      </c>
      <c r="C9" s="3" t="s">
        <v>16</v>
      </c>
      <c r="D9" s="3" t="s">
        <v>31</v>
      </c>
      <c r="E9" s="3" t="s">
        <v>8</v>
      </c>
      <c r="F9" s="23">
        <v>7150</v>
      </c>
      <c r="G9" s="16">
        <v>4.5</v>
      </c>
      <c r="H9" s="15">
        <v>14825</v>
      </c>
      <c r="I9" s="3" t="str">
        <f t="shared" si="0"/>
        <v/>
      </c>
      <c r="J9" s="24" t="str">
        <f t="shared" si="1"/>
        <v>★★★★★</v>
      </c>
    </row>
    <row r="10" spans="2:10" x14ac:dyDescent="0.3">
      <c r="B10" s="5" t="s">
        <v>42</v>
      </c>
      <c r="C10" s="3" t="s">
        <v>17</v>
      </c>
      <c r="D10" s="3" t="s">
        <v>34</v>
      </c>
      <c r="E10" s="3" t="s">
        <v>9</v>
      </c>
      <c r="F10" s="23">
        <v>14490</v>
      </c>
      <c r="G10" s="16">
        <v>4.2</v>
      </c>
      <c r="H10" s="15">
        <v>52800</v>
      </c>
      <c r="I10" s="3" t="str">
        <f t="shared" si="0"/>
        <v/>
      </c>
      <c r="J10" s="24" t="str">
        <f t="shared" si="1"/>
        <v>★★★★</v>
      </c>
    </row>
    <row r="11" spans="2:10" x14ac:dyDescent="0.3">
      <c r="B11" s="5" t="s">
        <v>43</v>
      </c>
      <c r="C11" s="3" t="s">
        <v>18</v>
      </c>
      <c r="D11" s="3" t="s">
        <v>31</v>
      </c>
      <c r="E11" s="3" t="s">
        <v>10</v>
      </c>
      <c r="F11" s="23">
        <v>17650</v>
      </c>
      <c r="G11" s="16">
        <v>5</v>
      </c>
      <c r="H11" s="15">
        <v>30763</v>
      </c>
      <c r="I11" s="3">
        <f t="shared" si="0"/>
        <v>3</v>
      </c>
      <c r="J11" s="24" t="str">
        <f t="shared" si="1"/>
        <v>★★★★★</v>
      </c>
    </row>
    <row r="12" spans="2:10" x14ac:dyDescent="0.3">
      <c r="B12" s="5" t="s">
        <v>44</v>
      </c>
      <c r="C12" s="3" t="s">
        <v>19</v>
      </c>
      <c r="D12" s="3" t="s">
        <v>35</v>
      </c>
      <c r="E12" s="3" t="s">
        <v>11</v>
      </c>
      <c r="F12" s="23">
        <v>8560</v>
      </c>
      <c r="G12" s="16">
        <v>4</v>
      </c>
      <c r="H12" s="15">
        <v>12870</v>
      </c>
      <c r="I12" s="3" t="str">
        <f t="shared" si="0"/>
        <v/>
      </c>
      <c r="J12" s="24" t="str">
        <f t="shared" si="1"/>
        <v>★★★★</v>
      </c>
    </row>
    <row r="13" spans="2:10" x14ac:dyDescent="0.3">
      <c r="B13" s="7" t="s">
        <v>25</v>
      </c>
      <c r="C13" s="4"/>
      <c r="D13" s="4"/>
      <c r="E13" s="25">
        <f>MIN(F5:F12)</f>
        <v>4640</v>
      </c>
      <c r="F13" s="13"/>
      <c r="G13" s="4" t="s">
        <v>27</v>
      </c>
      <c r="H13" s="4"/>
      <c r="I13" s="4"/>
      <c r="J13" s="6">
        <f>DSUM(B4:H12,7,E4:E5)</f>
        <v>89539</v>
      </c>
    </row>
    <row r="14" spans="2:10" ht="24.75" customHeight="1" thickBot="1" x14ac:dyDescent="0.35">
      <c r="B14" s="8" t="s">
        <v>26</v>
      </c>
      <c r="C14" s="9"/>
      <c r="D14" s="9"/>
      <c r="E14" s="10" t="str">
        <f>COUNTIF(분류,E6)&amp;"개"</f>
        <v>2개</v>
      </c>
      <c r="F14" s="14"/>
      <c r="G14" s="21" t="s">
        <v>28</v>
      </c>
      <c r="H14" s="11" t="s">
        <v>39</v>
      </c>
      <c r="I14" s="22" t="s">
        <v>29</v>
      </c>
      <c r="J14" s="12">
        <f>VLOOKUP(H14,B5:H12,6,FALSE)</f>
        <v>4.2</v>
      </c>
    </row>
    <row r="17" ht="13.5" customHeight="1" x14ac:dyDescent="0.3"/>
    <row r="18" ht="30" customHeight="1" x14ac:dyDescent="0.3"/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2" priority="1">
      <formula>$F5&lt;=8000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60" zoomScaleNormal="160" workbookViewId="0">
      <selection activeCell="B2" sqref="B2:H10"/>
    </sheetView>
  </sheetViews>
  <sheetFormatPr defaultRowHeight="13.5" x14ac:dyDescent="0.3"/>
  <cols>
    <col min="1" max="1" width="1.625" style="2" customWidth="1"/>
    <col min="2" max="2" width="17" style="2" customWidth="1"/>
    <col min="3" max="3" width="18.25" style="2" customWidth="1"/>
    <col min="4" max="16384" width="9" style="2"/>
  </cols>
  <sheetData>
    <row r="1" spans="2:8" ht="14.25" thickBot="1" x14ac:dyDescent="0.35"/>
    <row r="2" spans="2:8" ht="40.5" x14ac:dyDescent="0.3">
      <c r="B2" s="17" t="s">
        <v>0</v>
      </c>
      <c r="C2" s="18" t="s">
        <v>1</v>
      </c>
      <c r="D2" s="18" t="s">
        <v>2</v>
      </c>
      <c r="E2" s="18" t="s">
        <v>3</v>
      </c>
      <c r="F2" s="18" t="s">
        <v>20</v>
      </c>
      <c r="G2" s="19" t="s">
        <v>21</v>
      </c>
      <c r="H2" s="18" t="s">
        <v>22</v>
      </c>
    </row>
    <row r="3" spans="2:8" x14ac:dyDescent="0.3">
      <c r="B3" s="5" t="s">
        <v>36</v>
      </c>
      <c r="C3" s="3" t="s">
        <v>12</v>
      </c>
      <c r="D3" s="3" t="s">
        <v>30</v>
      </c>
      <c r="E3" s="3" t="s">
        <v>4</v>
      </c>
      <c r="F3" s="23">
        <v>4640</v>
      </c>
      <c r="G3" s="16">
        <v>4.5999999999999996</v>
      </c>
      <c r="H3" s="15">
        <v>23869</v>
      </c>
    </row>
    <row r="4" spans="2:8" x14ac:dyDescent="0.3">
      <c r="B4" s="5" t="s">
        <v>37</v>
      </c>
      <c r="C4" s="3" t="s">
        <v>13</v>
      </c>
      <c r="D4" s="3" t="s">
        <v>31</v>
      </c>
      <c r="E4" s="3" t="s">
        <v>5</v>
      </c>
      <c r="F4" s="23">
        <v>19900</v>
      </c>
      <c r="G4" s="16">
        <v>4.5</v>
      </c>
      <c r="H4" s="15">
        <v>10967</v>
      </c>
    </row>
    <row r="5" spans="2:8" x14ac:dyDescent="0.3">
      <c r="B5" s="5" t="s">
        <v>38</v>
      </c>
      <c r="C5" s="3" t="s">
        <v>14</v>
      </c>
      <c r="D5" s="3" t="s">
        <v>32</v>
      </c>
      <c r="E5" s="3" t="s">
        <v>6</v>
      </c>
      <c r="F5" s="23">
        <v>6390</v>
      </c>
      <c r="G5" s="16">
        <v>4.5</v>
      </c>
      <c r="H5" s="15">
        <v>174320</v>
      </c>
    </row>
    <row r="6" spans="2:8" x14ac:dyDescent="0.3">
      <c r="B6" s="5" t="s">
        <v>40</v>
      </c>
      <c r="C6" s="3" t="s">
        <v>15</v>
      </c>
      <c r="D6" s="3" t="s">
        <v>33</v>
      </c>
      <c r="E6" s="3" t="s">
        <v>7</v>
      </c>
      <c r="F6" s="23">
        <v>17800</v>
      </c>
      <c r="G6" s="16">
        <v>4.2</v>
      </c>
      <c r="H6" s="15">
        <v>18222</v>
      </c>
    </row>
    <row r="7" spans="2:8" x14ac:dyDescent="0.3">
      <c r="B7" s="5" t="s">
        <v>41</v>
      </c>
      <c r="C7" s="3" t="s">
        <v>16</v>
      </c>
      <c r="D7" s="3" t="s">
        <v>31</v>
      </c>
      <c r="E7" s="3" t="s">
        <v>8</v>
      </c>
      <c r="F7" s="23">
        <v>7150</v>
      </c>
      <c r="G7" s="16">
        <v>4.5</v>
      </c>
      <c r="H7" s="15">
        <v>14825</v>
      </c>
    </row>
    <row r="8" spans="2:8" x14ac:dyDescent="0.3">
      <c r="B8" s="5" t="s">
        <v>42</v>
      </c>
      <c r="C8" s="3" t="s">
        <v>17</v>
      </c>
      <c r="D8" s="3" t="s">
        <v>34</v>
      </c>
      <c r="E8" s="3" t="s">
        <v>9</v>
      </c>
      <c r="F8" s="23">
        <v>14490</v>
      </c>
      <c r="G8" s="16">
        <v>4.2</v>
      </c>
      <c r="H8" s="15">
        <v>52800</v>
      </c>
    </row>
    <row r="9" spans="2:8" x14ac:dyDescent="0.3">
      <c r="B9" s="5" t="s">
        <v>43</v>
      </c>
      <c r="C9" s="3" t="s">
        <v>18</v>
      </c>
      <c r="D9" s="3" t="s">
        <v>31</v>
      </c>
      <c r="E9" s="3" t="s">
        <v>10</v>
      </c>
      <c r="F9" s="23">
        <v>17650</v>
      </c>
      <c r="G9" s="16">
        <v>5</v>
      </c>
      <c r="H9" s="15">
        <v>30763</v>
      </c>
    </row>
    <row r="10" spans="2:8" x14ac:dyDescent="0.3">
      <c r="B10" s="5" t="s">
        <v>44</v>
      </c>
      <c r="C10" s="3" t="s">
        <v>19</v>
      </c>
      <c r="D10" s="3" t="s">
        <v>35</v>
      </c>
      <c r="E10" s="3" t="s">
        <v>11</v>
      </c>
      <c r="F10" s="23">
        <v>8560</v>
      </c>
      <c r="G10" s="16">
        <v>4</v>
      </c>
      <c r="H10" s="15">
        <v>12870</v>
      </c>
    </row>
    <row r="11" spans="2:8" ht="14.25" thickBot="1" x14ac:dyDescent="0.35">
      <c r="B11" s="8" t="s">
        <v>45</v>
      </c>
      <c r="C11" s="9"/>
      <c r="D11" s="9"/>
      <c r="E11" s="9"/>
      <c r="F11" s="9"/>
      <c r="G11" s="9"/>
      <c r="H11" s="12">
        <f>DAVERAGE(B2:H10,5,D2:D3)</f>
        <v>9230</v>
      </c>
    </row>
    <row r="13" spans="2:8" ht="14.25" thickBot="1" x14ac:dyDescent="0.35"/>
    <row r="14" spans="2:8" x14ac:dyDescent="0.3">
      <c r="B14" s="17" t="s">
        <v>0</v>
      </c>
      <c r="C14" s="26" t="s">
        <v>22</v>
      </c>
    </row>
    <row r="15" spans="2:8" x14ac:dyDescent="0.3">
      <c r="B15" s="2" t="s">
        <v>46</v>
      </c>
    </row>
    <row r="16" spans="2:8" x14ac:dyDescent="0.3">
      <c r="C16" s="2" t="s">
        <v>47</v>
      </c>
    </row>
    <row r="17" spans="2:5" ht="14.25" thickBot="1" x14ac:dyDescent="0.35"/>
    <row r="18" spans="2:5" ht="40.5" x14ac:dyDescent="0.3">
      <c r="B18" s="18" t="s">
        <v>1</v>
      </c>
      <c r="C18" s="18" t="s">
        <v>2</v>
      </c>
      <c r="D18" s="18" t="s">
        <v>20</v>
      </c>
      <c r="E18" s="19" t="s">
        <v>21</v>
      </c>
    </row>
    <row r="19" spans="2:5" x14ac:dyDescent="0.3">
      <c r="B19" s="3" t="s">
        <v>14</v>
      </c>
      <c r="C19" s="3" t="s">
        <v>32</v>
      </c>
      <c r="D19" s="28">
        <v>639</v>
      </c>
      <c r="E19" s="29">
        <v>4.5</v>
      </c>
    </row>
    <row r="20" spans="2:5" x14ac:dyDescent="0.3">
      <c r="B20" s="3" t="s">
        <v>15</v>
      </c>
      <c r="C20" s="3" t="s">
        <v>33</v>
      </c>
      <c r="D20" s="28">
        <v>17800</v>
      </c>
      <c r="E20" s="29">
        <v>4.2</v>
      </c>
    </row>
    <row r="21" spans="2:5" x14ac:dyDescent="0.3">
      <c r="B21" s="3" t="s">
        <v>18</v>
      </c>
      <c r="C21" s="3" t="s">
        <v>31</v>
      </c>
      <c r="D21" s="28">
        <v>17650</v>
      </c>
      <c r="E21" s="29">
        <v>5</v>
      </c>
    </row>
  </sheetData>
  <mergeCells count="1">
    <mergeCell ref="B11:G11"/>
  </mergeCells>
  <phoneticPr fontId="2" type="noConversion"/>
  <conditionalFormatting sqref="B3:H10">
    <cfRule type="expression" dxfId="1" priority="1">
      <formula>$F3&lt;=8000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75" zoomScaleNormal="175" workbookViewId="0">
      <selection activeCell="J6" sqref="J6"/>
    </sheetView>
  </sheetViews>
  <sheetFormatPr defaultRowHeight="13.5" x14ac:dyDescent="0.3"/>
  <cols>
    <col min="1" max="1" width="1.625" style="1" customWidth="1"/>
    <col min="2" max="2" width="9" style="1"/>
    <col min="3" max="3" width="19.25" style="1" customWidth="1"/>
    <col min="4" max="5" width="9" style="1"/>
    <col min="6" max="6" width="11.75" style="1" customWidth="1"/>
    <col min="7" max="7" width="9" style="1"/>
    <col min="8" max="8" width="12.25" style="1" customWidth="1"/>
    <col min="9" max="16384" width="9" style="1"/>
  </cols>
  <sheetData>
    <row r="1" spans="2:8" ht="14.25" thickBot="1" x14ac:dyDescent="0.35"/>
    <row r="2" spans="2:8" ht="40.5" x14ac:dyDescent="0.3">
      <c r="B2" s="17" t="s">
        <v>0</v>
      </c>
      <c r="C2" s="18" t="s">
        <v>1</v>
      </c>
      <c r="D2" s="18" t="s">
        <v>2</v>
      </c>
      <c r="E2" s="18" t="s">
        <v>3</v>
      </c>
      <c r="F2" s="18" t="s">
        <v>20</v>
      </c>
      <c r="G2" s="19" t="s">
        <v>21</v>
      </c>
      <c r="H2" s="18" t="s">
        <v>22</v>
      </c>
    </row>
    <row r="3" spans="2:8" x14ac:dyDescent="0.3">
      <c r="B3" s="5" t="s">
        <v>38</v>
      </c>
      <c r="C3" s="3" t="s">
        <v>14</v>
      </c>
      <c r="D3" s="3" t="s">
        <v>32</v>
      </c>
      <c r="E3" s="3" t="s">
        <v>6</v>
      </c>
      <c r="F3" s="27">
        <v>6390</v>
      </c>
      <c r="G3" s="16">
        <v>4.5</v>
      </c>
      <c r="H3" s="15">
        <v>174320</v>
      </c>
    </row>
    <row r="4" spans="2:8" x14ac:dyDescent="0.3">
      <c r="B4" s="5" t="s">
        <v>40</v>
      </c>
      <c r="C4" s="3" t="s">
        <v>15</v>
      </c>
      <c r="D4" s="3" t="s">
        <v>33</v>
      </c>
      <c r="E4" s="3" t="s">
        <v>7</v>
      </c>
      <c r="F4" s="27">
        <v>17800</v>
      </c>
      <c r="G4" s="16">
        <v>4.2</v>
      </c>
      <c r="H4" s="15">
        <v>18222</v>
      </c>
    </row>
    <row r="5" spans="2:8" x14ac:dyDescent="0.3">
      <c r="B5" s="5" t="s">
        <v>43</v>
      </c>
      <c r="C5" s="3" t="s">
        <v>18</v>
      </c>
      <c r="D5" s="3" t="s">
        <v>31</v>
      </c>
      <c r="E5" s="3" t="s">
        <v>10</v>
      </c>
      <c r="F5" s="27">
        <v>17650</v>
      </c>
      <c r="G5" s="16">
        <v>5</v>
      </c>
      <c r="H5" s="15">
        <v>30763</v>
      </c>
    </row>
    <row r="6" spans="2:8" x14ac:dyDescent="0.3">
      <c r="B6" s="5"/>
      <c r="C6" s="3"/>
      <c r="D6" s="3"/>
      <c r="E6" s="30" t="s">
        <v>52</v>
      </c>
      <c r="F6" s="27">
        <f>SUBTOTAL(1,F3:F5)</f>
        <v>13946.666666666666</v>
      </c>
      <c r="G6" s="16"/>
      <c r="H6" s="15"/>
    </row>
    <row r="7" spans="2:8" x14ac:dyDescent="0.3">
      <c r="B7" s="5"/>
      <c r="C7" s="3">
        <f>SUBTOTAL(3,C3:C5)</f>
        <v>3</v>
      </c>
      <c r="D7" s="3"/>
      <c r="E7" s="30" t="s">
        <v>48</v>
      </c>
      <c r="F7" s="27"/>
      <c r="G7" s="16"/>
      <c r="H7" s="15"/>
    </row>
    <row r="8" spans="2:8" x14ac:dyDescent="0.3">
      <c r="B8" s="5" t="s">
        <v>36</v>
      </c>
      <c r="C8" s="3" t="s">
        <v>12</v>
      </c>
      <c r="D8" s="3" t="s">
        <v>30</v>
      </c>
      <c r="E8" s="3" t="s">
        <v>4</v>
      </c>
      <c r="F8" s="27">
        <v>4640</v>
      </c>
      <c r="G8" s="16">
        <v>4.5999999999999996</v>
      </c>
      <c r="H8" s="15">
        <v>23869</v>
      </c>
    </row>
    <row r="9" spans="2:8" x14ac:dyDescent="0.3">
      <c r="B9" s="5" t="s">
        <v>42</v>
      </c>
      <c r="C9" s="3" t="s">
        <v>17</v>
      </c>
      <c r="D9" s="3" t="s">
        <v>34</v>
      </c>
      <c r="E9" s="3" t="s">
        <v>9</v>
      </c>
      <c r="F9" s="27">
        <v>14490</v>
      </c>
      <c r="G9" s="16">
        <v>4.2</v>
      </c>
      <c r="H9" s="15">
        <v>52800</v>
      </c>
    </row>
    <row r="10" spans="2:8" x14ac:dyDescent="0.3">
      <c r="B10" s="5" t="s">
        <v>44</v>
      </c>
      <c r="C10" s="3" t="s">
        <v>19</v>
      </c>
      <c r="D10" s="3" t="s">
        <v>35</v>
      </c>
      <c r="E10" s="3" t="s">
        <v>11</v>
      </c>
      <c r="F10" s="27">
        <v>8560</v>
      </c>
      <c r="G10" s="16">
        <v>4</v>
      </c>
      <c r="H10" s="15">
        <v>12870</v>
      </c>
    </row>
    <row r="11" spans="2:8" x14ac:dyDescent="0.3">
      <c r="B11" s="5"/>
      <c r="C11" s="3"/>
      <c r="D11" s="3"/>
      <c r="E11" s="30" t="s">
        <v>53</v>
      </c>
      <c r="F11" s="27">
        <f>SUBTOTAL(1,F8:F10)</f>
        <v>9230</v>
      </c>
      <c r="G11" s="16"/>
      <c r="H11" s="15"/>
    </row>
    <row r="12" spans="2:8" x14ac:dyDescent="0.3">
      <c r="B12" s="5"/>
      <c r="C12" s="3">
        <f>SUBTOTAL(3,C8:C10)</f>
        <v>3</v>
      </c>
      <c r="D12" s="3"/>
      <c r="E12" s="30" t="s">
        <v>49</v>
      </c>
      <c r="F12" s="27"/>
      <c r="G12" s="16"/>
      <c r="H12" s="15"/>
    </row>
    <row r="13" spans="2:8" x14ac:dyDescent="0.3">
      <c r="B13" s="5" t="s">
        <v>37</v>
      </c>
      <c r="C13" s="3" t="s">
        <v>13</v>
      </c>
      <c r="D13" s="3" t="s">
        <v>31</v>
      </c>
      <c r="E13" s="3" t="s">
        <v>5</v>
      </c>
      <c r="F13" s="27">
        <v>19900</v>
      </c>
      <c r="G13" s="16">
        <v>4.5</v>
      </c>
      <c r="H13" s="15">
        <v>10967</v>
      </c>
    </row>
    <row r="14" spans="2:8" x14ac:dyDescent="0.3">
      <c r="B14" s="5" t="s">
        <v>41</v>
      </c>
      <c r="C14" s="3" t="s">
        <v>16</v>
      </c>
      <c r="D14" s="3" t="s">
        <v>31</v>
      </c>
      <c r="E14" s="3" t="s">
        <v>8</v>
      </c>
      <c r="F14" s="27">
        <v>7150</v>
      </c>
      <c r="G14" s="16">
        <v>4.5</v>
      </c>
      <c r="H14" s="15">
        <v>14825</v>
      </c>
    </row>
    <row r="15" spans="2:8" x14ac:dyDescent="0.3">
      <c r="B15" s="31"/>
      <c r="C15" s="31"/>
      <c r="D15" s="31"/>
      <c r="E15" s="35" t="s">
        <v>54</v>
      </c>
      <c r="F15" s="36">
        <f>SUBTOTAL(1,F13:F14)</f>
        <v>13525</v>
      </c>
      <c r="G15" s="33"/>
      <c r="H15" s="34"/>
    </row>
    <row r="16" spans="2:8" x14ac:dyDescent="0.3">
      <c r="B16" s="31"/>
      <c r="C16" s="31">
        <f>SUBTOTAL(3,C13:C14)</f>
        <v>2</v>
      </c>
      <c r="D16" s="31"/>
      <c r="E16" s="35" t="s">
        <v>50</v>
      </c>
      <c r="F16" s="36"/>
      <c r="G16" s="33"/>
      <c r="H16" s="34"/>
    </row>
    <row r="17" spans="2:8" x14ac:dyDescent="0.3">
      <c r="B17" s="31"/>
      <c r="C17" s="31"/>
      <c r="D17" s="31"/>
      <c r="E17" s="35" t="s">
        <v>55</v>
      </c>
      <c r="F17" s="36">
        <f>SUBTOTAL(1,F3:F14)</f>
        <v>12072.5</v>
      </c>
      <c r="G17" s="33"/>
      <c r="H17" s="34"/>
    </row>
    <row r="18" spans="2:8" x14ac:dyDescent="0.3">
      <c r="B18" s="31"/>
      <c r="C18" s="31">
        <f>SUBTOTAL(3,C3:C14)</f>
        <v>8</v>
      </c>
      <c r="D18" s="31"/>
      <c r="E18" s="35" t="s">
        <v>51</v>
      </c>
      <c r="F18" s="32"/>
      <c r="G18" s="33"/>
      <c r="H18" s="34"/>
    </row>
  </sheetData>
  <sortState ref="B3:H10">
    <sortCondition descending="1" ref="E3:E10"/>
  </sortState>
  <phoneticPr fontId="2" type="noConversion"/>
  <conditionalFormatting sqref="B3:H18">
    <cfRule type="expression" dxfId="0" priority="1">
      <formula>$F3&lt;=8000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김민경</dc:creator>
  <cp:lastModifiedBy>김민경</cp:lastModifiedBy>
  <dcterms:created xsi:type="dcterms:W3CDTF">2023-05-09T16:55:07Z</dcterms:created>
  <dcterms:modified xsi:type="dcterms:W3CDTF">2023-05-09T18:03:10Z</dcterms:modified>
</cp:coreProperties>
</file>