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제1작업" sheetId="1" r:id="rId1"/>
    <sheet name="제2작업" sheetId="2" r:id="rId2"/>
    <sheet name="제3작업" sheetId="6" r:id="rId3"/>
    <sheet name="제4작업" sheetId="8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분류">제1작업!$D$5:$D$12</definedName>
  </definedNames>
  <calcPr calcId="162913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E14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  <c r="J14" i="1"/>
</calcChain>
</file>

<file path=xl/sharedStrings.xml><?xml version="1.0" encoding="utf-8"?>
<sst xmlns="http://schemas.openxmlformats.org/spreadsheetml/2006/main" count="109" uniqueCount="53">
  <si>
    <t>코드</t>
    <phoneticPr fontId="2" type="noConversion"/>
  </si>
  <si>
    <t>제품명</t>
    <phoneticPr fontId="2" type="noConversion"/>
  </si>
  <si>
    <t>시래기된장밥</t>
    <phoneticPr fontId="2" type="noConversion"/>
  </si>
  <si>
    <t>구운폴렌타</t>
    <phoneticPr fontId="2" type="noConversion"/>
  </si>
  <si>
    <t>감바스피칸테</t>
    <phoneticPr fontId="2" type="noConversion"/>
  </si>
  <si>
    <t>공심채볶음</t>
    <phoneticPr fontId="2" type="noConversion"/>
  </si>
  <si>
    <t>관서식스키야키</t>
    <phoneticPr fontId="2" type="noConversion"/>
  </si>
  <si>
    <t>비건버섯라자냐</t>
    <phoneticPr fontId="2" type="noConversion"/>
  </si>
  <si>
    <t>춘천식닭갈비</t>
    <phoneticPr fontId="2" type="noConversion"/>
  </si>
  <si>
    <t>산채나물비빔</t>
    <phoneticPr fontId="2" type="noConversion"/>
  </si>
  <si>
    <t>분류</t>
    <phoneticPr fontId="2" type="noConversion"/>
  </si>
  <si>
    <t>판매수량</t>
    <phoneticPr fontId="2" type="noConversion"/>
  </si>
  <si>
    <t>채식</t>
    <phoneticPr fontId="2" type="noConversion"/>
  </si>
  <si>
    <t>글루텐프리</t>
    <phoneticPr fontId="2" type="noConversion"/>
  </si>
  <si>
    <t>저탄수화물</t>
    <phoneticPr fontId="2" type="noConversion"/>
  </si>
  <si>
    <t>저탄수화물</t>
    <phoneticPr fontId="2" type="noConversion"/>
  </si>
  <si>
    <t>글루텐프리</t>
    <phoneticPr fontId="2" type="noConversion"/>
  </si>
  <si>
    <t>채식</t>
    <phoneticPr fontId="2" type="noConversion"/>
  </si>
  <si>
    <t>출시일</t>
    <phoneticPr fontId="2" type="noConversion"/>
  </si>
  <si>
    <t>가격
(단위:원)</t>
    <phoneticPr fontId="2" type="noConversion"/>
  </si>
  <si>
    <t>제조공장</t>
    <phoneticPr fontId="2" type="noConversion"/>
  </si>
  <si>
    <t>순위</t>
    <phoneticPr fontId="2" type="noConversion"/>
  </si>
  <si>
    <t>채식 제품 수</t>
    <phoneticPr fontId="2" type="noConversion"/>
  </si>
  <si>
    <t>최대 판매수량</t>
    <phoneticPr fontId="2" type="noConversion"/>
  </si>
  <si>
    <t>코드</t>
    <phoneticPr fontId="2" type="noConversion"/>
  </si>
  <si>
    <t>판매수량</t>
    <phoneticPr fontId="2" type="noConversion"/>
  </si>
  <si>
    <t>저탄수화물 전월대비 성장률(%) 평균</t>
    <phoneticPr fontId="2" type="noConversion"/>
  </si>
  <si>
    <t>K3237</t>
    <phoneticPr fontId="2" type="noConversion"/>
  </si>
  <si>
    <t>E2891</t>
    <phoneticPr fontId="2" type="noConversion"/>
  </si>
  <si>
    <t>E1237</t>
    <phoneticPr fontId="2" type="noConversion"/>
  </si>
  <si>
    <t>C2912</t>
    <phoneticPr fontId="2" type="noConversion"/>
  </si>
  <si>
    <t>J1028</t>
    <phoneticPr fontId="2" type="noConversion"/>
  </si>
  <si>
    <t>E3019</t>
    <phoneticPr fontId="2" type="noConversion"/>
  </si>
  <si>
    <t>K1456</t>
    <phoneticPr fontId="2" type="noConversion"/>
  </si>
  <si>
    <t>K2234</t>
    <phoneticPr fontId="2" type="noConversion"/>
  </si>
  <si>
    <t>총합계</t>
  </si>
  <si>
    <t>글루텐프리</t>
  </si>
  <si>
    <t>저탄수화물</t>
  </si>
  <si>
    <t>채식</t>
  </si>
  <si>
    <t>개수 : 제품명</t>
  </si>
  <si>
    <t>1-10000</t>
  </si>
  <si>
    <t>10001-20000</t>
  </si>
  <si>
    <t>20001-30000</t>
  </si>
  <si>
    <t>분류</t>
  </si>
  <si>
    <t>가격(단위:원)</t>
  </si>
  <si>
    <t>**</t>
  </si>
  <si>
    <t>E1237</t>
  </si>
  <si>
    <t>K*</t>
    <phoneticPr fontId="2" type="noConversion"/>
  </si>
  <si>
    <t>&gt;=10000</t>
    <phoneticPr fontId="2" type="noConversion"/>
  </si>
  <si>
    <t>전월대비
성장률(%)</t>
    <phoneticPr fontId="2" type="noConversion"/>
  </si>
  <si>
    <t>전월대비
성장률(%)</t>
    <phoneticPr fontId="2" type="noConversion"/>
  </si>
  <si>
    <t>전월대비
성장률(%)</t>
    <phoneticPr fontId="2" type="noConversion"/>
  </si>
  <si>
    <t>평균 : 전월대비(%)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</si>
</sst>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0.0_ "/>
    <numFmt numFmtId="177" formatCode="#,##0&quot;&quot;&quot;박&quot;&quot;스&quot;"/>
    <numFmt numFmtId="178" formatCode="0_ "/>
    <numFmt numFmtId="179" formatCode="#,##0&quot;박스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1" fillId="0" borderId="1" xfId="1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77" fontId="1" fillId="0" borderId="1" xfId="1" applyNumberFormat="1" applyFont="1" applyBorder="1" applyAlignment="1">
      <alignment horizontal="right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1" fontId="1" fillId="0" borderId="0" xfId="0" applyNumberFormat="1" applyFont="1" applyAlignment="1">
      <alignment horizontal="left" vertical="center"/>
    </xf>
    <xf numFmtId="0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78" fontId="1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horizontal="right" vertical="top"/>
    </xf>
    <xf numFmtId="0" fontId="1" fillId="0" borderId="12" xfId="0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righ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1" fontId="1" fillId="0" borderId="18" xfId="1" applyFont="1" applyBorder="1" applyAlignment="1">
      <alignment horizontal="right" vertical="center"/>
    </xf>
    <xf numFmtId="176" fontId="1" fillId="0" borderId="19" xfId="0" applyNumberFormat="1" applyFont="1" applyBorder="1" applyAlignment="1">
      <alignment horizontal="right" vertical="center"/>
    </xf>
    <xf numFmtId="179" fontId="1" fillId="0" borderId="1" xfId="1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91">
    <dxf>
      <alignment horizontal="center" readingOrder="0"/>
    </dxf>
    <dxf>
      <alignment horizontal="center" readingOrder="0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right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general" readingOrder="0"/>
    </dxf>
    <dxf>
      <alignment horizontal="right" readingOrder="0"/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0.0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color rgb="FF0070C0"/>
      </font>
    </dxf>
    <dxf>
      <font>
        <b/>
        <i val="0"/>
        <color rgb="FF0070C0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alignment horizontal="right" readingOrder="0"/>
    </dxf>
    <dxf>
      <alignment horizontal="general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horizontal="righ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채식 및 저탄수화물 판매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가격(단위:원)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(제1작업!$C$5,제1작업!$C$7:$C$9,제1작업!$C$11:$C$12)</c:f>
              <c:strCache>
                <c:ptCount val="6"/>
                <c:pt idx="0">
                  <c:v>시래기된장밥</c:v>
                </c:pt>
                <c:pt idx="1">
                  <c:v>감바스피칸테</c:v>
                </c:pt>
                <c:pt idx="2">
                  <c:v>공심채볶음</c:v>
                </c:pt>
                <c:pt idx="3">
                  <c:v>관서식스키야키</c:v>
                </c:pt>
                <c:pt idx="4">
                  <c:v>춘천식닭갈비</c:v>
                </c:pt>
                <c:pt idx="5">
                  <c:v>산채나물비빔</c:v>
                </c:pt>
              </c:strCache>
            </c:strRef>
          </c:cat>
          <c:val>
            <c:numRef>
              <c:f>(제1작업!$G$5,제1작업!$G$7:$G$9,제1작업!$G$11:$G$12)</c:f>
              <c:numCache>
                <c:formatCode>_(* #,##0_);_(* \(#,##0\);_(* "-"_);_(@_)</c:formatCode>
                <c:ptCount val="6"/>
                <c:pt idx="0">
                  <c:v>12400</c:v>
                </c:pt>
                <c:pt idx="1">
                  <c:v>19000</c:v>
                </c:pt>
                <c:pt idx="2">
                  <c:v>6900</c:v>
                </c:pt>
                <c:pt idx="3">
                  <c:v>25000</c:v>
                </c:pt>
                <c:pt idx="4">
                  <c:v>13000</c:v>
                </c:pt>
                <c:pt idx="5">
                  <c:v>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B-4926-9DE1-E8D39D837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833232016"/>
        <c:axId val="1833233264"/>
      </c:barChart>
      <c:lineChart>
        <c:grouping val="standard"/>
        <c:varyColors val="0"/>
        <c:ser>
          <c:idx val="0"/>
          <c:order val="0"/>
          <c:tx>
            <c:strRef>
              <c:f>제1작업!$E$4</c:f>
              <c:strCache>
                <c:ptCount val="1"/>
                <c:pt idx="0">
                  <c:v>판매수량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E6B-4926-9DE1-E8D39D8374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(제1작업!$C$5,제1작업!$C$7:$C$9,제1작업!$C$11:$C$12)</c:f>
              <c:strCache>
                <c:ptCount val="6"/>
                <c:pt idx="0">
                  <c:v>시래기된장밥</c:v>
                </c:pt>
                <c:pt idx="1">
                  <c:v>감바스피칸테</c:v>
                </c:pt>
                <c:pt idx="2">
                  <c:v>공심채볶음</c:v>
                </c:pt>
                <c:pt idx="3">
                  <c:v>관서식스키야키</c:v>
                </c:pt>
                <c:pt idx="4">
                  <c:v>춘천식닭갈비</c:v>
                </c:pt>
                <c:pt idx="5">
                  <c:v>산채나물비빔</c:v>
                </c:pt>
              </c:strCache>
            </c:strRef>
          </c:cat>
          <c:val>
            <c:numRef>
              <c:f>(제1작업!$E$5,제1작업!$E$7:$E$9,제1작업!$E$11:$E$12)</c:f>
              <c:numCache>
                <c:formatCode>#,##0"박스"</c:formatCode>
                <c:ptCount val="6"/>
                <c:pt idx="0">
                  <c:v>90680</c:v>
                </c:pt>
                <c:pt idx="1">
                  <c:v>78000</c:v>
                </c:pt>
                <c:pt idx="2">
                  <c:v>6749</c:v>
                </c:pt>
                <c:pt idx="3">
                  <c:v>5086</c:v>
                </c:pt>
                <c:pt idx="4">
                  <c:v>94650</c:v>
                </c:pt>
                <c:pt idx="5">
                  <c:v>5010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B-4926-9DE1-E8D39D837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240752"/>
        <c:axId val="1833244496"/>
      </c:lineChart>
      <c:catAx>
        <c:axId val="18332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833233264"/>
        <c:crosses val="autoZero"/>
        <c:auto val="1"/>
        <c:lblAlgn val="ctr"/>
        <c:lblOffset val="100"/>
        <c:noMultiLvlLbl val="0"/>
      </c:catAx>
      <c:valAx>
        <c:axId val="18332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833232016"/>
        <c:crosses val="autoZero"/>
        <c:crossBetween val="between"/>
      </c:valAx>
      <c:valAx>
        <c:axId val="1833244496"/>
        <c:scaling>
          <c:orientation val="minMax"/>
        </c:scaling>
        <c:delete val="0"/>
        <c:axPos val="r"/>
        <c:numFmt formatCode="#,##0&quot;박스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833240752"/>
        <c:crosses val="max"/>
        <c:crossBetween val="between"/>
        <c:majorUnit val="20000"/>
      </c:valAx>
      <c:catAx>
        <c:axId val="1833240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324449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5442</xdr:colOff>
      <xdr:row>0</xdr:row>
      <xdr:rowOff>21771</xdr:rowOff>
    </xdr:from>
    <xdr:to>
      <xdr:col>10</xdr:col>
      <xdr:colOff>243567</xdr:colOff>
      <xdr:row>2</xdr:row>
      <xdr:rowOff>152400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7785" y="21771"/>
          <a:ext cx="2447925" cy="478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54427</xdr:colOff>
      <xdr:row>0</xdr:row>
      <xdr:rowOff>27214</xdr:rowOff>
    </xdr:from>
    <xdr:to>
      <xdr:col>6</xdr:col>
      <xdr:colOff>849085</xdr:colOff>
      <xdr:row>2</xdr:row>
      <xdr:rowOff>146957</xdr:rowOff>
    </xdr:to>
    <xdr:sp macro="" textlink="">
      <xdr:nvSpPr>
        <xdr:cNvPr id="3" name="순서도: 화면 표시 2"/>
        <xdr:cNvSpPr/>
      </xdr:nvSpPr>
      <xdr:spPr>
        <a:xfrm>
          <a:off x="179613" y="27214"/>
          <a:ext cx="5894615" cy="468086"/>
        </a:xfrm>
        <a:prstGeom prst="flowChartDisplay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밀키트  베스트 판매 현황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4076947" cy="7970921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0.28578</cdr:x>
      <cdr:y>0.10263</cdr:y>
    </cdr:from>
    <cdr:to>
      <cdr:x>0.3821</cdr:x>
      <cdr:y>0.17714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4022912" y="818030"/>
          <a:ext cx="1355912" cy="593912"/>
        </a:xfrm>
        <a:prstGeom xmlns:a="http://schemas.openxmlformats.org/drawingml/2006/main" prst="wedgeRoundRectCallout">
          <a:avLst>
            <a:gd name="adj1" fmla="val -39841"/>
            <a:gd name="adj2" fmla="val 85142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altLang="ko-KR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2</a:t>
          </a:r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주년 할인행사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5056.865218402774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제품명" numFmtId="0">
      <sharedItems/>
    </cacheField>
    <cacheField name="분류" numFmtId="0">
      <sharedItems count="3">
        <s v="채식"/>
        <s v="글루텐프리"/>
        <s v="저탄수화물"/>
      </sharedItems>
    </cacheField>
    <cacheField name="판매수량" numFmtId="177">
      <sharedItems containsSemiMixedTypes="0" containsString="0" containsNumber="1" containsInteger="1" minValue="5009" maxValue="94650"/>
    </cacheField>
    <cacheField name="출시일" numFmtId="14">
      <sharedItems containsSemiMixedTypes="0" containsNonDate="0" containsDate="1" containsString="0" minDate="2020-07-08T00:00:00" maxDate="2021-11-01T00:00:00"/>
    </cacheField>
    <cacheField name="가격_x000a_(단위:원)" numFmtId="41">
      <sharedItems containsSemiMixedTypes="0" containsString="0" containsNumber="1" containsInteger="1" minValue="6900" maxValue="25000" count="8">
        <n v="12400"/>
        <n v="12000"/>
        <n v="19000"/>
        <n v="6900"/>
        <n v="25000"/>
        <n v="15000"/>
        <n v="13000"/>
        <n v="8600"/>
      </sharedItems>
      <fieldGroup base="5">
        <rangePr autoStart="0" autoEnd="0" startNum="1" endNum="30000" groupInterval="10000"/>
        <groupItems count="5">
          <s v="&lt;1"/>
          <s v="1-10000"/>
          <s v="10001-20000"/>
          <s v="20001-30000"/>
          <s v="&gt;30001"/>
        </groupItems>
      </fieldGroup>
    </cacheField>
    <cacheField name="정월대비_x000a_성장률(%)" numFmtId="176">
      <sharedItems containsSemiMixedTypes="0" containsString="0" containsNumber="1" minValue="10" maxValue="1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K3237"/>
    <s v="시래기된장밥"/>
    <x v="0"/>
    <n v="90680"/>
    <d v="2020-10-25T00:00:00"/>
    <x v="0"/>
    <n v="15.7"/>
  </r>
  <r>
    <s v="E2891"/>
    <s v="구운폴렌타"/>
    <x v="1"/>
    <n v="7366"/>
    <d v="2021-10-31T00:00:00"/>
    <x v="1"/>
    <n v="152"/>
  </r>
  <r>
    <s v="E1237"/>
    <s v="감바스피칸테"/>
    <x v="2"/>
    <n v="78000"/>
    <d v="2020-12-01T00:00:00"/>
    <x v="2"/>
    <n v="55"/>
  </r>
  <r>
    <s v="C2912"/>
    <s v="공심채볶음"/>
    <x v="0"/>
    <n v="6749"/>
    <d v="2021-07-08T00:00:00"/>
    <x v="3"/>
    <n v="25"/>
  </r>
  <r>
    <s v="J1028"/>
    <s v="관서식스키야키"/>
    <x v="2"/>
    <n v="5086"/>
    <d v="2021-05-10T00:00:00"/>
    <x v="4"/>
    <n v="25"/>
  </r>
  <r>
    <s v="E3019"/>
    <s v="비건버섯라자냐"/>
    <x v="1"/>
    <n v="5009"/>
    <d v="2021-10-05T00:00:00"/>
    <x v="5"/>
    <n v="102.5"/>
  </r>
  <r>
    <s v="K1456"/>
    <s v="춘천식닭갈비"/>
    <x v="2"/>
    <n v="94650"/>
    <d v="2020-07-08T00:00:00"/>
    <x v="6"/>
    <n v="10"/>
  </r>
  <r>
    <s v="K2234"/>
    <s v="산채나물비빔"/>
    <x v="0"/>
    <n v="5010"/>
    <d v="2021-01-05T00:00:00"/>
    <x v="7"/>
    <n v="3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5" cacheId="19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가격(단위:원)" colHeaderCaption="분류">
  <location ref="B2:H8" firstHeaderRow="1" firstDataRow="3" firstDataCol="1"/>
  <pivotFields count="7">
    <pivotField showAll="0"/>
    <pivotField dataField="1" showAll="0"/>
    <pivotField axis="axisCol" showAll="0">
      <items count="4">
        <item x="0"/>
        <item x="2"/>
        <item x="1"/>
        <item t="default"/>
      </items>
    </pivotField>
    <pivotField numFmtId="177" showAll="0"/>
    <pivotField numFmtId="14" showAll="0"/>
    <pivotField axis="axisRow" numFmtId="41" showAll="0">
      <items count="6">
        <item x="0"/>
        <item x="1"/>
        <item x="2"/>
        <item x="3"/>
        <item x="4"/>
        <item t="default"/>
      </items>
    </pivotField>
    <pivotField dataField="1" numFmtId="176" showAll="0"/>
  </pivotFields>
  <rowFields count="1">
    <field x="5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제품명" fld="1" subtotal="count" baseField="0" baseItem="0"/>
    <dataField name="평균 : 전월대비(%)" fld="6" subtotal="average" baseField="5" baseItem="1"/>
  </dataFields>
  <formats count="41">
    <format dxfId="90">
      <pivotArea field="5" type="button" dataOnly="0" labelOnly="1" outline="0" axis="axisRow" fieldPosition="0"/>
    </format>
    <format dxfId="89">
      <pivotArea field="2" type="button" dataOnly="0" labelOnly="1" outline="0" axis="axisCol" fieldPosition="0"/>
    </format>
    <format dxfId="88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5" count="1">
            <x v="1"/>
          </reference>
        </references>
      </pivotArea>
    </format>
    <format dxfId="87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5" count="1">
            <x v="2"/>
          </reference>
        </references>
      </pivotArea>
    </format>
    <format dxfId="86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85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5" count="1">
            <x v="2"/>
          </reference>
        </references>
      </pivotArea>
    </format>
    <format dxfId="84">
      <pivotArea field="2" grandRow="1" outline="0" collapsedLevelsAreSubtotals="1" axis="axisCol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format>
    <format dxfId="83">
      <pivotArea field="2" grandRow="1" outline="0" collapsedLevelsAreSubtotals="1" axis="axisCol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format>
    <format dxfId="82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81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1"/>
          </reference>
          <reference field="5" count="1">
            <x v="1"/>
          </reference>
        </references>
      </pivotArea>
    </format>
    <format dxfId="80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>
            <x v="1"/>
          </reference>
        </references>
      </pivotArea>
    </format>
    <format dxfId="79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5" count="1">
            <x v="1"/>
          </reference>
        </references>
      </pivotArea>
    </format>
    <format dxfId="78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5" count="1">
            <x v="3"/>
          </reference>
        </references>
      </pivotArea>
    </format>
    <format dxfId="77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>
            <x v="3"/>
          </reference>
        </references>
      </pivotArea>
    </format>
    <format dxfId="76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>
            <x v="3"/>
          </reference>
        </references>
      </pivotArea>
    </format>
    <format dxfId="75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>
            <x v="3"/>
          </reference>
        </references>
      </pivotArea>
    </format>
    <format dxfId="74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>
            <x v="3"/>
          </reference>
        </references>
      </pivotArea>
    </format>
    <format dxfId="73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>
            <x v="3"/>
          </reference>
        </references>
      </pivotArea>
    </format>
    <format dxfId="72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>
            <x v="3"/>
          </reference>
        </references>
      </pivotArea>
    </format>
    <format dxfId="71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>
            <x v="3"/>
          </reference>
        </references>
      </pivotArea>
    </format>
    <format dxfId="70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69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68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>
            <x v="3"/>
          </reference>
        </references>
      </pivotArea>
    </format>
    <format dxfId="67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>
            <x v="3"/>
          </reference>
        </references>
      </pivotArea>
    </format>
    <format dxfId="66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>
            <x v="3"/>
          </reference>
        </references>
      </pivotArea>
    </format>
    <format dxfId="65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64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63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2" type="button" dataOnly="0" labelOnly="1" outline="0" axis="axisCol" fieldPosition="0"/>
    </format>
    <format dxfId="58">
      <pivotArea field="-2" type="button" dataOnly="0" labelOnly="1" outline="0" axis="axisCol" fieldPosition="1"/>
    </format>
    <format dxfId="57">
      <pivotArea type="topRight" dataOnly="0" labelOnly="1" outline="0" fieldPosition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3">
            <x v="1"/>
            <x v="2"/>
            <x v="3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1">
          <reference field="2" count="0"/>
        </references>
      </pivotArea>
    </format>
    <format dxfId="52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5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5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표2" displayName="표2" ref="B18:E22" totalsRowShown="0" headerRowBorderDxfId="46" tableBorderDxfId="47" totalsRowBorderDxfId="45">
  <autoFilter ref="B18:E22"/>
  <tableColumns count="4">
    <tableColumn id="1" name="코드" dataDxfId="44"/>
    <tableColumn id="2" name="제품명" dataDxfId="43"/>
    <tableColumn id="3" name="가격_x000a_(단위:원)" dataDxfId="42" dataCellStyle="쉼표 [0]"/>
    <tableColumn id="4" name="전월대비_x000a_성장률(%)" dataDxfId="4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9"/>
  <sheetViews>
    <sheetView tabSelected="1" topLeftCell="B1" zoomScale="175" zoomScaleNormal="175" workbookViewId="0">
      <selection activeCell="I17" sqref="I17"/>
    </sheetView>
  </sheetViews>
  <sheetFormatPr defaultRowHeight="13.5" x14ac:dyDescent="0.3"/>
  <cols>
    <col min="1" max="1" width="1.625" style="2" customWidth="1"/>
    <col min="2" max="2" width="16.375" style="2" customWidth="1"/>
    <col min="3" max="3" width="13.375" style="2" customWidth="1"/>
    <col min="4" max="4" width="11.375" style="2" customWidth="1"/>
    <col min="5" max="5" width="12" style="2" customWidth="1"/>
    <col min="6" max="6" width="13.875" style="2" customWidth="1"/>
    <col min="7" max="7" width="11.75" style="2" customWidth="1"/>
    <col min="8" max="9" width="9" style="2"/>
    <col min="10" max="10" width="11" style="2" bestFit="1" customWidth="1"/>
    <col min="11" max="11" width="5" style="2" customWidth="1"/>
    <col min="12" max="16384" width="9" style="2"/>
  </cols>
  <sheetData>
    <row r="3" spans="2:10" ht="14.25" thickBot="1" x14ac:dyDescent="0.35"/>
    <row r="4" spans="2:10" ht="40.5" x14ac:dyDescent="0.3">
      <c r="B4" s="20" t="s">
        <v>0</v>
      </c>
      <c r="C4" s="21" t="s">
        <v>1</v>
      </c>
      <c r="D4" s="21" t="s">
        <v>10</v>
      </c>
      <c r="E4" s="21" t="s">
        <v>11</v>
      </c>
      <c r="F4" s="21" t="s">
        <v>18</v>
      </c>
      <c r="G4" s="22" t="s">
        <v>19</v>
      </c>
      <c r="H4" s="22" t="s">
        <v>49</v>
      </c>
      <c r="I4" s="21" t="s">
        <v>20</v>
      </c>
      <c r="J4" s="23" t="s">
        <v>21</v>
      </c>
    </row>
    <row r="5" spans="2:10" x14ac:dyDescent="0.3">
      <c r="B5" s="12" t="s">
        <v>27</v>
      </c>
      <c r="C5" s="6" t="s">
        <v>2</v>
      </c>
      <c r="D5" s="6" t="s">
        <v>12</v>
      </c>
      <c r="E5" s="45">
        <v>90680</v>
      </c>
      <c r="F5" s="8">
        <v>44129</v>
      </c>
      <c r="G5" s="7">
        <v>12400</v>
      </c>
      <c r="H5" s="9">
        <v>15.7</v>
      </c>
      <c r="I5" s="6" t="str">
        <f>CHOOSE(MID(B5,2,1),"평택","정읍","진천")</f>
        <v>진천</v>
      </c>
      <c r="J5" s="13">
        <f>_xlfn.RANK.EQ(H5,$H$5:$H$12)</f>
        <v>7</v>
      </c>
    </row>
    <row r="6" spans="2:10" x14ac:dyDescent="0.3">
      <c r="B6" s="12" t="s">
        <v>28</v>
      </c>
      <c r="C6" s="6" t="s">
        <v>3</v>
      </c>
      <c r="D6" s="6" t="s">
        <v>13</v>
      </c>
      <c r="E6" s="45">
        <v>7366</v>
      </c>
      <c r="F6" s="8">
        <v>44500</v>
      </c>
      <c r="G6" s="7">
        <v>12000</v>
      </c>
      <c r="H6" s="9">
        <v>152</v>
      </c>
      <c r="I6" s="6" t="str">
        <f t="shared" ref="I6:I12" si="0">CHOOSE(MID(B6,2,1),"평택","정읍","진천")</f>
        <v>정읍</v>
      </c>
      <c r="J6" s="13">
        <f t="shared" ref="J6:J12" si="1">_xlfn.RANK.EQ(H6,$H$5:$H$12)</f>
        <v>1</v>
      </c>
    </row>
    <row r="7" spans="2:10" x14ac:dyDescent="0.3">
      <c r="B7" s="12" t="s">
        <v>29</v>
      </c>
      <c r="C7" s="6" t="s">
        <v>4</v>
      </c>
      <c r="D7" s="6" t="s">
        <v>14</v>
      </c>
      <c r="E7" s="45">
        <v>78000</v>
      </c>
      <c r="F7" s="8">
        <v>44166</v>
      </c>
      <c r="G7" s="7">
        <v>19000</v>
      </c>
      <c r="H7" s="9">
        <v>55</v>
      </c>
      <c r="I7" s="6" t="str">
        <f t="shared" si="0"/>
        <v>평택</v>
      </c>
      <c r="J7" s="13">
        <f t="shared" si="1"/>
        <v>3</v>
      </c>
    </row>
    <row r="8" spans="2:10" x14ac:dyDescent="0.3">
      <c r="B8" s="12" t="s">
        <v>30</v>
      </c>
      <c r="C8" s="6" t="s">
        <v>5</v>
      </c>
      <c r="D8" s="6" t="s">
        <v>12</v>
      </c>
      <c r="E8" s="45">
        <v>6749</v>
      </c>
      <c r="F8" s="8">
        <v>44385</v>
      </c>
      <c r="G8" s="7">
        <v>6900</v>
      </c>
      <c r="H8" s="9">
        <v>25</v>
      </c>
      <c r="I8" s="6" t="str">
        <f t="shared" si="0"/>
        <v>정읍</v>
      </c>
      <c r="J8" s="13">
        <f t="shared" si="1"/>
        <v>5</v>
      </c>
    </row>
    <row r="9" spans="2:10" x14ac:dyDescent="0.3">
      <c r="B9" s="12" t="s">
        <v>31</v>
      </c>
      <c r="C9" s="6" t="s">
        <v>6</v>
      </c>
      <c r="D9" s="6" t="s">
        <v>15</v>
      </c>
      <c r="E9" s="45">
        <v>5086</v>
      </c>
      <c r="F9" s="8">
        <v>44326</v>
      </c>
      <c r="G9" s="7">
        <v>25000</v>
      </c>
      <c r="H9" s="9">
        <v>25</v>
      </c>
      <c r="I9" s="6" t="str">
        <f t="shared" si="0"/>
        <v>평택</v>
      </c>
      <c r="J9" s="13">
        <f t="shared" si="1"/>
        <v>5</v>
      </c>
    </row>
    <row r="10" spans="2:10" x14ac:dyDescent="0.3">
      <c r="B10" s="12" t="s">
        <v>32</v>
      </c>
      <c r="C10" s="6" t="s">
        <v>7</v>
      </c>
      <c r="D10" s="6" t="s">
        <v>16</v>
      </c>
      <c r="E10" s="45">
        <v>5009</v>
      </c>
      <c r="F10" s="8">
        <v>44474</v>
      </c>
      <c r="G10" s="7">
        <v>15000</v>
      </c>
      <c r="H10" s="9">
        <v>102.5</v>
      </c>
      <c r="I10" s="6" t="str">
        <f t="shared" si="0"/>
        <v>진천</v>
      </c>
      <c r="J10" s="13">
        <f t="shared" si="1"/>
        <v>2</v>
      </c>
    </row>
    <row r="11" spans="2:10" x14ac:dyDescent="0.3">
      <c r="B11" s="12" t="s">
        <v>33</v>
      </c>
      <c r="C11" s="6" t="s">
        <v>8</v>
      </c>
      <c r="D11" s="6" t="s">
        <v>15</v>
      </c>
      <c r="E11" s="45">
        <v>94650</v>
      </c>
      <c r="F11" s="8">
        <v>44020</v>
      </c>
      <c r="G11" s="7">
        <v>13000</v>
      </c>
      <c r="H11" s="9">
        <v>10</v>
      </c>
      <c r="I11" s="6" t="str">
        <f t="shared" si="0"/>
        <v>평택</v>
      </c>
      <c r="J11" s="13">
        <f t="shared" si="1"/>
        <v>8</v>
      </c>
    </row>
    <row r="12" spans="2:10" x14ac:dyDescent="0.3">
      <c r="B12" s="12" t="s">
        <v>34</v>
      </c>
      <c r="C12" s="6" t="s">
        <v>9</v>
      </c>
      <c r="D12" s="6" t="s">
        <v>17</v>
      </c>
      <c r="E12" s="45">
        <v>5010</v>
      </c>
      <c r="F12" s="8">
        <v>44201</v>
      </c>
      <c r="G12" s="7">
        <v>8600</v>
      </c>
      <c r="H12" s="9">
        <v>30.5</v>
      </c>
      <c r="I12" s="6" t="str">
        <f t="shared" si="0"/>
        <v>정읍</v>
      </c>
      <c r="J12" s="13">
        <f t="shared" si="1"/>
        <v>4</v>
      </c>
    </row>
    <row r="13" spans="2:10" x14ac:dyDescent="0.3">
      <c r="B13" s="14" t="s">
        <v>22</v>
      </c>
      <c r="C13" s="10"/>
      <c r="D13" s="10"/>
      <c r="E13" s="6" t="str">
        <f>DCOUNTA(B4:H12,2,D4:D5)&amp;"개"</f>
        <v>3개</v>
      </c>
      <c r="F13" s="11"/>
      <c r="G13" s="10" t="s">
        <v>23</v>
      </c>
      <c r="H13" s="10"/>
      <c r="I13" s="10"/>
      <c r="J13" s="46">
        <f>MAX(E5:E12)</f>
        <v>94650</v>
      </c>
    </row>
    <row r="14" spans="2:10" ht="14.25" thickBot="1" x14ac:dyDescent="0.35">
      <c r="B14" s="15" t="s">
        <v>26</v>
      </c>
      <c r="C14" s="16"/>
      <c r="D14" s="16"/>
      <c r="E14" s="17">
        <f>SUMIF(분류,D7,H5:H12)/COUNTIF(분류,D7)</f>
        <v>30</v>
      </c>
      <c r="F14" s="18"/>
      <c r="G14" s="24" t="s">
        <v>24</v>
      </c>
      <c r="H14" s="17" t="s">
        <v>46</v>
      </c>
      <c r="I14" s="24" t="s">
        <v>25</v>
      </c>
      <c r="J14" s="19">
        <f>VLOOKUP(H14,B5:H12,4,FALSE)</f>
        <v>78000</v>
      </c>
    </row>
    <row r="18" ht="13.5" customHeight="1" x14ac:dyDescent="0.3"/>
    <row r="19" ht="30" customHeight="1" x14ac:dyDescent="0.3"/>
  </sheetData>
  <mergeCells count="4">
    <mergeCell ref="B13:D13"/>
    <mergeCell ref="B14:D14"/>
    <mergeCell ref="F13:F14"/>
    <mergeCell ref="G13:I13"/>
  </mergeCells>
  <phoneticPr fontId="2" type="noConversion"/>
  <conditionalFormatting sqref="B5:J12">
    <cfRule type="expression" dxfId="49" priority="1">
      <formula>$E5&gt;=90000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opLeftCell="A4" zoomScale="175" zoomScaleNormal="175" workbookViewId="0">
      <selection activeCell="F17" sqref="F17"/>
    </sheetView>
  </sheetViews>
  <sheetFormatPr defaultRowHeight="13.5" x14ac:dyDescent="0.3"/>
  <cols>
    <col min="1" max="1" width="1.625" style="27" customWidth="1"/>
    <col min="2" max="2" width="9" style="27"/>
    <col min="3" max="3" width="15.125" style="27" customWidth="1"/>
    <col min="4" max="4" width="10.375" style="27" customWidth="1"/>
    <col min="5" max="5" width="14" style="27" customWidth="1"/>
    <col min="6" max="6" width="13.625" style="27" customWidth="1"/>
    <col min="7" max="7" width="11.25" style="27" customWidth="1"/>
    <col min="8" max="8" width="10" style="27" customWidth="1"/>
    <col min="9" max="16384" width="9" style="27"/>
  </cols>
  <sheetData>
    <row r="1" spans="2:8" ht="14.25" thickBot="1" x14ac:dyDescent="0.35"/>
    <row r="2" spans="2:8" ht="27" x14ac:dyDescent="0.3">
      <c r="B2" s="20" t="s">
        <v>0</v>
      </c>
      <c r="C2" s="21" t="s">
        <v>1</v>
      </c>
      <c r="D2" s="21" t="s">
        <v>10</v>
      </c>
      <c r="E2" s="21" t="s">
        <v>11</v>
      </c>
      <c r="F2" s="21" t="s">
        <v>18</v>
      </c>
      <c r="G2" s="22" t="s">
        <v>19</v>
      </c>
      <c r="H2" s="22" t="s">
        <v>50</v>
      </c>
    </row>
    <row r="3" spans="2:8" x14ac:dyDescent="0.3">
      <c r="B3" s="12" t="s">
        <v>27</v>
      </c>
      <c r="C3" s="6" t="s">
        <v>2</v>
      </c>
      <c r="D3" s="6" t="s">
        <v>12</v>
      </c>
      <c r="E3" s="25">
        <v>90680</v>
      </c>
      <c r="F3" s="8">
        <v>44129</v>
      </c>
      <c r="G3" s="7">
        <v>12400</v>
      </c>
      <c r="H3" s="9">
        <v>15.7</v>
      </c>
    </row>
    <row r="4" spans="2:8" x14ac:dyDescent="0.3">
      <c r="B4" s="12" t="s">
        <v>28</v>
      </c>
      <c r="C4" s="6" t="s">
        <v>3</v>
      </c>
      <c r="D4" s="6" t="s">
        <v>13</v>
      </c>
      <c r="E4" s="25">
        <v>7366</v>
      </c>
      <c r="F4" s="8">
        <v>44500</v>
      </c>
      <c r="G4" s="7">
        <v>12000</v>
      </c>
      <c r="H4" s="9">
        <v>152</v>
      </c>
    </row>
    <row r="5" spans="2:8" x14ac:dyDescent="0.3">
      <c r="B5" s="12" t="s">
        <v>29</v>
      </c>
      <c r="C5" s="6" t="s">
        <v>4</v>
      </c>
      <c r="D5" s="6" t="s">
        <v>14</v>
      </c>
      <c r="E5" s="25">
        <v>78000</v>
      </c>
      <c r="F5" s="8">
        <v>44166</v>
      </c>
      <c r="G5" s="7">
        <v>19000</v>
      </c>
      <c r="H5" s="9">
        <v>55</v>
      </c>
    </row>
    <row r="6" spans="2:8" x14ac:dyDescent="0.3">
      <c r="B6" s="12" t="s">
        <v>30</v>
      </c>
      <c r="C6" s="6" t="s">
        <v>5</v>
      </c>
      <c r="D6" s="6" t="s">
        <v>12</v>
      </c>
      <c r="E6" s="25">
        <v>6749</v>
      </c>
      <c r="F6" s="8">
        <v>44385</v>
      </c>
      <c r="G6" s="7">
        <v>6900</v>
      </c>
      <c r="H6" s="9">
        <v>25</v>
      </c>
    </row>
    <row r="7" spans="2:8" x14ac:dyDescent="0.3">
      <c r="B7" s="12" t="s">
        <v>31</v>
      </c>
      <c r="C7" s="6" t="s">
        <v>6</v>
      </c>
      <c r="D7" s="6" t="s">
        <v>14</v>
      </c>
      <c r="E7" s="25">
        <v>5086</v>
      </c>
      <c r="F7" s="8">
        <v>44326</v>
      </c>
      <c r="G7" s="7">
        <v>25000</v>
      </c>
      <c r="H7" s="9">
        <v>25</v>
      </c>
    </row>
    <row r="8" spans="2:8" x14ac:dyDescent="0.3">
      <c r="B8" s="12" t="s">
        <v>32</v>
      </c>
      <c r="C8" s="6" t="s">
        <v>7</v>
      </c>
      <c r="D8" s="6" t="s">
        <v>13</v>
      </c>
      <c r="E8" s="25">
        <v>5009</v>
      </c>
      <c r="F8" s="8">
        <v>44474</v>
      </c>
      <c r="G8" s="7">
        <v>15000</v>
      </c>
      <c r="H8" s="9">
        <v>102.5</v>
      </c>
    </row>
    <row r="9" spans="2:8" x14ac:dyDescent="0.3">
      <c r="B9" s="12" t="s">
        <v>33</v>
      </c>
      <c r="C9" s="6" t="s">
        <v>8</v>
      </c>
      <c r="D9" s="6" t="s">
        <v>14</v>
      </c>
      <c r="E9" s="25">
        <v>94650</v>
      </c>
      <c r="F9" s="8">
        <v>44020</v>
      </c>
      <c r="G9" s="7">
        <v>13000</v>
      </c>
      <c r="H9" s="9">
        <v>10</v>
      </c>
    </row>
    <row r="10" spans="2:8" x14ac:dyDescent="0.3">
      <c r="B10" s="12" t="s">
        <v>34</v>
      </c>
      <c r="C10" s="6" t="s">
        <v>9</v>
      </c>
      <c r="D10" s="6" t="s">
        <v>12</v>
      </c>
      <c r="E10" s="25">
        <v>5010</v>
      </c>
      <c r="F10" s="8">
        <v>44201</v>
      </c>
      <c r="G10" s="7">
        <v>8600</v>
      </c>
      <c r="H10" s="9">
        <v>30.5</v>
      </c>
    </row>
    <row r="13" spans="2:8" ht="14.25" thickBot="1" x14ac:dyDescent="0.35"/>
    <row r="14" spans="2:8" x14ac:dyDescent="0.3">
      <c r="B14" s="20" t="s">
        <v>0</v>
      </c>
      <c r="C14" s="21" t="s">
        <v>11</v>
      </c>
    </row>
    <row r="15" spans="2:8" x14ac:dyDescent="0.3">
      <c r="B15" s="27" t="s">
        <v>47</v>
      </c>
    </row>
    <row r="16" spans="2:8" x14ac:dyDescent="0.3">
      <c r="C16" s="27" t="s">
        <v>48</v>
      </c>
    </row>
    <row r="18" spans="2:5" ht="27" x14ac:dyDescent="0.3">
      <c r="B18" s="37" t="s">
        <v>0</v>
      </c>
      <c r="C18" s="38" t="s">
        <v>1</v>
      </c>
      <c r="D18" s="39" t="s">
        <v>19</v>
      </c>
      <c r="E18" s="40" t="s">
        <v>51</v>
      </c>
    </row>
    <row r="19" spans="2:5" x14ac:dyDescent="0.3">
      <c r="B19" s="35" t="s">
        <v>27</v>
      </c>
      <c r="C19" s="6" t="s">
        <v>2</v>
      </c>
      <c r="D19" s="7">
        <v>12400</v>
      </c>
      <c r="E19" s="36">
        <v>15.7</v>
      </c>
    </row>
    <row r="20" spans="2:5" x14ac:dyDescent="0.3">
      <c r="B20" s="35" t="s">
        <v>29</v>
      </c>
      <c r="C20" s="6" t="s">
        <v>4</v>
      </c>
      <c r="D20" s="7">
        <v>19000</v>
      </c>
      <c r="E20" s="36">
        <v>55</v>
      </c>
    </row>
    <row r="21" spans="2:5" x14ac:dyDescent="0.3">
      <c r="B21" s="35" t="s">
        <v>33</v>
      </c>
      <c r="C21" s="6" t="s">
        <v>8</v>
      </c>
      <c r="D21" s="7">
        <v>13000</v>
      </c>
      <c r="E21" s="36">
        <v>10</v>
      </c>
    </row>
    <row r="22" spans="2:5" x14ac:dyDescent="0.3">
      <c r="B22" s="41" t="s">
        <v>34</v>
      </c>
      <c r="C22" s="42" t="s">
        <v>9</v>
      </c>
      <c r="D22" s="43">
        <v>8600</v>
      </c>
      <c r="E22" s="44">
        <v>30.5</v>
      </c>
    </row>
  </sheetData>
  <phoneticPr fontId="2" type="noConversion"/>
  <conditionalFormatting sqref="B3:H10">
    <cfRule type="expression" dxfId="48" priority="1">
      <formula>$E3&gt;=90000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zoomScale="145" zoomScaleNormal="145" workbookViewId="0">
      <selection activeCell="D4" sqref="D4"/>
    </sheetView>
  </sheetViews>
  <sheetFormatPr defaultRowHeight="13.5" x14ac:dyDescent="0.3"/>
  <cols>
    <col min="1" max="1" width="1.625" style="4" customWidth="1"/>
    <col min="2" max="2" width="18.625" style="4" customWidth="1"/>
    <col min="3" max="3" width="14.375" style="4" bestFit="1" customWidth="1"/>
    <col min="4" max="4" width="20.25" style="4" customWidth="1"/>
    <col min="5" max="5" width="14.375" style="4" customWidth="1"/>
    <col min="6" max="6" width="20.25" style="4" customWidth="1"/>
    <col min="7" max="7" width="14.375" style="4" bestFit="1" customWidth="1"/>
    <col min="8" max="8" width="20.25" style="4" customWidth="1"/>
    <col min="9" max="9" width="18" style="4" bestFit="1" customWidth="1"/>
    <col min="10" max="10" width="23.25" style="4" customWidth="1"/>
    <col min="11" max="16384" width="9" style="4"/>
  </cols>
  <sheetData>
    <row r="2" spans="2:10" x14ac:dyDescent="0.3">
      <c r="C2" s="28" t="s">
        <v>43</v>
      </c>
      <c r="I2" s="1"/>
      <c r="J2" s="1"/>
    </row>
    <row r="3" spans="2:10" x14ac:dyDescent="0.3">
      <c r="C3" s="29" t="s">
        <v>38</v>
      </c>
      <c r="D3" s="5"/>
      <c r="E3" s="29" t="s">
        <v>37</v>
      </c>
      <c r="F3" s="5"/>
      <c r="G3" s="29" t="s">
        <v>36</v>
      </c>
      <c r="H3" s="5"/>
      <c r="I3" s="1"/>
      <c r="J3" s="1"/>
    </row>
    <row r="4" spans="2:10" x14ac:dyDescent="0.3">
      <c r="B4" s="28" t="s">
        <v>44</v>
      </c>
      <c r="C4" s="3" t="s">
        <v>39</v>
      </c>
      <c r="D4" s="3" t="s">
        <v>52</v>
      </c>
      <c r="E4" s="3" t="s">
        <v>39</v>
      </c>
      <c r="F4" s="3" t="s">
        <v>52</v>
      </c>
      <c r="G4" s="3" t="s">
        <v>39</v>
      </c>
      <c r="H4" s="3" t="s">
        <v>52</v>
      </c>
      <c r="I4" s="1"/>
      <c r="J4" s="1"/>
    </row>
    <row r="5" spans="2:10" x14ac:dyDescent="0.3">
      <c r="B5" s="30" t="s">
        <v>40</v>
      </c>
      <c r="C5" s="31">
        <v>2</v>
      </c>
      <c r="D5" s="32">
        <v>27.75</v>
      </c>
      <c r="E5" s="26" t="s">
        <v>45</v>
      </c>
      <c r="F5" s="26" t="s">
        <v>45</v>
      </c>
      <c r="G5" s="26" t="s">
        <v>45</v>
      </c>
      <c r="H5" s="26" t="s">
        <v>45</v>
      </c>
      <c r="I5" s="1"/>
      <c r="J5" s="1"/>
    </row>
    <row r="6" spans="2:10" x14ac:dyDescent="0.3">
      <c r="B6" s="30" t="s">
        <v>41</v>
      </c>
      <c r="C6" s="31">
        <v>1</v>
      </c>
      <c r="D6" s="32">
        <v>15.7</v>
      </c>
      <c r="E6" s="31">
        <v>2</v>
      </c>
      <c r="F6" s="33">
        <v>32.5</v>
      </c>
      <c r="G6" s="31">
        <v>2</v>
      </c>
      <c r="H6" s="32">
        <v>127.25</v>
      </c>
      <c r="I6" s="1"/>
      <c r="J6" s="1"/>
    </row>
    <row r="7" spans="2:10" x14ac:dyDescent="0.3">
      <c r="B7" s="30" t="s">
        <v>42</v>
      </c>
      <c r="C7" s="26" t="s">
        <v>45</v>
      </c>
      <c r="D7" s="26" t="s">
        <v>45</v>
      </c>
      <c r="E7" s="31">
        <v>1</v>
      </c>
      <c r="F7" s="34">
        <v>25</v>
      </c>
      <c r="G7" s="26" t="s">
        <v>45</v>
      </c>
      <c r="H7" s="26" t="s">
        <v>45</v>
      </c>
      <c r="I7" s="1"/>
      <c r="J7" s="1"/>
    </row>
    <row r="8" spans="2:10" x14ac:dyDescent="0.3">
      <c r="B8" s="30" t="s">
        <v>35</v>
      </c>
      <c r="C8" s="31">
        <v>3</v>
      </c>
      <c r="D8" s="32">
        <v>23.733333333333334</v>
      </c>
      <c r="E8" s="31">
        <v>3</v>
      </c>
      <c r="F8" s="31">
        <v>30</v>
      </c>
      <c r="G8" s="31">
        <v>2</v>
      </c>
      <c r="H8" s="32">
        <v>127.25</v>
      </c>
      <c r="I8" s="1"/>
      <c r="J8" s="1"/>
    </row>
    <row r="9" spans="2:10" x14ac:dyDescent="0.3">
      <c r="B9" s="1"/>
      <c r="C9" s="1"/>
      <c r="D9" s="1"/>
      <c r="E9" s="1"/>
      <c r="F9" s="1"/>
      <c r="G9" s="1"/>
      <c r="H9" s="1"/>
      <c r="I9" s="1"/>
      <c r="J9" s="1"/>
    </row>
    <row r="10" spans="2:10" x14ac:dyDescent="0.3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3">
      <c r="B11" s="1"/>
      <c r="C11" s="1"/>
      <c r="D11" s="1"/>
      <c r="E11" s="1"/>
      <c r="F11" s="1"/>
      <c r="G11" s="1"/>
      <c r="H11" s="1"/>
      <c r="I11" s="1"/>
      <c r="J11" s="1"/>
    </row>
    <row r="12" spans="2:10" x14ac:dyDescent="0.3">
      <c r="B12" s="1"/>
      <c r="C12" s="1"/>
      <c r="D12" s="1"/>
      <c r="E12" s="1"/>
      <c r="F12" s="1"/>
      <c r="G12" s="1"/>
      <c r="H12" s="1"/>
      <c r="I12" s="1"/>
      <c r="J12" s="1"/>
    </row>
    <row r="13" spans="2:10" x14ac:dyDescent="0.3">
      <c r="B13" s="1"/>
      <c r="C13" s="1"/>
      <c r="D13" s="1"/>
      <c r="E13" s="1"/>
      <c r="F13" s="1"/>
      <c r="G13" s="1"/>
      <c r="H13" s="1"/>
      <c r="I13" s="1"/>
      <c r="J13" s="1"/>
    </row>
    <row r="14" spans="2:10" x14ac:dyDescent="0.3">
      <c r="B14" s="1"/>
      <c r="C14" s="1"/>
      <c r="D14" s="1"/>
    </row>
    <row r="15" spans="2:10" x14ac:dyDescent="0.3">
      <c r="B15" s="1"/>
      <c r="C15" s="1"/>
      <c r="D15" s="1"/>
    </row>
    <row r="16" spans="2:10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2023-05-10T10:46:17Z</dcterms:created>
  <dcterms:modified xsi:type="dcterms:W3CDTF">2023-05-10T12:53:51Z</dcterms:modified>
</cp:coreProperties>
</file>