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lass files\Module 3\"/>
    </mc:Choice>
  </mc:AlternateContent>
  <xr:revisionPtr revIDLastSave="0" documentId="13_ncr:1_{F4B2225F-4BF8-4B26-BA5B-C00528BB65E3}" xr6:coauthVersionLast="47" xr6:coauthVersionMax="47" xr10:uidLastSave="{00000000-0000-0000-0000-000000000000}"/>
  <bookViews>
    <workbookView xWindow="-110" yWindow="-110" windowWidth="19420" windowHeight="10300" activeTab="5" xr2:uid="{00000000-000D-0000-FFFF-FFFF00000000}"/>
  </bookViews>
  <sheets>
    <sheet name="IF1" sheetId="1" r:id="rId1"/>
    <sheet name="Nested IF1" sheetId="2" r:id="rId2"/>
    <sheet name="Nested IF2" sheetId="3" r:id="rId3"/>
    <sheet name="IFS Practice" sheetId="6" r:id="rId4"/>
    <sheet name="AND OR" sheetId="7" r:id="rId5"/>
    <sheet name="AND OR1" sheetId="8" r:id="rId6"/>
    <sheet name="Sort n Filter n CF" sheetId="9" r:id="rId7"/>
  </sheets>
  <definedNames>
    <definedName name="_xlnm._FilterDatabase" localSheetId="6" hidden="1">'Sort n Filter n CF'!$A$1:$C$10</definedName>
  </definedNames>
  <calcPr calcId="191029"/>
</workbook>
</file>

<file path=xl/calcChain.xml><?xml version="1.0" encoding="utf-8"?>
<calcChain xmlns="http://schemas.openxmlformats.org/spreadsheetml/2006/main">
  <c r="G18" i="8" l="1"/>
  <c r="G19" i="8"/>
  <c r="G20" i="8"/>
  <c r="G17" i="8"/>
  <c r="G6" i="8"/>
  <c r="G7" i="8"/>
  <c r="G8" i="8"/>
  <c r="G9" i="8"/>
  <c r="G10" i="8"/>
  <c r="C9" i="7"/>
  <c r="C8" i="7"/>
  <c r="C4" i="7"/>
  <c r="C3" i="7"/>
  <c r="C2" i="6"/>
  <c r="C3" i="6"/>
  <c r="C4" i="6"/>
  <c r="C5" i="6"/>
  <c r="F3" i="6"/>
  <c r="F4" i="6"/>
  <c r="F5" i="6"/>
  <c r="F2" i="6"/>
  <c r="I13" i="3"/>
  <c r="I11" i="3"/>
  <c r="D2" i="6"/>
  <c r="E3" i="6"/>
  <c r="E4" i="6"/>
  <c r="E5" i="6"/>
  <c r="E2" i="6"/>
  <c r="D3" i="6"/>
  <c r="D4" i="6"/>
  <c r="D5" i="6"/>
  <c r="B3" i="6"/>
  <c r="B4" i="6"/>
  <c r="B5" i="6"/>
  <c r="B2" i="6"/>
  <c r="I9" i="3"/>
  <c r="I7" i="3"/>
  <c r="I5" i="3"/>
  <c r="I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C3" i="3"/>
  <c r="D3" i="3"/>
  <c r="C11" i="3"/>
  <c r="C12" i="3"/>
  <c r="C13" i="3"/>
  <c r="C14" i="3"/>
  <c r="C15" i="3"/>
  <c r="C16" i="3"/>
  <c r="C4" i="3"/>
  <c r="C5" i="3"/>
  <c r="C6" i="3"/>
  <c r="C7" i="3"/>
  <c r="C8" i="3"/>
  <c r="C9" i="3"/>
  <c r="C10" i="3"/>
  <c r="D5" i="2"/>
  <c r="D6" i="2"/>
  <c r="D7" i="2"/>
  <c r="D8" i="2"/>
  <c r="D9" i="2"/>
  <c r="D10" i="2"/>
  <c r="D11" i="2"/>
  <c r="D12" i="2"/>
  <c r="D13" i="2"/>
  <c r="D14" i="2"/>
  <c r="D15" i="2"/>
  <c r="D4" i="2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9" i="7"/>
  <c r="D8" i="7"/>
  <c r="D4" i="7"/>
  <c r="D3" i="7"/>
  <c r="H13" i="3"/>
  <c r="H11" i="3"/>
  <c r="E12" i="2"/>
  <c r="E15" i="2"/>
  <c r="E5" i="1"/>
  <c r="E11" i="1"/>
  <c r="E10" i="1"/>
  <c r="E6" i="2"/>
  <c r="E4" i="2"/>
  <c r="E12" i="1"/>
  <c r="E16" i="1"/>
  <c r="E6" i="1"/>
  <c r="E7" i="1"/>
  <c r="H9" i="3"/>
  <c r="E10" i="2"/>
  <c r="E4" i="1"/>
  <c r="H3" i="3"/>
  <c r="H7" i="3"/>
  <c r="E5" i="2"/>
  <c r="E17" i="1"/>
  <c r="E15" i="1"/>
  <c r="E14" i="1"/>
  <c r="E11" i="2"/>
  <c r="H5" i="3"/>
  <c r="E7" i="2"/>
  <c r="E8" i="2"/>
  <c r="E13" i="2"/>
  <c r="E8" i="1"/>
  <c r="E9" i="1"/>
  <c r="E9" i="2"/>
  <c r="E14" i="2"/>
  <c r="E13" i="1"/>
</calcChain>
</file>

<file path=xl/sharedStrings.xml><?xml version="1.0" encoding="utf-8"?>
<sst xmlns="http://schemas.openxmlformats.org/spreadsheetml/2006/main" count="829" uniqueCount="119">
  <si>
    <t>Q.1</t>
  </si>
  <si>
    <t>Apply if condtion to find out Pass and Fail Students. Students scored more than 40 marks are pass.</t>
  </si>
  <si>
    <t>Sr. No.</t>
  </si>
  <si>
    <t>Name</t>
  </si>
  <si>
    <t>Marks</t>
  </si>
  <si>
    <t>Swati</t>
  </si>
  <si>
    <t>Srinath</t>
  </si>
  <si>
    <t>Sonali</t>
  </si>
  <si>
    <t>Sam</t>
  </si>
  <si>
    <t>Salman</t>
  </si>
  <si>
    <t>Ram</t>
  </si>
  <si>
    <t>Raj</t>
  </si>
  <si>
    <t>Navneet</t>
  </si>
  <si>
    <t>Harjot</t>
  </si>
  <si>
    <t>Arun</t>
  </si>
  <si>
    <t>Ajit</t>
  </si>
  <si>
    <t>Rony</t>
  </si>
  <si>
    <t>Rocky</t>
  </si>
  <si>
    <t>Rahul</t>
  </si>
  <si>
    <t>Syntax</t>
  </si>
  <si>
    <t>Ques 2</t>
  </si>
  <si>
    <t>Using IF statement, segregate the "SALES" and "ADMIN" employees and grant them INR 7000 as bonus, rest all employees should receive 500.</t>
  </si>
  <si>
    <t>Emp.
code</t>
  </si>
  <si>
    <t>Dept.</t>
  </si>
  <si>
    <t>Bailey</t>
  </si>
  <si>
    <t>Sales</t>
  </si>
  <si>
    <t>Johnson</t>
  </si>
  <si>
    <t>Noll</t>
  </si>
  <si>
    <t>Admin</t>
  </si>
  <si>
    <t>Digital Mktg</t>
  </si>
  <si>
    <t>Haddin</t>
  </si>
  <si>
    <t>R&amp;D</t>
  </si>
  <si>
    <t>Tait</t>
  </si>
  <si>
    <t>IT</t>
  </si>
  <si>
    <t>Lyon</t>
  </si>
  <si>
    <t>Marsh</t>
  </si>
  <si>
    <t>Finance</t>
  </si>
  <si>
    <t>Names</t>
  </si>
  <si>
    <t>Scores</t>
  </si>
  <si>
    <t>Find out Pass and Fail Students. Students scored more than 40 marks are pass.</t>
  </si>
  <si>
    <t xml:space="preserve">Find out the students fail, if Score is less than30, Second, if less than 50 and, First, if less than 100         </t>
  </si>
  <si>
    <t>Kirti</t>
  </si>
  <si>
    <t>Pharri</t>
  </si>
  <si>
    <t>Rishubh</t>
  </si>
  <si>
    <t>Sarthak</t>
  </si>
  <si>
    <t>Priyanka</t>
  </si>
  <si>
    <t>Anmol</t>
  </si>
  <si>
    <t>Sakshi</t>
  </si>
  <si>
    <t>Sahil</t>
  </si>
  <si>
    <t>Nishita</t>
  </si>
  <si>
    <t>Pranshu</t>
  </si>
  <si>
    <t>Rajesh</t>
  </si>
  <si>
    <t>Veena</t>
  </si>
  <si>
    <t>Result</t>
  </si>
  <si>
    <t>Count the no. of students who are Pass</t>
  </si>
  <si>
    <t>Average marks for pass studends</t>
  </si>
  <si>
    <t>Count the no. of students who are Pass as well as first also</t>
  </si>
  <si>
    <t>Calculate the sum of scores of the students who are Pass as well as first also</t>
  </si>
  <si>
    <t>Calculate the total score of pass students</t>
  </si>
  <si>
    <t xml:space="preserve">Count the total no. of students </t>
  </si>
  <si>
    <t>Service</t>
  </si>
  <si>
    <t>How many times total</t>
  </si>
  <si>
    <t>Total price</t>
  </si>
  <si>
    <t>How many times by cash</t>
  </si>
  <si>
    <t>How many times by credit card</t>
  </si>
  <si>
    <t>Total price by cash</t>
  </si>
  <si>
    <t>Shaving</t>
  </si>
  <si>
    <t>Washing and combing</t>
  </si>
  <si>
    <t>Dyeing</t>
  </si>
  <si>
    <t>Meeting hairstyles</t>
  </si>
  <si>
    <t>Summary May 2017</t>
  </si>
  <si>
    <t>Date</t>
  </si>
  <si>
    <t>Stylist name</t>
  </si>
  <si>
    <t>Payment</t>
  </si>
  <si>
    <t>Price</t>
  </si>
  <si>
    <t>Jane</t>
  </si>
  <si>
    <t>cash</t>
  </si>
  <si>
    <t>Martha</t>
  </si>
  <si>
    <t>credit card</t>
  </si>
  <si>
    <t>Lucy</t>
  </si>
  <si>
    <t>Alex</t>
  </si>
  <si>
    <t>All service</t>
  </si>
  <si>
    <t>Rachel</t>
  </si>
  <si>
    <t>Ashley</t>
  </si>
  <si>
    <t>Sandy</t>
  </si>
  <si>
    <t>Kids</t>
  </si>
  <si>
    <t>AND (Gender should be male and score should be greater than or equal to 50)</t>
  </si>
  <si>
    <t>Gender</t>
  </si>
  <si>
    <t>Male</t>
  </si>
  <si>
    <t>OR ((Gender should be male or score should be greater than or equal to 50)</t>
  </si>
  <si>
    <t>Sr No.</t>
  </si>
  <si>
    <t>Total Bill</t>
  </si>
  <si>
    <t>Different Products</t>
  </si>
  <si>
    <t>A</t>
  </si>
  <si>
    <t>B</t>
  </si>
  <si>
    <t>C</t>
  </si>
  <si>
    <t>D</t>
  </si>
  <si>
    <t>Salaries</t>
  </si>
  <si>
    <t>Occupations</t>
  </si>
  <si>
    <t>Ahmad</t>
  </si>
  <si>
    <t>Doctor</t>
  </si>
  <si>
    <t>Khalid</t>
  </si>
  <si>
    <t>Engineer</t>
  </si>
  <si>
    <t>Navid</t>
  </si>
  <si>
    <t>Teacher</t>
  </si>
  <si>
    <t>Shakir</t>
  </si>
  <si>
    <t>Sameera</t>
  </si>
  <si>
    <t>Sabir</t>
  </si>
  <si>
    <t>Rohit</t>
  </si>
  <si>
    <t>Navjot</t>
  </si>
  <si>
    <t>If bill is more than 10000 or different products equals or greater than 5, discounts 20%</t>
  </si>
  <si>
    <t>If bill is more than 20000 and different products equals or greater than 10, discounts 30%</t>
  </si>
  <si>
    <t>RESULT</t>
  </si>
  <si>
    <t>SYNTAX</t>
  </si>
  <si>
    <t>Both conditions should be satisfied</t>
  </si>
  <si>
    <t>Satified</t>
  </si>
  <si>
    <t>Not satisfied</t>
  </si>
  <si>
    <t>Satisfied</t>
  </si>
  <si>
    <t>Any of the conditions should be satisfied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</si>
</sst>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₹&quot;\ * #,##0.00_ ;_ &quot;₹&quot;\ * \-#,##0.00_ ;_ &quot;₹&quot;\ * &quot;-&quot;??_ ;_ @_ 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2"/>
      <color rgb="FFFF0000"/>
      <name val="Arial"/>
      <family val="2"/>
    </font>
    <font>
      <b/>
      <sz val="14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b/>
      <sz val="11"/>
      <name val="Arial CE"/>
      <charset val="238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2" fillId="0" borderId="0"/>
    <xf numFmtId="44" fontId="9" fillId="0" borderId="0" applyFont="0" applyFill="0" applyBorder="0" applyAlignment="0" applyProtection="0"/>
    <xf numFmtId="0" fontId="10" fillId="0" borderId="0"/>
    <xf numFmtId="0" fontId="10" fillId="0" borderId="0"/>
  </cellStyleXfs>
  <cellXfs count="49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top" wrapText="1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3" fillId="2" borderId="0" xfId="1" applyFont="1" applyFill="1" applyAlignment="1">
      <alignment vertical="top"/>
    </xf>
    <xf numFmtId="0" fontId="5" fillId="0" borderId="0" xfId="0" applyFont="1"/>
    <xf numFmtId="0" fontId="6" fillId="3" borderId="1" xfId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vertical="center"/>
    </xf>
    <xf numFmtId="0" fontId="3" fillId="4" borderId="1" xfId="1" applyFont="1" applyFill="1" applyBorder="1" applyAlignment="1">
      <alignment horizontal="center"/>
    </xf>
    <xf numFmtId="0" fontId="8" fillId="0" borderId="1" xfId="0" applyFont="1" applyBorder="1"/>
    <xf numFmtId="0" fontId="1" fillId="0" borderId="1" xfId="0" applyFont="1" applyBorder="1" applyAlignment="1">
      <alignment vertical="center"/>
    </xf>
    <xf numFmtId="0" fontId="7" fillId="2" borderId="1" xfId="0" applyFont="1" applyFill="1" applyBorder="1" applyAlignment="1">
      <alignment horizontal="left" vertical="top" wrapText="1"/>
    </xf>
    <xf numFmtId="0" fontId="0" fillId="0" borderId="2" xfId="0" applyBorder="1"/>
    <xf numFmtId="0" fontId="0" fillId="0" borderId="2" xfId="0" applyBorder="1" applyAlignment="1">
      <alignment horizontal="center"/>
    </xf>
    <xf numFmtId="0" fontId="1" fillId="0" borderId="0" xfId="0" applyFont="1"/>
    <xf numFmtId="0" fontId="0" fillId="5" borderId="1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11" fillId="0" borderId="1" xfId="3" applyFont="1" applyBorder="1"/>
    <xf numFmtId="0" fontId="11" fillId="0" borderId="1" xfId="4" applyFont="1" applyBorder="1"/>
    <xf numFmtId="0" fontId="11" fillId="0" borderId="0" xfId="3" applyFont="1"/>
    <xf numFmtId="0" fontId="0" fillId="6" borderId="1" xfId="0" applyFill="1" applyBorder="1" applyAlignment="1">
      <alignment horizontal="center" vertical="center" wrapText="1"/>
    </xf>
    <xf numFmtId="14" fontId="11" fillId="0" borderId="1" xfId="3" applyNumberFormat="1" applyFont="1" applyBorder="1" applyAlignment="1">
      <alignment horizontal="left"/>
    </xf>
    <xf numFmtId="44" fontId="0" fillId="0" borderId="1" xfId="2" applyFont="1" applyBorder="1"/>
    <xf numFmtId="0" fontId="0" fillId="0" borderId="1" xfId="4" applyFont="1" applyBorder="1"/>
    <xf numFmtId="0" fontId="0" fillId="0" borderId="1" xfId="3" applyFont="1" applyBorder="1"/>
    <xf numFmtId="0" fontId="1" fillId="7" borderId="2" xfId="0" applyFont="1" applyFill="1" applyBorder="1" applyAlignment="1">
      <alignment horizontal="center" vertical="center"/>
    </xf>
    <xf numFmtId="0" fontId="1" fillId="7" borderId="2" xfId="0" applyFont="1" applyFill="1" applyBorder="1"/>
    <xf numFmtId="0" fontId="1" fillId="7" borderId="8" xfId="0" applyFon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Protection="1">
      <protection locked="0" hidden="1"/>
    </xf>
    <xf numFmtId="0" fontId="0" fillId="0" borderId="0" xfId="0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top" wrapText="1"/>
    </xf>
    <xf numFmtId="0" fontId="4" fillId="0" borderId="0" xfId="1" applyFont="1" applyAlignment="1">
      <alignment horizontal="left" vertical="top" wrapText="1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12" fillId="0" borderId="7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left"/>
    </xf>
  </cellXfs>
  <cellStyles count="5">
    <cellStyle name="Currency" xfId="2" builtinId="4"/>
    <cellStyle name="Normal" xfId="0" builtinId="0"/>
    <cellStyle name="Normal 6" xfId="1" xr:uid="{00000000-0005-0000-0000-000002000000}"/>
    <cellStyle name="normální_List1" xfId="4" xr:uid="{00000000-0005-0000-0000-000003000000}"/>
    <cellStyle name="normální_List2" xfId="3" xr:uid="{00000000-0005-0000-0000-000004000000}"/>
  </cellStyles>
  <dxfs count="1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showGridLines="0" workbookViewId="0">
      <selection activeCell="E2" sqref="E2"/>
    </sheetView>
  </sheetViews>
  <sheetFormatPr defaultRowHeight="14.5" x14ac:dyDescent="0.35"/>
  <cols>
    <col min="1" max="1" width="5.453125" customWidth="1"/>
    <col min="5" max="5" width="25.36328125" customWidth="1"/>
  </cols>
  <sheetData>
    <row r="1" spans="1:5" ht="52.5" customHeight="1" x14ac:dyDescent="0.35">
      <c r="A1" s="1" t="s">
        <v>0</v>
      </c>
      <c r="B1" s="36" t="s">
        <v>1</v>
      </c>
      <c r="C1" s="36"/>
      <c r="D1" s="36"/>
      <c r="E1" s="36"/>
    </row>
    <row r="2" spans="1:5" x14ac:dyDescent="0.35">
      <c r="A2" s="1"/>
      <c r="B2" s="2"/>
      <c r="C2" s="2"/>
      <c r="D2" s="2"/>
      <c r="E2" s="2"/>
    </row>
    <row r="3" spans="1:5" x14ac:dyDescent="0.35">
      <c r="A3" s="3" t="s">
        <v>2</v>
      </c>
      <c r="B3" s="3" t="s">
        <v>3</v>
      </c>
      <c r="C3" s="3" t="s">
        <v>4</v>
      </c>
      <c r="D3" s="17" t="s">
        <v>112</v>
      </c>
      <c r="E3" s="17" t="s">
        <v>113</v>
      </c>
    </row>
    <row r="4" spans="1:5" x14ac:dyDescent="0.35">
      <c r="A4" s="4">
        <v>1</v>
      </c>
      <c r="B4" s="5" t="s">
        <v>5</v>
      </c>
      <c r="C4" s="4">
        <v>45</v>
      </c>
      <c r="D4" t="str">
        <f>IF(C4&gt;49,"PASS","FAIL")</f>
        <v>FAIL</v>
      </c>
      <c r="E4" t="str">
        <f ca="1">_xlfn.FORMULATEXT(D4)</f>
        <v>=IF(C4&gt;49,"PASS","FAIL")</v>
      </c>
    </row>
    <row r="5" spans="1:5" x14ac:dyDescent="0.35">
      <c r="A5" s="4">
        <v>2</v>
      </c>
      <c r="B5" s="5" t="s">
        <v>6</v>
      </c>
      <c r="C5" s="4">
        <v>16</v>
      </c>
      <c r="D5" t="str">
        <f t="shared" ref="D5:D17" si="0">IF(C5&gt;49,"PASS","FAIL")</f>
        <v>FAIL</v>
      </c>
      <c r="E5" t="str">
        <f t="shared" ref="E5:E17" ca="1" si="1">_xlfn.FORMULATEXT(D5)</f>
        <v>=IF(C5&gt;49,"PASS","FAIL")</v>
      </c>
    </row>
    <row r="6" spans="1:5" x14ac:dyDescent="0.35">
      <c r="A6" s="4">
        <v>3</v>
      </c>
      <c r="B6" s="5" t="s">
        <v>7</v>
      </c>
      <c r="C6" s="4">
        <v>65</v>
      </c>
      <c r="D6" t="str">
        <f t="shared" si="0"/>
        <v>PASS</v>
      </c>
      <c r="E6" t="str">
        <f t="shared" ca="1" si="1"/>
        <v>=IF(C6&gt;49,"PASS","FAIL")</v>
      </c>
    </row>
    <row r="7" spans="1:5" x14ac:dyDescent="0.35">
      <c r="A7" s="4">
        <v>4</v>
      </c>
      <c r="B7" s="5" t="s">
        <v>8</v>
      </c>
      <c r="C7" s="4">
        <v>76</v>
      </c>
      <c r="D7" t="str">
        <f t="shared" si="0"/>
        <v>PASS</v>
      </c>
      <c r="E7" t="str">
        <f t="shared" ca="1" si="1"/>
        <v>=IF(C7&gt;49,"PASS","FAIL")</v>
      </c>
    </row>
    <row r="8" spans="1:5" x14ac:dyDescent="0.35">
      <c r="A8" s="4">
        <v>5</v>
      </c>
      <c r="B8" s="5" t="s">
        <v>9</v>
      </c>
      <c r="C8" s="4">
        <v>100</v>
      </c>
      <c r="D8" t="str">
        <f t="shared" si="0"/>
        <v>PASS</v>
      </c>
      <c r="E8" t="str">
        <f t="shared" ca="1" si="1"/>
        <v>=IF(C8&gt;49,"PASS","FAIL")</v>
      </c>
    </row>
    <row r="9" spans="1:5" x14ac:dyDescent="0.35">
      <c r="A9" s="4">
        <v>6</v>
      </c>
      <c r="B9" s="5" t="s">
        <v>10</v>
      </c>
      <c r="C9" s="4">
        <v>56</v>
      </c>
      <c r="D9" t="str">
        <f t="shared" si="0"/>
        <v>PASS</v>
      </c>
      <c r="E9" t="str">
        <f t="shared" ca="1" si="1"/>
        <v>=IF(C9&gt;49,"PASS","FAIL")</v>
      </c>
    </row>
    <row r="10" spans="1:5" x14ac:dyDescent="0.35">
      <c r="A10" s="4">
        <v>7</v>
      </c>
      <c r="B10" s="5" t="s">
        <v>11</v>
      </c>
      <c r="C10" s="4">
        <v>45</v>
      </c>
      <c r="D10" t="str">
        <f t="shared" si="0"/>
        <v>FAIL</v>
      </c>
      <c r="E10" t="str">
        <f t="shared" ca="1" si="1"/>
        <v>=IF(C10&gt;49,"PASS","FAIL")</v>
      </c>
    </row>
    <row r="11" spans="1:5" x14ac:dyDescent="0.35">
      <c r="A11" s="4">
        <v>8</v>
      </c>
      <c r="B11" s="5" t="s">
        <v>12</v>
      </c>
      <c r="C11" s="4">
        <v>23</v>
      </c>
      <c r="D11" t="str">
        <f t="shared" si="0"/>
        <v>FAIL</v>
      </c>
      <c r="E11" t="str">
        <f t="shared" ca="1" si="1"/>
        <v>=IF(C11&gt;49,"PASS","FAIL")</v>
      </c>
    </row>
    <row r="12" spans="1:5" x14ac:dyDescent="0.35">
      <c r="A12" s="4">
        <v>9</v>
      </c>
      <c r="B12" s="5" t="s">
        <v>13</v>
      </c>
      <c r="C12" s="4">
        <v>76</v>
      </c>
      <c r="D12" t="str">
        <f t="shared" si="0"/>
        <v>PASS</v>
      </c>
      <c r="E12" t="str">
        <f t="shared" ca="1" si="1"/>
        <v>=IF(C12&gt;49,"PASS","FAIL")</v>
      </c>
    </row>
    <row r="13" spans="1:5" x14ac:dyDescent="0.35">
      <c r="A13" s="4">
        <v>10</v>
      </c>
      <c r="B13" s="5" t="s">
        <v>14</v>
      </c>
      <c r="C13" s="4">
        <v>20</v>
      </c>
      <c r="D13" t="str">
        <f t="shared" si="0"/>
        <v>FAIL</v>
      </c>
      <c r="E13" t="str">
        <f t="shared" ca="1" si="1"/>
        <v>=IF(C13&gt;49,"PASS","FAIL")</v>
      </c>
    </row>
    <row r="14" spans="1:5" x14ac:dyDescent="0.35">
      <c r="A14" s="4">
        <v>11</v>
      </c>
      <c r="B14" s="5" t="s">
        <v>15</v>
      </c>
      <c r="C14" s="4">
        <v>58</v>
      </c>
      <c r="D14" t="str">
        <f t="shared" si="0"/>
        <v>PASS</v>
      </c>
      <c r="E14" t="str">
        <f t="shared" ca="1" si="1"/>
        <v>=IF(C14&gt;49,"PASS","FAIL")</v>
      </c>
    </row>
    <row r="15" spans="1:5" x14ac:dyDescent="0.35">
      <c r="A15" s="4">
        <v>12</v>
      </c>
      <c r="B15" s="5" t="s">
        <v>16</v>
      </c>
      <c r="C15" s="4">
        <v>56</v>
      </c>
      <c r="D15" t="str">
        <f t="shared" si="0"/>
        <v>PASS</v>
      </c>
      <c r="E15" t="str">
        <f t="shared" ca="1" si="1"/>
        <v>=IF(C15&gt;49,"PASS","FAIL")</v>
      </c>
    </row>
    <row r="16" spans="1:5" x14ac:dyDescent="0.35">
      <c r="A16" s="4">
        <v>13</v>
      </c>
      <c r="B16" s="5" t="s">
        <v>17</v>
      </c>
      <c r="C16" s="4">
        <v>55</v>
      </c>
      <c r="D16" t="str">
        <f t="shared" si="0"/>
        <v>PASS</v>
      </c>
      <c r="E16" t="str">
        <f t="shared" ca="1" si="1"/>
        <v>=IF(C16&gt;49,"PASS","FAIL")</v>
      </c>
    </row>
    <row r="17" spans="1:5" x14ac:dyDescent="0.35">
      <c r="A17" s="4">
        <v>14</v>
      </c>
      <c r="B17" s="5" t="s">
        <v>18</v>
      </c>
      <c r="C17" s="4">
        <v>76</v>
      </c>
      <c r="D17" t="str">
        <f t="shared" si="0"/>
        <v>PASS</v>
      </c>
      <c r="E17" t="str">
        <f t="shared" ca="1" si="1"/>
        <v>=IF(C17&gt;49,"PASS","FAIL")</v>
      </c>
    </row>
  </sheetData>
  <mergeCells count="1">
    <mergeCell ref="B1:E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5"/>
  <sheetViews>
    <sheetView showGridLines="0" workbookViewId="0">
      <selection activeCell="I7" sqref="I7"/>
    </sheetView>
  </sheetViews>
  <sheetFormatPr defaultRowHeight="14.5" x14ac:dyDescent="0.35"/>
  <cols>
    <col min="3" max="3" width="12.453125" bestFit="1" customWidth="1"/>
    <col min="5" max="5" width="49.90625" customWidth="1"/>
  </cols>
  <sheetData>
    <row r="1" spans="1:8" ht="15.5" x14ac:dyDescent="0.35">
      <c r="A1" s="7" t="s">
        <v>20</v>
      </c>
      <c r="B1" s="37" t="s">
        <v>21</v>
      </c>
      <c r="C1" s="37"/>
      <c r="D1" s="37"/>
      <c r="E1" s="37"/>
      <c r="F1" s="37"/>
      <c r="G1" s="37"/>
      <c r="H1" s="37"/>
    </row>
    <row r="2" spans="1:8" ht="31.5" customHeight="1" x14ac:dyDescent="0.45">
      <c r="A2" s="8"/>
      <c r="B2" s="37"/>
      <c r="C2" s="37"/>
      <c r="D2" s="37"/>
      <c r="E2" s="37"/>
      <c r="F2" s="37"/>
      <c r="G2" s="37"/>
      <c r="H2" s="37"/>
    </row>
    <row r="3" spans="1:8" ht="31" x14ac:dyDescent="0.35">
      <c r="A3" s="9" t="s">
        <v>22</v>
      </c>
      <c r="B3" s="10" t="s">
        <v>3</v>
      </c>
      <c r="C3" s="10" t="s">
        <v>23</v>
      </c>
      <c r="D3" s="17" t="s">
        <v>112</v>
      </c>
      <c r="E3" s="17" t="s">
        <v>113</v>
      </c>
    </row>
    <row r="4" spans="1:8" ht="15.5" x14ac:dyDescent="0.35">
      <c r="A4" s="11">
        <v>1</v>
      </c>
      <c r="B4" s="12" t="s">
        <v>24</v>
      </c>
      <c r="C4" s="12" t="s">
        <v>25</v>
      </c>
      <c r="D4" t="str">
        <f>IF(C4="Sales","7000",IF(C4="Admin","7000","500"))</f>
        <v>7000</v>
      </c>
      <c r="E4" t="str">
        <f ca="1">_xlfn.FORMULATEXT(D4)</f>
        <v>=IF(C4="Sales","7000",IF(C4="Admin","7000","500"))</v>
      </c>
    </row>
    <row r="5" spans="1:8" ht="15.5" x14ac:dyDescent="0.35">
      <c r="A5" s="11">
        <v>2</v>
      </c>
      <c r="B5" s="12" t="s">
        <v>26</v>
      </c>
      <c r="C5" s="12" t="s">
        <v>25</v>
      </c>
      <c r="D5" t="str">
        <f t="shared" ref="D5:D15" si="0">IF(C5="Sales","7000",IF(C5="Admin","7000","500"))</f>
        <v>7000</v>
      </c>
      <c r="E5" t="str">
        <f t="shared" ref="E5:E15" ca="1" si="1">_xlfn.FORMULATEXT(D5)</f>
        <v>=IF(C5="Sales","7000",IF(C5="Admin","7000","500"))</v>
      </c>
    </row>
    <row r="6" spans="1:8" ht="15.5" x14ac:dyDescent="0.35">
      <c r="A6" s="11">
        <v>3</v>
      </c>
      <c r="B6" s="12" t="s">
        <v>27</v>
      </c>
      <c r="C6" s="12" t="s">
        <v>28</v>
      </c>
      <c r="D6" t="str">
        <f t="shared" si="0"/>
        <v>7000</v>
      </c>
      <c r="E6" t="str">
        <f t="shared" ca="1" si="1"/>
        <v>=IF(C6="Sales","7000",IF(C6="Admin","7000","500"))</v>
      </c>
    </row>
    <row r="7" spans="1:8" ht="15.5" x14ac:dyDescent="0.35">
      <c r="A7" s="11">
        <v>4</v>
      </c>
      <c r="B7" s="12" t="s">
        <v>26</v>
      </c>
      <c r="C7" s="12" t="s">
        <v>29</v>
      </c>
      <c r="D7" t="str">
        <f t="shared" si="0"/>
        <v>500</v>
      </c>
      <c r="E7" t="str">
        <f t="shared" ca="1" si="1"/>
        <v>=IF(C7="Sales","7000",IF(C7="Admin","7000","500"))</v>
      </c>
    </row>
    <row r="8" spans="1:8" ht="15.5" x14ac:dyDescent="0.35">
      <c r="A8" s="11">
        <v>5</v>
      </c>
      <c r="B8" s="12" t="s">
        <v>30</v>
      </c>
      <c r="C8" s="12" t="s">
        <v>31</v>
      </c>
      <c r="D8" t="str">
        <f t="shared" si="0"/>
        <v>500</v>
      </c>
      <c r="E8" t="str">
        <f t="shared" ca="1" si="1"/>
        <v>=IF(C8="Sales","7000",IF(C8="Admin","7000","500"))</v>
      </c>
    </row>
    <row r="9" spans="1:8" ht="15.5" x14ac:dyDescent="0.35">
      <c r="A9" s="11">
        <v>6</v>
      </c>
      <c r="B9" s="12" t="s">
        <v>26</v>
      </c>
      <c r="C9" s="12" t="s">
        <v>31</v>
      </c>
      <c r="D9" t="str">
        <f t="shared" si="0"/>
        <v>500</v>
      </c>
      <c r="E9" t="str">
        <f t="shared" ca="1" si="1"/>
        <v>=IF(C9="Sales","7000",IF(C9="Admin","7000","500"))</v>
      </c>
    </row>
    <row r="10" spans="1:8" ht="15.5" x14ac:dyDescent="0.35">
      <c r="A10" s="11">
        <v>7</v>
      </c>
      <c r="B10" s="12" t="s">
        <v>32</v>
      </c>
      <c r="C10" s="12" t="s">
        <v>33</v>
      </c>
      <c r="D10" t="str">
        <f t="shared" si="0"/>
        <v>500</v>
      </c>
      <c r="E10" t="str">
        <f t="shared" ca="1" si="1"/>
        <v>=IF(C10="Sales","7000",IF(C10="Admin","7000","500"))</v>
      </c>
    </row>
    <row r="11" spans="1:8" ht="15.5" x14ac:dyDescent="0.35">
      <c r="A11" s="11">
        <v>8</v>
      </c>
      <c r="B11" s="12" t="s">
        <v>26</v>
      </c>
      <c r="C11" s="12" t="s">
        <v>31</v>
      </c>
      <c r="D11" t="str">
        <f t="shared" si="0"/>
        <v>500</v>
      </c>
      <c r="E11" t="str">
        <f t="shared" ca="1" si="1"/>
        <v>=IF(C11="Sales","7000",IF(C11="Admin","7000","500"))</v>
      </c>
    </row>
    <row r="12" spans="1:8" ht="15.5" x14ac:dyDescent="0.35">
      <c r="A12" s="11">
        <v>9</v>
      </c>
      <c r="B12" s="12" t="s">
        <v>34</v>
      </c>
      <c r="C12" s="12" t="s">
        <v>25</v>
      </c>
      <c r="D12" t="str">
        <f t="shared" si="0"/>
        <v>7000</v>
      </c>
      <c r="E12" t="str">
        <f t="shared" ca="1" si="1"/>
        <v>=IF(C12="Sales","7000",IF(C12="Admin","7000","500"))</v>
      </c>
    </row>
    <row r="13" spans="1:8" ht="15.5" x14ac:dyDescent="0.35">
      <c r="A13" s="11">
        <v>10</v>
      </c>
      <c r="B13" s="12" t="s">
        <v>35</v>
      </c>
      <c r="C13" s="12" t="s">
        <v>29</v>
      </c>
      <c r="D13" t="str">
        <f t="shared" si="0"/>
        <v>500</v>
      </c>
      <c r="E13" t="str">
        <f t="shared" ca="1" si="1"/>
        <v>=IF(C13="Sales","7000",IF(C13="Admin","7000","500"))</v>
      </c>
    </row>
    <row r="14" spans="1:8" ht="15.5" x14ac:dyDescent="0.35">
      <c r="A14" s="11">
        <v>11</v>
      </c>
      <c r="B14" s="12" t="s">
        <v>35</v>
      </c>
      <c r="C14" s="12" t="s">
        <v>36</v>
      </c>
      <c r="D14" t="str">
        <f t="shared" si="0"/>
        <v>500</v>
      </c>
      <c r="E14" t="str">
        <f t="shared" ca="1" si="1"/>
        <v>=IF(C14="Sales","7000",IF(C14="Admin","7000","500"))</v>
      </c>
    </row>
    <row r="15" spans="1:8" ht="15.5" x14ac:dyDescent="0.35">
      <c r="A15" s="11">
        <v>12</v>
      </c>
      <c r="B15" s="12" t="s">
        <v>35</v>
      </c>
      <c r="C15" s="12" t="s">
        <v>28</v>
      </c>
      <c r="D15" t="str">
        <f t="shared" si="0"/>
        <v>7000</v>
      </c>
      <c r="E15" t="str">
        <f t="shared" ca="1" si="1"/>
        <v>=IF(C15="Sales","7000",IF(C15="Admin","7000","500"))</v>
      </c>
    </row>
  </sheetData>
  <mergeCells count="1">
    <mergeCell ref="B1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16"/>
  <sheetViews>
    <sheetView showGridLines="0" topLeftCell="A4" workbookViewId="0">
      <selection activeCell="H14" sqref="H14"/>
    </sheetView>
  </sheetViews>
  <sheetFormatPr defaultRowHeight="14.5" x14ac:dyDescent="0.35"/>
  <cols>
    <col min="3" max="3" width="35.453125" customWidth="1"/>
    <col min="4" max="4" width="32.54296875" customWidth="1"/>
    <col min="6" max="6" width="6.7265625" customWidth="1"/>
    <col min="7" max="7" width="6.36328125" customWidth="1"/>
    <col min="8" max="8" width="18.36328125" customWidth="1"/>
  </cols>
  <sheetData>
    <row r="2" spans="1:15" ht="112.5" customHeight="1" thickBot="1" x14ac:dyDescent="0.4">
      <c r="A2" s="13" t="s">
        <v>37</v>
      </c>
      <c r="B2" s="13" t="s">
        <v>38</v>
      </c>
      <c r="C2" s="14" t="s">
        <v>39</v>
      </c>
      <c r="D2" s="14" t="s">
        <v>40</v>
      </c>
    </row>
    <row r="3" spans="1:15" ht="15" thickBot="1" x14ac:dyDescent="0.4">
      <c r="A3" s="15" t="s">
        <v>5</v>
      </c>
      <c r="B3" s="16">
        <v>40</v>
      </c>
      <c r="C3" s="4" t="str">
        <f t="shared" ref="C3:C16" si="0">IF(B3&gt;=40,"PASS","FAIL")</f>
        <v>PASS</v>
      </c>
      <c r="D3" t="str">
        <f>IF(B3&lt;30,"Fail",IF(B3&lt;=50,"second",IF(B3&lt;=100,"First")))</f>
        <v>second</v>
      </c>
      <c r="H3" t="str">
        <f ca="1">_xlfn.FORMULATEXT(I3)</f>
        <v>=COUNTIF(C3:C16,"PASS")</v>
      </c>
      <c r="I3" s="34">
        <f>COUNTIF(C3:C16,"PASS")</f>
        <v>11</v>
      </c>
      <c r="J3" s="38" t="s">
        <v>54</v>
      </c>
      <c r="K3" s="39"/>
      <c r="L3" s="39"/>
      <c r="M3" s="39"/>
      <c r="N3" s="39"/>
      <c r="O3" s="40"/>
    </row>
    <row r="4" spans="1:15" ht="15" thickBot="1" x14ac:dyDescent="0.4">
      <c r="A4" s="6" t="s">
        <v>6</v>
      </c>
      <c r="B4" s="4">
        <v>16</v>
      </c>
      <c r="C4" s="4" t="str">
        <f t="shared" si="0"/>
        <v>FAIL</v>
      </c>
      <c r="D4" t="str">
        <f t="shared" ref="D4:D16" si="1">IF(B4&lt;30,"Fail",IF(B4&lt;=50,"second",IF(B4&lt;=100,"First")))</f>
        <v>Fail</v>
      </c>
      <c r="I4" s="34"/>
      <c r="J4" s="17"/>
      <c r="K4" s="17"/>
      <c r="L4" s="17"/>
      <c r="M4" s="17"/>
      <c r="N4" s="17"/>
      <c r="O4" s="17"/>
    </row>
    <row r="5" spans="1:15" ht="15" thickBot="1" x14ac:dyDescent="0.4">
      <c r="A5" s="6" t="s">
        <v>41</v>
      </c>
      <c r="B5" s="4">
        <v>65</v>
      </c>
      <c r="C5" s="4" t="str">
        <f t="shared" si="0"/>
        <v>PASS</v>
      </c>
      <c r="D5" t="str">
        <f t="shared" si="1"/>
        <v>First</v>
      </c>
      <c r="H5" t="str">
        <f ca="1">_xlfn.FORMULATEXT(I5)</f>
        <v>=AVERAGEIF(C3:C16,"PASS",B3:B16)</v>
      </c>
      <c r="I5" s="34">
        <f>AVERAGEIF(C3:C16,"PASS",B3:B16)</f>
        <v>63.909090909090907</v>
      </c>
      <c r="J5" s="38" t="s">
        <v>55</v>
      </c>
      <c r="K5" s="39"/>
      <c r="L5" s="39"/>
      <c r="M5" s="39"/>
      <c r="N5" s="39"/>
      <c r="O5" s="40"/>
    </row>
    <row r="6" spans="1:15" ht="15" thickBot="1" x14ac:dyDescent="0.4">
      <c r="A6" s="6" t="s">
        <v>42</v>
      </c>
      <c r="B6" s="4">
        <v>76</v>
      </c>
      <c r="C6" s="4" t="str">
        <f t="shared" si="0"/>
        <v>PASS</v>
      </c>
      <c r="D6" t="str">
        <f t="shared" si="1"/>
        <v>First</v>
      </c>
      <c r="I6" s="34"/>
      <c r="J6" s="17"/>
      <c r="K6" s="17"/>
      <c r="L6" s="17"/>
      <c r="M6" s="17"/>
      <c r="N6" s="17"/>
      <c r="O6" s="17"/>
    </row>
    <row r="7" spans="1:15" ht="15" thickBot="1" x14ac:dyDescent="0.4">
      <c r="A7" s="6" t="s">
        <v>43</v>
      </c>
      <c r="B7" s="4">
        <v>100</v>
      </c>
      <c r="C7" s="4" t="str">
        <f t="shared" si="0"/>
        <v>PASS</v>
      </c>
      <c r="D7" t="str">
        <f t="shared" si="1"/>
        <v>First</v>
      </c>
      <c r="H7" t="str">
        <f ca="1">_xlfn.FORMULATEXT(I7)</f>
        <v>=COUNTIFS(C3:C16,"PASS",D3:D16,"First")</v>
      </c>
      <c r="I7" s="34">
        <f>COUNTIFS(C3:C16,"PASS",D3:D16,"First")</f>
        <v>9</v>
      </c>
      <c r="J7" s="38" t="s">
        <v>56</v>
      </c>
      <c r="K7" s="39"/>
      <c r="L7" s="39"/>
      <c r="M7" s="39"/>
      <c r="N7" s="39"/>
      <c r="O7" s="40"/>
    </row>
    <row r="8" spans="1:15" ht="15" thickBot="1" x14ac:dyDescent="0.4">
      <c r="A8" s="6" t="s">
        <v>44</v>
      </c>
      <c r="B8" s="4">
        <v>56</v>
      </c>
      <c r="C8" s="4" t="str">
        <f t="shared" si="0"/>
        <v>PASS</v>
      </c>
      <c r="D8" t="str">
        <f t="shared" si="1"/>
        <v>First</v>
      </c>
      <c r="I8" s="34"/>
      <c r="J8" s="17"/>
      <c r="K8" s="17"/>
      <c r="L8" s="17"/>
      <c r="M8" s="17"/>
      <c r="N8" s="17"/>
      <c r="O8" s="17"/>
    </row>
    <row r="9" spans="1:15" ht="15" thickBot="1" x14ac:dyDescent="0.4">
      <c r="A9" s="6" t="s">
        <v>45</v>
      </c>
      <c r="B9" s="4">
        <v>45</v>
      </c>
      <c r="C9" s="4" t="str">
        <f t="shared" si="0"/>
        <v>PASS</v>
      </c>
      <c r="D9" t="str">
        <f t="shared" si="1"/>
        <v>second</v>
      </c>
      <c r="H9" t="str">
        <f ca="1">_xlfn.FORMULATEXT(I9)</f>
        <v>=SUMIFS(B3:B16,C3:C16,"PASS",D3:D16,"First")</v>
      </c>
      <c r="I9" s="34">
        <f>SUMIFS(B3:B16,C3:C16,"PASS",D3:D16,"First")</f>
        <v>618</v>
      </c>
      <c r="J9" s="41" t="s">
        <v>57</v>
      </c>
      <c r="K9" s="42"/>
      <c r="L9" s="42"/>
      <c r="M9" s="42"/>
      <c r="N9" s="42"/>
      <c r="O9" s="43"/>
    </row>
    <row r="10" spans="1:15" ht="15" thickBot="1" x14ac:dyDescent="0.4">
      <c r="A10" s="6" t="s">
        <v>46</v>
      </c>
      <c r="B10" s="4">
        <v>23</v>
      </c>
      <c r="C10" s="4" t="str">
        <f t="shared" si="0"/>
        <v>FAIL</v>
      </c>
      <c r="D10" t="str">
        <f t="shared" si="1"/>
        <v>Fail</v>
      </c>
      <c r="I10" s="34"/>
      <c r="J10" s="17"/>
      <c r="K10" s="17"/>
      <c r="L10" s="17"/>
      <c r="M10" s="17"/>
      <c r="N10" s="17"/>
      <c r="O10" s="17"/>
    </row>
    <row r="11" spans="1:15" ht="15" thickBot="1" x14ac:dyDescent="0.4">
      <c r="A11" s="6" t="s">
        <v>47</v>
      </c>
      <c r="B11" s="4">
        <v>76</v>
      </c>
      <c r="C11" s="4" t="str">
        <f>IF(B11&gt;=40,"PASS","FAIL")</f>
        <v>PASS</v>
      </c>
      <c r="D11" t="str">
        <f t="shared" si="1"/>
        <v>First</v>
      </c>
      <c r="H11" t="str">
        <f ca="1">_xlfn.FORMULATEXT(I11)</f>
        <v>=SUMIF(C3:C16,"PASS",B3:B16)</v>
      </c>
      <c r="I11" s="34">
        <f>SUMIF(C3:C16,"PASS",B3:B16)</f>
        <v>703</v>
      </c>
      <c r="J11" s="38" t="s">
        <v>58</v>
      </c>
      <c r="K11" s="39"/>
      <c r="L11" s="39"/>
      <c r="M11" s="39"/>
      <c r="N11" s="39"/>
      <c r="O11" s="40"/>
    </row>
    <row r="12" spans="1:15" ht="15" thickBot="1" x14ac:dyDescent="0.4">
      <c r="A12" s="6" t="s">
        <v>48</v>
      </c>
      <c r="B12" s="4">
        <v>20</v>
      </c>
      <c r="C12" s="4" t="str">
        <f t="shared" si="0"/>
        <v>FAIL</v>
      </c>
      <c r="D12" t="str">
        <f t="shared" si="1"/>
        <v>Fail</v>
      </c>
      <c r="I12" s="34"/>
    </row>
    <row r="13" spans="1:15" ht="15" thickBot="1" x14ac:dyDescent="0.4">
      <c r="A13" s="6" t="s">
        <v>49</v>
      </c>
      <c r="B13" s="4">
        <v>58</v>
      </c>
      <c r="C13" s="4" t="str">
        <f t="shared" si="0"/>
        <v>PASS</v>
      </c>
      <c r="D13" t="str">
        <f t="shared" si="1"/>
        <v>First</v>
      </c>
      <c r="H13" t="str">
        <f ca="1">_xlfn.FORMULATEXT(I13)</f>
        <v>=COUNT(B3:B16)</v>
      </c>
      <c r="I13" s="34">
        <f>COUNT(B3:B16)</f>
        <v>14</v>
      </c>
      <c r="J13" s="38" t="s">
        <v>59</v>
      </c>
      <c r="K13" s="39"/>
      <c r="L13" s="39"/>
      <c r="M13" s="39"/>
      <c r="N13" s="39"/>
      <c r="O13" s="40"/>
    </row>
    <row r="14" spans="1:15" x14ac:dyDescent="0.35">
      <c r="A14" s="6" t="s">
        <v>50</v>
      </c>
      <c r="B14" s="4">
        <v>56</v>
      </c>
      <c r="C14" s="4" t="str">
        <f t="shared" si="0"/>
        <v>PASS</v>
      </c>
      <c r="D14" t="str">
        <f t="shared" si="1"/>
        <v>First</v>
      </c>
      <c r="I14" s="34"/>
    </row>
    <row r="15" spans="1:15" x14ac:dyDescent="0.35">
      <c r="A15" s="6" t="s">
        <v>51</v>
      </c>
      <c r="B15" s="4">
        <v>55</v>
      </c>
      <c r="C15" s="4" t="str">
        <f t="shared" si="0"/>
        <v>PASS</v>
      </c>
      <c r="D15" t="str">
        <f t="shared" si="1"/>
        <v>First</v>
      </c>
    </row>
    <row r="16" spans="1:15" x14ac:dyDescent="0.35">
      <c r="A16" s="6" t="s">
        <v>52</v>
      </c>
      <c r="B16" s="4">
        <v>76</v>
      </c>
      <c r="C16" s="4" t="str">
        <f t="shared" si="0"/>
        <v>PASS</v>
      </c>
      <c r="D16" t="str">
        <f t="shared" si="1"/>
        <v>First</v>
      </c>
    </row>
  </sheetData>
  <mergeCells count="6">
    <mergeCell ref="J13:O13"/>
    <mergeCell ref="J3:O3"/>
    <mergeCell ref="J5:O5"/>
    <mergeCell ref="J7:O7"/>
    <mergeCell ref="J9:O9"/>
    <mergeCell ref="J11:O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37"/>
  <sheetViews>
    <sheetView showGridLines="0" workbookViewId="0">
      <selection activeCell="G1" sqref="G1"/>
    </sheetView>
  </sheetViews>
  <sheetFormatPr defaultRowHeight="14.5" x14ac:dyDescent="0.35"/>
  <cols>
    <col min="1" max="1" width="21.453125" customWidth="1"/>
    <col min="2" max="2" width="21.81640625" customWidth="1"/>
    <col min="3" max="3" width="12" bestFit="1" customWidth="1"/>
    <col min="4" max="4" width="13.54296875" customWidth="1"/>
    <col min="5" max="5" width="14" customWidth="1"/>
    <col min="6" max="6" width="26" customWidth="1"/>
    <col min="7" max="7" width="17.81640625" customWidth="1"/>
  </cols>
  <sheetData>
    <row r="1" spans="1:6" ht="44.25" customHeight="1" x14ac:dyDescent="0.35">
      <c r="A1" s="18" t="s">
        <v>60</v>
      </c>
      <c r="B1" s="18" t="s">
        <v>61</v>
      </c>
      <c r="C1" s="18" t="s">
        <v>62</v>
      </c>
      <c r="D1" s="19" t="s">
        <v>63</v>
      </c>
      <c r="E1" s="19" t="s">
        <v>64</v>
      </c>
      <c r="F1" s="19" t="s">
        <v>65</v>
      </c>
    </row>
    <row r="2" spans="1:6" x14ac:dyDescent="0.35">
      <c r="A2" s="6" t="s">
        <v>66</v>
      </c>
      <c r="B2" s="6">
        <f>COUNTIF($B$12:$B$237,A2)</f>
        <v>71</v>
      </c>
      <c r="C2" s="6">
        <f>SUMIF($B$12:$B$237,A2,$E$12:$E$237)</f>
        <v>717</v>
      </c>
      <c r="D2" s="6">
        <f>COUNTIFS($D$12:$D$237,"cash",$B$12:$B$237,A2)</f>
        <v>42</v>
      </c>
      <c r="E2" s="6">
        <f>COUNTIFS($D$12:$D$237,"credit card",$B$12:$B$237,A2)</f>
        <v>29</v>
      </c>
      <c r="F2" s="6">
        <f>SUMIFS($E$12:$E$237,$B$12:$B$237,A2,$D$12:$D$237,"cash")</f>
        <v>414</v>
      </c>
    </row>
    <row r="3" spans="1:6" x14ac:dyDescent="0.35">
      <c r="A3" s="20" t="s">
        <v>67</v>
      </c>
      <c r="B3" s="6">
        <f t="shared" ref="B3:B5" si="0">COUNTIF($B$12:$B$237,A3)</f>
        <v>46</v>
      </c>
      <c r="C3" s="6">
        <f t="shared" ref="C3:C5" si="1">SUMIF($B$12:$B$237,A3,$E$12:$E$237)</f>
        <v>1934</v>
      </c>
      <c r="D3" s="6">
        <f t="shared" ref="D3:D5" si="2">COUNTIFS($D$12:$D$237,"cash",$B$12:$B$237,A3)</f>
        <v>31</v>
      </c>
      <c r="E3" s="6">
        <f t="shared" ref="E3:E5" si="3">COUNTIFS($D$12:$D$237,"credit card",$B$12:$B$237,A3)</f>
        <v>15</v>
      </c>
      <c r="F3" s="6">
        <f t="shared" ref="F3:F5" si="4">SUMIFS($E$12:$E$237,$B$12:$B$237,A3,$D$12:$D$237,"cash")</f>
        <v>1350</v>
      </c>
    </row>
    <row r="4" spans="1:6" x14ac:dyDescent="0.35">
      <c r="A4" s="21" t="s">
        <v>68</v>
      </c>
      <c r="B4" s="6">
        <f t="shared" si="0"/>
        <v>50</v>
      </c>
      <c r="C4" s="6">
        <f t="shared" si="1"/>
        <v>1650</v>
      </c>
      <c r="D4" s="6">
        <f t="shared" si="2"/>
        <v>35</v>
      </c>
      <c r="E4" s="6">
        <f t="shared" si="3"/>
        <v>15</v>
      </c>
      <c r="F4" s="6">
        <f t="shared" si="4"/>
        <v>1155</v>
      </c>
    </row>
    <row r="5" spans="1:6" x14ac:dyDescent="0.35">
      <c r="A5" s="6" t="s">
        <v>69</v>
      </c>
      <c r="B5" s="6">
        <f t="shared" si="0"/>
        <v>32</v>
      </c>
      <c r="C5" s="6">
        <f t="shared" si="1"/>
        <v>1119</v>
      </c>
      <c r="D5" s="6">
        <f t="shared" si="2"/>
        <v>21</v>
      </c>
      <c r="E5" s="6">
        <f t="shared" si="3"/>
        <v>11</v>
      </c>
      <c r="F5" s="6">
        <f t="shared" si="4"/>
        <v>735</v>
      </c>
    </row>
    <row r="8" spans="1:6" x14ac:dyDescent="0.35">
      <c r="B8" s="22"/>
    </row>
    <row r="9" spans="1:6" x14ac:dyDescent="0.35">
      <c r="B9" s="22"/>
    </row>
    <row r="10" spans="1:6" x14ac:dyDescent="0.35">
      <c r="A10" s="44" t="s">
        <v>70</v>
      </c>
      <c r="B10" s="44"/>
      <c r="C10" s="44"/>
      <c r="D10" s="44"/>
      <c r="E10" s="44"/>
    </row>
    <row r="11" spans="1:6" x14ac:dyDescent="0.35">
      <c r="A11" s="23" t="s">
        <v>71</v>
      </c>
      <c r="B11" s="23" t="s">
        <v>60</v>
      </c>
      <c r="C11" s="23" t="s">
        <v>72</v>
      </c>
      <c r="D11" s="23" t="s">
        <v>73</v>
      </c>
      <c r="E11" s="23" t="s">
        <v>74</v>
      </c>
    </row>
    <row r="12" spans="1:6" x14ac:dyDescent="0.35">
      <c r="A12" s="24">
        <v>41395</v>
      </c>
      <c r="B12" s="6" t="s">
        <v>66</v>
      </c>
      <c r="C12" s="20" t="s">
        <v>75</v>
      </c>
      <c r="D12" s="20" t="s">
        <v>76</v>
      </c>
      <c r="E12" s="25">
        <v>7</v>
      </c>
    </row>
    <row r="13" spans="1:6" x14ac:dyDescent="0.35">
      <c r="A13" s="24">
        <v>41395</v>
      </c>
      <c r="B13" s="6" t="s">
        <v>66</v>
      </c>
      <c r="C13" s="20" t="s">
        <v>77</v>
      </c>
      <c r="D13" s="20" t="s">
        <v>78</v>
      </c>
      <c r="E13" s="25">
        <v>7</v>
      </c>
    </row>
    <row r="14" spans="1:6" x14ac:dyDescent="0.35">
      <c r="A14" s="24">
        <v>41395</v>
      </c>
      <c r="B14" s="6" t="s">
        <v>66</v>
      </c>
      <c r="C14" s="20" t="s">
        <v>79</v>
      </c>
      <c r="D14" s="20" t="s">
        <v>76</v>
      </c>
      <c r="E14" s="25">
        <v>7</v>
      </c>
    </row>
    <row r="15" spans="1:6" x14ac:dyDescent="0.35">
      <c r="A15" s="24">
        <v>41395</v>
      </c>
      <c r="B15" s="20" t="s">
        <v>67</v>
      </c>
      <c r="C15" s="20" t="s">
        <v>80</v>
      </c>
      <c r="D15" s="20" t="s">
        <v>76</v>
      </c>
      <c r="E15" s="25">
        <v>60</v>
      </c>
    </row>
    <row r="16" spans="1:6" x14ac:dyDescent="0.35">
      <c r="A16" s="24">
        <v>41395</v>
      </c>
      <c r="B16" s="21" t="s">
        <v>68</v>
      </c>
      <c r="C16" s="20" t="s">
        <v>80</v>
      </c>
      <c r="D16" s="20" t="s">
        <v>78</v>
      </c>
      <c r="E16" s="25">
        <v>33</v>
      </c>
    </row>
    <row r="17" spans="1:5" x14ac:dyDescent="0.35">
      <c r="A17" s="24">
        <v>41395</v>
      </c>
      <c r="B17" s="6" t="s">
        <v>81</v>
      </c>
      <c r="C17" s="20" t="s">
        <v>82</v>
      </c>
      <c r="D17" s="20" t="s">
        <v>76</v>
      </c>
      <c r="E17" s="25">
        <v>67</v>
      </c>
    </row>
    <row r="18" spans="1:5" x14ac:dyDescent="0.35">
      <c r="A18" s="24">
        <v>41395</v>
      </c>
      <c r="B18" s="6" t="s">
        <v>69</v>
      </c>
      <c r="C18" s="20" t="s">
        <v>79</v>
      </c>
      <c r="D18" s="20" t="s">
        <v>76</v>
      </c>
      <c r="E18" s="25">
        <v>33</v>
      </c>
    </row>
    <row r="19" spans="1:5" x14ac:dyDescent="0.35">
      <c r="A19" s="24">
        <v>41395</v>
      </c>
      <c r="B19" s="6" t="s">
        <v>66</v>
      </c>
      <c r="C19" s="20" t="s">
        <v>83</v>
      </c>
      <c r="D19" s="20" t="s">
        <v>76</v>
      </c>
      <c r="E19" s="25">
        <v>7</v>
      </c>
    </row>
    <row r="20" spans="1:5" x14ac:dyDescent="0.35">
      <c r="A20" s="24">
        <v>41396</v>
      </c>
      <c r="B20" s="6" t="s">
        <v>66</v>
      </c>
      <c r="C20" s="20" t="s">
        <v>83</v>
      </c>
      <c r="D20" s="20" t="s">
        <v>78</v>
      </c>
      <c r="E20" s="25">
        <v>7</v>
      </c>
    </row>
    <row r="21" spans="1:5" x14ac:dyDescent="0.35">
      <c r="A21" s="24">
        <v>41396</v>
      </c>
      <c r="B21" s="6" t="s">
        <v>66</v>
      </c>
      <c r="C21" s="20" t="s">
        <v>84</v>
      </c>
      <c r="D21" s="20" t="s">
        <v>78</v>
      </c>
      <c r="E21" s="25">
        <v>17</v>
      </c>
    </row>
    <row r="22" spans="1:5" x14ac:dyDescent="0.35">
      <c r="A22" s="24">
        <v>41396</v>
      </c>
      <c r="B22" s="6" t="s">
        <v>85</v>
      </c>
      <c r="C22" s="20" t="s">
        <v>84</v>
      </c>
      <c r="D22" s="20" t="s">
        <v>76</v>
      </c>
      <c r="E22" s="25">
        <v>3</v>
      </c>
    </row>
    <row r="23" spans="1:5" x14ac:dyDescent="0.35">
      <c r="A23" s="24">
        <v>41396</v>
      </c>
      <c r="B23" s="6" t="s">
        <v>66</v>
      </c>
      <c r="C23" s="20" t="s">
        <v>83</v>
      </c>
      <c r="D23" s="20" t="s">
        <v>76</v>
      </c>
      <c r="E23" s="25">
        <v>7</v>
      </c>
    </row>
    <row r="24" spans="1:5" x14ac:dyDescent="0.35">
      <c r="A24" s="24">
        <v>41396</v>
      </c>
      <c r="B24" s="6" t="s">
        <v>66</v>
      </c>
      <c r="C24" s="20" t="s">
        <v>79</v>
      </c>
      <c r="D24" s="20" t="s">
        <v>76</v>
      </c>
      <c r="E24" s="25">
        <v>7</v>
      </c>
    </row>
    <row r="25" spans="1:5" x14ac:dyDescent="0.35">
      <c r="A25" s="24">
        <v>41396</v>
      </c>
      <c r="B25" s="6" t="s">
        <v>66</v>
      </c>
      <c r="C25" s="20" t="s">
        <v>75</v>
      </c>
      <c r="D25" s="20" t="s">
        <v>78</v>
      </c>
      <c r="E25" s="25">
        <v>7</v>
      </c>
    </row>
    <row r="26" spans="1:5" x14ac:dyDescent="0.35">
      <c r="A26" s="24">
        <v>41396</v>
      </c>
      <c r="B26" s="20" t="s">
        <v>67</v>
      </c>
      <c r="C26" s="20" t="s">
        <v>84</v>
      </c>
      <c r="D26" s="20" t="s">
        <v>76</v>
      </c>
      <c r="E26" s="25">
        <v>60</v>
      </c>
    </row>
    <row r="27" spans="1:5" x14ac:dyDescent="0.35">
      <c r="A27" s="24">
        <v>41396</v>
      </c>
      <c r="B27" s="21" t="s">
        <v>68</v>
      </c>
      <c r="C27" s="20" t="s">
        <v>82</v>
      </c>
      <c r="D27" s="20" t="s">
        <v>76</v>
      </c>
      <c r="E27" s="25">
        <v>33</v>
      </c>
    </row>
    <row r="28" spans="1:5" x14ac:dyDescent="0.35">
      <c r="A28" s="24">
        <v>41396</v>
      </c>
      <c r="B28" s="6" t="s">
        <v>81</v>
      </c>
      <c r="C28" s="20" t="s">
        <v>80</v>
      </c>
      <c r="D28" s="20" t="s">
        <v>78</v>
      </c>
      <c r="E28" s="25">
        <v>67</v>
      </c>
    </row>
    <row r="29" spans="1:5" x14ac:dyDescent="0.35">
      <c r="A29" s="24">
        <v>41396</v>
      </c>
      <c r="B29" s="6" t="s">
        <v>69</v>
      </c>
      <c r="C29" s="20" t="s">
        <v>75</v>
      </c>
      <c r="D29" s="20" t="s">
        <v>76</v>
      </c>
      <c r="E29" s="25">
        <v>33</v>
      </c>
    </row>
    <row r="30" spans="1:5" x14ac:dyDescent="0.35">
      <c r="A30" s="24">
        <v>41396</v>
      </c>
      <c r="B30" s="6" t="s">
        <v>67</v>
      </c>
      <c r="C30" s="20" t="s">
        <v>77</v>
      </c>
      <c r="D30" s="20" t="s">
        <v>76</v>
      </c>
      <c r="E30" s="25">
        <v>23</v>
      </c>
    </row>
    <row r="31" spans="1:5" x14ac:dyDescent="0.35">
      <c r="A31" s="24">
        <v>41396</v>
      </c>
      <c r="B31" s="6" t="s">
        <v>66</v>
      </c>
      <c r="C31" s="20" t="s">
        <v>84</v>
      </c>
      <c r="D31" s="20" t="s">
        <v>76</v>
      </c>
      <c r="E31" s="25">
        <v>7</v>
      </c>
    </row>
    <row r="32" spans="1:5" x14ac:dyDescent="0.35">
      <c r="A32" s="24">
        <v>41396</v>
      </c>
      <c r="B32" s="6" t="s">
        <v>66</v>
      </c>
      <c r="C32" s="20" t="s">
        <v>75</v>
      </c>
      <c r="D32" s="20" t="s">
        <v>76</v>
      </c>
      <c r="E32" s="25">
        <v>17</v>
      </c>
    </row>
    <row r="33" spans="1:5" x14ac:dyDescent="0.35">
      <c r="A33" s="24">
        <v>41396</v>
      </c>
      <c r="B33" s="6" t="s">
        <v>85</v>
      </c>
      <c r="C33" s="20" t="s">
        <v>83</v>
      </c>
      <c r="D33" s="20" t="s">
        <v>76</v>
      </c>
      <c r="E33" s="25">
        <v>3</v>
      </c>
    </row>
    <row r="34" spans="1:5" x14ac:dyDescent="0.35">
      <c r="A34" s="24">
        <v>41397</v>
      </c>
      <c r="B34" s="6" t="s">
        <v>85</v>
      </c>
      <c r="C34" s="20" t="s">
        <v>84</v>
      </c>
      <c r="D34" s="20" t="s">
        <v>78</v>
      </c>
      <c r="E34" s="25">
        <v>3</v>
      </c>
    </row>
    <row r="35" spans="1:5" x14ac:dyDescent="0.35">
      <c r="A35" s="24">
        <v>41397</v>
      </c>
      <c r="B35" s="6" t="s">
        <v>85</v>
      </c>
      <c r="C35" s="20" t="s">
        <v>79</v>
      </c>
      <c r="D35" s="20" t="s">
        <v>76</v>
      </c>
      <c r="E35" s="25">
        <v>3</v>
      </c>
    </row>
    <row r="36" spans="1:5" x14ac:dyDescent="0.35">
      <c r="A36" s="24">
        <v>41397</v>
      </c>
      <c r="B36" s="20" t="s">
        <v>67</v>
      </c>
      <c r="C36" s="20" t="s">
        <v>77</v>
      </c>
      <c r="D36" s="20" t="s">
        <v>76</v>
      </c>
      <c r="E36" s="25">
        <v>60</v>
      </c>
    </row>
    <row r="37" spans="1:5" x14ac:dyDescent="0.35">
      <c r="A37" s="24">
        <v>41397</v>
      </c>
      <c r="B37" s="21" t="s">
        <v>68</v>
      </c>
      <c r="C37" s="20" t="s">
        <v>79</v>
      </c>
      <c r="D37" s="20" t="s">
        <v>78</v>
      </c>
      <c r="E37" s="25">
        <v>33</v>
      </c>
    </row>
    <row r="38" spans="1:5" x14ac:dyDescent="0.35">
      <c r="A38" s="24">
        <v>41397</v>
      </c>
      <c r="B38" s="6" t="s">
        <v>81</v>
      </c>
      <c r="C38" s="20" t="s">
        <v>82</v>
      </c>
      <c r="D38" s="20" t="s">
        <v>76</v>
      </c>
      <c r="E38" s="25">
        <v>67</v>
      </c>
    </row>
    <row r="39" spans="1:5" x14ac:dyDescent="0.35">
      <c r="A39" s="24">
        <v>41397</v>
      </c>
      <c r="B39" s="6" t="s">
        <v>69</v>
      </c>
      <c r="C39" s="20" t="s">
        <v>77</v>
      </c>
      <c r="D39" s="20" t="s">
        <v>76</v>
      </c>
      <c r="E39" s="25">
        <v>33</v>
      </c>
    </row>
    <row r="40" spans="1:5" x14ac:dyDescent="0.35">
      <c r="A40" s="24">
        <v>41397</v>
      </c>
      <c r="B40" s="6" t="s">
        <v>67</v>
      </c>
      <c r="C40" s="20" t="s">
        <v>75</v>
      </c>
      <c r="D40" s="20" t="s">
        <v>78</v>
      </c>
      <c r="E40" s="25">
        <v>23</v>
      </c>
    </row>
    <row r="41" spans="1:5" x14ac:dyDescent="0.35">
      <c r="A41" s="24">
        <v>41397</v>
      </c>
      <c r="B41" s="6" t="s">
        <v>66</v>
      </c>
      <c r="C41" s="20" t="s">
        <v>82</v>
      </c>
      <c r="D41" s="20" t="s">
        <v>76</v>
      </c>
      <c r="E41" s="25">
        <v>7</v>
      </c>
    </row>
    <row r="42" spans="1:5" x14ac:dyDescent="0.35">
      <c r="A42" s="24">
        <v>41398</v>
      </c>
      <c r="B42" s="6" t="s">
        <v>66</v>
      </c>
      <c r="C42" s="20" t="s">
        <v>77</v>
      </c>
      <c r="D42" s="20" t="s">
        <v>76</v>
      </c>
      <c r="E42" s="25">
        <v>17</v>
      </c>
    </row>
    <row r="43" spans="1:5" x14ac:dyDescent="0.35">
      <c r="A43" s="24">
        <v>41398</v>
      </c>
      <c r="B43" s="6" t="s">
        <v>85</v>
      </c>
      <c r="C43" s="20" t="s">
        <v>80</v>
      </c>
      <c r="D43" s="20" t="s">
        <v>76</v>
      </c>
      <c r="E43" s="25">
        <v>3</v>
      </c>
    </row>
    <row r="44" spans="1:5" x14ac:dyDescent="0.35">
      <c r="A44" s="24">
        <v>41398</v>
      </c>
      <c r="B44" s="6" t="s">
        <v>85</v>
      </c>
      <c r="C44" s="20" t="s">
        <v>84</v>
      </c>
      <c r="D44" s="20" t="s">
        <v>78</v>
      </c>
      <c r="E44" s="25">
        <v>3</v>
      </c>
    </row>
    <row r="45" spans="1:5" x14ac:dyDescent="0.35">
      <c r="A45" s="24">
        <v>41398</v>
      </c>
      <c r="B45" s="21" t="s">
        <v>69</v>
      </c>
      <c r="C45" s="20" t="s">
        <v>84</v>
      </c>
      <c r="D45" s="20" t="s">
        <v>78</v>
      </c>
      <c r="E45" s="25">
        <v>40</v>
      </c>
    </row>
    <row r="46" spans="1:5" x14ac:dyDescent="0.35">
      <c r="A46" s="24">
        <v>41398</v>
      </c>
      <c r="B46" s="6" t="s">
        <v>85</v>
      </c>
      <c r="C46" s="20" t="s">
        <v>75</v>
      </c>
      <c r="D46" s="20" t="s">
        <v>78</v>
      </c>
      <c r="E46" s="25">
        <v>3</v>
      </c>
    </row>
    <row r="47" spans="1:5" x14ac:dyDescent="0.35">
      <c r="A47" s="24">
        <v>41398</v>
      </c>
      <c r="B47" s="6" t="s">
        <v>85</v>
      </c>
      <c r="C47" s="20" t="s">
        <v>77</v>
      </c>
      <c r="D47" s="20" t="s">
        <v>76</v>
      </c>
      <c r="E47" s="25">
        <v>3</v>
      </c>
    </row>
    <row r="48" spans="1:5" x14ac:dyDescent="0.35">
      <c r="A48" s="24">
        <v>41398</v>
      </c>
      <c r="B48" s="6" t="s">
        <v>85</v>
      </c>
      <c r="C48" s="20" t="s">
        <v>82</v>
      </c>
      <c r="D48" s="20" t="s">
        <v>76</v>
      </c>
      <c r="E48" s="25">
        <v>3</v>
      </c>
    </row>
    <row r="49" spans="1:5" x14ac:dyDescent="0.35">
      <c r="A49" s="24">
        <v>41399</v>
      </c>
      <c r="B49" s="6" t="s">
        <v>69</v>
      </c>
      <c r="C49" s="20" t="s">
        <v>84</v>
      </c>
      <c r="D49" s="20" t="s">
        <v>76</v>
      </c>
      <c r="E49" s="25">
        <v>33</v>
      </c>
    </row>
    <row r="50" spans="1:5" x14ac:dyDescent="0.35">
      <c r="A50" s="24">
        <v>41399</v>
      </c>
      <c r="B50" s="6" t="s">
        <v>69</v>
      </c>
      <c r="C50" s="20" t="s">
        <v>80</v>
      </c>
      <c r="D50" s="20" t="s">
        <v>78</v>
      </c>
      <c r="E50" s="25">
        <v>33</v>
      </c>
    </row>
    <row r="51" spans="1:5" x14ac:dyDescent="0.35">
      <c r="A51" s="24">
        <v>41399</v>
      </c>
      <c r="B51" s="6" t="s">
        <v>66</v>
      </c>
      <c r="C51" s="20" t="s">
        <v>77</v>
      </c>
      <c r="D51" s="20" t="s">
        <v>76</v>
      </c>
      <c r="E51" s="25">
        <v>7</v>
      </c>
    </row>
    <row r="52" spans="1:5" x14ac:dyDescent="0.35">
      <c r="A52" s="24">
        <v>41399</v>
      </c>
      <c r="B52" s="6" t="s">
        <v>66</v>
      </c>
      <c r="C52" s="20" t="s">
        <v>77</v>
      </c>
      <c r="D52" s="20" t="s">
        <v>76</v>
      </c>
      <c r="E52" s="25">
        <v>17</v>
      </c>
    </row>
    <row r="53" spans="1:5" x14ac:dyDescent="0.35">
      <c r="A53" s="24">
        <v>41399</v>
      </c>
      <c r="B53" s="26" t="s">
        <v>67</v>
      </c>
      <c r="C53" s="20" t="s">
        <v>82</v>
      </c>
      <c r="D53" s="20" t="s">
        <v>76</v>
      </c>
      <c r="E53" s="25">
        <v>33</v>
      </c>
    </row>
    <row r="54" spans="1:5" x14ac:dyDescent="0.35">
      <c r="A54" s="24">
        <v>41399</v>
      </c>
      <c r="B54" s="27" t="s">
        <v>67</v>
      </c>
      <c r="C54" s="20" t="s">
        <v>82</v>
      </c>
      <c r="D54" s="20" t="s">
        <v>78</v>
      </c>
      <c r="E54" s="25">
        <v>40</v>
      </c>
    </row>
    <row r="55" spans="1:5" x14ac:dyDescent="0.35">
      <c r="A55" s="24">
        <v>41399</v>
      </c>
      <c r="B55" s="21" t="s">
        <v>69</v>
      </c>
      <c r="C55" s="20" t="s">
        <v>82</v>
      </c>
      <c r="D55" s="20" t="s">
        <v>76</v>
      </c>
      <c r="E55" s="25">
        <v>40</v>
      </c>
    </row>
    <row r="56" spans="1:5" x14ac:dyDescent="0.35">
      <c r="A56" s="24">
        <v>41399</v>
      </c>
      <c r="B56" s="20" t="s">
        <v>67</v>
      </c>
      <c r="C56" s="20" t="s">
        <v>79</v>
      </c>
      <c r="D56" s="20" t="s">
        <v>76</v>
      </c>
      <c r="E56" s="25">
        <v>60</v>
      </c>
    </row>
    <row r="57" spans="1:5" x14ac:dyDescent="0.35">
      <c r="A57" s="24">
        <v>41399</v>
      </c>
      <c r="B57" s="21" t="s">
        <v>68</v>
      </c>
      <c r="C57" s="20" t="s">
        <v>84</v>
      </c>
      <c r="D57" s="20" t="s">
        <v>76</v>
      </c>
      <c r="E57" s="25">
        <v>33</v>
      </c>
    </row>
    <row r="58" spans="1:5" x14ac:dyDescent="0.35">
      <c r="A58" s="24">
        <v>41399</v>
      </c>
      <c r="B58" s="6" t="s">
        <v>81</v>
      </c>
      <c r="C58" s="20" t="s">
        <v>84</v>
      </c>
      <c r="D58" s="20" t="s">
        <v>76</v>
      </c>
      <c r="E58" s="25">
        <v>67</v>
      </c>
    </row>
    <row r="59" spans="1:5" x14ac:dyDescent="0.35">
      <c r="A59" s="24">
        <v>41399</v>
      </c>
      <c r="B59" s="6" t="s">
        <v>69</v>
      </c>
      <c r="C59" s="20" t="s">
        <v>77</v>
      </c>
      <c r="D59" s="20" t="s">
        <v>76</v>
      </c>
      <c r="E59" s="25">
        <v>33</v>
      </c>
    </row>
    <row r="60" spans="1:5" x14ac:dyDescent="0.35">
      <c r="A60" s="24">
        <v>41399</v>
      </c>
      <c r="B60" s="6" t="s">
        <v>66</v>
      </c>
      <c r="C60" s="20" t="s">
        <v>83</v>
      </c>
      <c r="D60" s="20" t="s">
        <v>76</v>
      </c>
      <c r="E60" s="25">
        <v>7</v>
      </c>
    </row>
    <row r="61" spans="1:5" x14ac:dyDescent="0.35">
      <c r="A61" s="24">
        <v>41399</v>
      </c>
      <c r="B61" s="6" t="s">
        <v>66</v>
      </c>
      <c r="C61" s="20" t="s">
        <v>82</v>
      </c>
      <c r="D61" s="20" t="s">
        <v>76</v>
      </c>
      <c r="E61" s="25">
        <v>7</v>
      </c>
    </row>
    <row r="62" spans="1:5" x14ac:dyDescent="0.35">
      <c r="A62" s="24">
        <v>41400</v>
      </c>
      <c r="B62" s="6" t="s">
        <v>69</v>
      </c>
      <c r="C62" s="20" t="s">
        <v>82</v>
      </c>
      <c r="D62" s="20" t="s">
        <v>76</v>
      </c>
      <c r="E62" s="25">
        <v>33</v>
      </c>
    </row>
    <row r="63" spans="1:5" x14ac:dyDescent="0.35">
      <c r="A63" s="24">
        <v>41400</v>
      </c>
      <c r="B63" s="6" t="s">
        <v>66</v>
      </c>
      <c r="C63" s="20" t="s">
        <v>84</v>
      </c>
      <c r="D63" s="20" t="s">
        <v>78</v>
      </c>
      <c r="E63" s="25">
        <v>7</v>
      </c>
    </row>
    <row r="64" spans="1:5" x14ac:dyDescent="0.35">
      <c r="A64" s="24">
        <v>41400</v>
      </c>
      <c r="B64" s="27" t="s">
        <v>67</v>
      </c>
      <c r="C64" s="20" t="s">
        <v>79</v>
      </c>
      <c r="D64" s="20" t="s">
        <v>76</v>
      </c>
      <c r="E64" s="25">
        <v>40</v>
      </c>
    </row>
    <row r="65" spans="1:5" x14ac:dyDescent="0.35">
      <c r="A65" s="24">
        <v>41400</v>
      </c>
      <c r="B65" s="21" t="s">
        <v>69</v>
      </c>
      <c r="C65" s="20" t="s">
        <v>80</v>
      </c>
      <c r="D65" s="20" t="s">
        <v>76</v>
      </c>
      <c r="E65" s="25">
        <v>40</v>
      </c>
    </row>
    <row r="66" spans="1:5" x14ac:dyDescent="0.35">
      <c r="A66" s="24">
        <v>41400</v>
      </c>
      <c r="B66" s="20" t="s">
        <v>67</v>
      </c>
      <c r="C66" s="20" t="s">
        <v>82</v>
      </c>
      <c r="D66" s="20" t="s">
        <v>76</v>
      </c>
      <c r="E66" s="25">
        <v>60</v>
      </c>
    </row>
    <row r="67" spans="1:5" x14ac:dyDescent="0.35">
      <c r="A67" s="24">
        <v>41400</v>
      </c>
      <c r="B67" s="21" t="s">
        <v>68</v>
      </c>
      <c r="C67" s="20" t="s">
        <v>83</v>
      </c>
      <c r="D67" s="20" t="s">
        <v>76</v>
      </c>
      <c r="E67" s="25">
        <v>33</v>
      </c>
    </row>
    <row r="68" spans="1:5" x14ac:dyDescent="0.35">
      <c r="A68" s="24">
        <v>41400</v>
      </c>
      <c r="B68" s="6" t="s">
        <v>81</v>
      </c>
      <c r="C68" s="20" t="s">
        <v>82</v>
      </c>
      <c r="D68" s="20" t="s">
        <v>76</v>
      </c>
      <c r="E68" s="25">
        <v>67</v>
      </c>
    </row>
    <row r="69" spans="1:5" x14ac:dyDescent="0.35">
      <c r="A69" s="24">
        <v>41400</v>
      </c>
      <c r="B69" s="6" t="s">
        <v>69</v>
      </c>
      <c r="C69" s="20" t="s">
        <v>84</v>
      </c>
      <c r="D69" s="20" t="s">
        <v>76</v>
      </c>
      <c r="E69" s="25">
        <v>33</v>
      </c>
    </row>
    <row r="70" spans="1:5" x14ac:dyDescent="0.35">
      <c r="A70" s="24">
        <v>41400</v>
      </c>
      <c r="B70" s="6" t="s">
        <v>67</v>
      </c>
      <c r="C70" s="20" t="s">
        <v>80</v>
      </c>
      <c r="D70" s="20" t="s">
        <v>76</v>
      </c>
      <c r="E70" s="25">
        <v>23</v>
      </c>
    </row>
    <row r="71" spans="1:5" x14ac:dyDescent="0.35">
      <c r="A71" s="24">
        <v>41401</v>
      </c>
      <c r="B71" s="6" t="s">
        <v>69</v>
      </c>
      <c r="C71" s="20" t="s">
        <v>84</v>
      </c>
      <c r="D71" s="20" t="s">
        <v>78</v>
      </c>
      <c r="E71" s="25">
        <v>33</v>
      </c>
    </row>
    <row r="72" spans="1:5" x14ac:dyDescent="0.35">
      <c r="A72" s="24">
        <v>41401</v>
      </c>
      <c r="B72" s="6" t="s">
        <v>66</v>
      </c>
      <c r="C72" s="20" t="s">
        <v>82</v>
      </c>
      <c r="D72" s="20" t="s">
        <v>76</v>
      </c>
      <c r="E72" s="25">
        <v>17</v>
      </c>
    </row>
    <row r="73" spans="1:5" x14ac:dyDescent="0.35">
      <c r="A73" s="24">
        <v>41401</v>
      </c>
      <c r="B73" s="26" t="s">
        <v>67</v>
      </c>
      <c r="C73" s="20" t="s">
        <v>84</v>
      </c>
      <c r="D73" s="20" t="s">
        <v>76</v>
      </c>
      <c r="E73" s="25">
        <v>33</v>
      </c>
    </row>
    <row r="74" spans="1:5" x14ac:dyDescent="0.35">
      <c r="A74" s="24">
        <v>41401</v>
      </c>
      <c r="B74" s="27" t="s">
        <v>67</v>
      </c>
      <c r="C74" s="20" t="s">
        <v>77</v>
      </c>
      <c r="D74" s="20" t="s">
        <v>76</v>
      </c>
      <c r="E74" s="25">
        <v>40</v>
      </c>
    </row>
    <row r="75" spans="1:5" x14ac:dyDescent="0.35">
      <c r="A75" s="24">
        <v>41401</v>
      </c>
      <c r="B75" s="6" t="s">
        <v>66</v>
      </c>
      <c r="C75" s="20" t="s">
        <v>82</v>
      </c>
      <c r="D75" s="20" t="s">
        <v>76</v>
      </c>
      <c r="E75" s="25">
        <v>7</v>
      </c>
    </row>
    <row r="76" spans="1:5" x14ac:dyDescent="0.35">
      <c r="A76" s="24">
        <v>41401</v>
      </c>
      <c r="B76" s="6" t="s">
        <v>66</v>
      </c>
      <c r="C76" s="20" t="s">
        <v>83</v>
      </c>
      <c r="D76" s="20" t="s">
        <v>76</v>
      </c>
      <c r="E76" s="25">
        <v>7</v>
      </c>
    </row>
    <row r="77" spans="1:5" x14ac:dyDescent="0.35">
      <c r="A77" s="24">
        <v>41402</v>
      </c>
      <c r="B77" s="21" t="s">
        <v>68</v>
      </c>
      <c r="C77" s="20" t="s">
        <v>79</v>
      </c>
      <c r="D77" s="20" t="s">
        <v>76</v>
      </c>
      <c r="E77" s="25">
        <v>33</v>
      </c>
    </row>
    <row r="78" spans="1:5" x14ac:dyDescent="0.35">
      <c r="A78" s="24">
        <v>41402</v>
      </c>
      <c r="B78" s="6" t="s">
        <v>81</v>
      </c>
      <c r="C78" s="20" t="s">
        <v>82</v>
      </c>
      <c r="D78" s="20" t="s">
        <v>78</v>
      </c>
      <c r="E78" s="25">
        <v>67</v>
      </c>
    </row>
    <row r="79" spans="1:5" x14ac:dyDescent="0.35">
      <c r="A79" s="24">
        <v>41402</v>
      </c>
      <c r="B79" s="6" t="s">
        <v>66</v>
      </c>
      <c r="C79" s="20" t="s">
        <v>79</v>
      </c>
      <c r="D79" s="20" t="s">
        <v>78</v>
      </c>
      <c r="E79" s="25">
        <v>7</v>
      </c>
    </row>
    <row r="80" spans="1:5" x14ac:dyDescent="0.35">
      <c r="A80" s="24">
        <v>41402</v>
      </c>
      <c r="B80" s="6" t="s">
        <v>66</v>
      </c>
      <c r="C80" s="20" t="s">
        <v>82</v>
      </c>
      <c r="D80" s="20" t="s">
        <v>78</v>
      </c>
      <c r="E80" s="25">
        <v>7</v>
      </c>
    </row>
    <row r="81" spans="1:5" x14ac:dyDescent="0.35">
      <c r="A81" s="24">
        <v>41402</v>
      </c>
      <c r="B81" s="6" t="s">
        <v>69</v>
      </c>
      <c r="C81" s="20" t="s">
        <v>83</v>
      </c>
      <c r="D81" s="20" t="s">
        <v>76</v>
      </c>
      <c r="E81" s="25">
        <v>33</v>
      </c>
    </row>
    <row r="82" spans="1:5" x14ac:dyDescent="0.35">
      <c r="A82" s="24">
        <v>41402</v>
      </c>
      <c r="B82" s="6" t="s">
        <v>66</v>
      </c>
      <c r="C82" s="20" t="s">
        <v>80</v>
      </c>
      <c r="D82" s="20" t="s">
        <v>76</v>
      </c>
      <c r="E82" s="25">
        <v>17</v>
      </c>
    </row>
    <row r="83" spans="1:5" x14ac:dyDescent="0.35">
      <c r="A83" s="24">
        <v>41402</v>
      </c>
      <c r="B83" s="26" t="s">
        <v>67</v>
      </c>
      <c r="C83" s="20" t="s">
        <v>82</v>
      </c>
      <c r="D83" s="20" t="s">
        <v>76</v>
      </c>
      <c r="E83" s="25">
        <v>33</v>
      </c>
    </row>
    <row r="84" spans="1:5" x14ac:dyDescent="0.35">
      <c r="A84" s="24">
        <v>41402</v>
      </c>
      <c r="B84" s="27" t="s">
        <v>67</v>
      </c>
      <c r="C84" s="20" t="s">
        <v>82</v>
      </c>
      <c r="D84" s="20" t="s">
        <v>76</v>
      </c>
      <c r="E84" s="25">
        <v>40</v>
      </c>
    </row>
    <row r="85" spans="1:5" x14ac:dyDescent="0.35">
      <c r="A85" s="24">
        <v>41402</v>
      </c>
      <c r="B85" s="6" t="s">
        <v>66</v>
      </c>
      <c r="C85" s="20" t="s">
        <v>82</v>
      </c>
      <c r="D85" s="20" t="s">
        <v>76</v>
      </c>
      <c r="E85" s="25">
        <v>7</v>
      </c>
    </row>
    <row r="86" spans="1:5" x14ac:dyDescent="0.35">
      <c r="A86" s="24">
        <v>41402</v>
      </c>
      <c r="B86" s="6" t="s">
        <v>69</v>
      </c>
      <c r="C86" s="20" t="s">
        <v>80</v>
      </c>
      <c r="D86" s="20" t="s">
        <v>78</v>
      </c>
      <c r="E86" s="25">
        <v>33</v>
      </c>
    </row>
    <row r="87" spans="1:5" x14ac:dyDescent="0.35">
      <c r="A87" s="24">
        <v>41402</v>
      </c>
      <c r="B87" s="6" t="s">
        <v>66</v>
      </c>
      <c r="C87" s="20" t="s">
        <v>84</v>
      </c>
      <c r="D87" s="20" t="s">
        <v>76</v>
      </c>
      <c r="E87" s="25">
        <v>7</v>
      </c>
    </row>
    <row r="88" spans="1:5" x14ac:dyDescent="0.35">
      <c r="A88" s="24">
        <v>41402</v>
      </c>
      <c r="B88" s="6" t="s">
        <v>69</v>
      </c>
      <c r="C88" s="20" t="s">
        <v>75</v>
      </c>
      <c r="D88" s="20" t="s">
        <v>76</v>
      </c>
      <c r="E88" s="25">
        <v>33</v>
      </c>
    </row>
    <row r="89" spans="1:5" x14ac:dyDescent="0.35">
      <c r="A89" s="24">
        <v>41402</v>
      </c>
      <c r="B89" s="6" t="s">
        <v>66</v>
      </c>
      <c r="C89" s="20" t="s">
        <v>83</v>
      </c>
      <c r="D89" s="20" t="s">
        <v>78</v>
      </c>
      <c r="E89" s="25">
        <v>7</v>
      </c>
    </row>
    <row r="90" spans="1:5" x14ac:dyDescent="0.35">
      <c r="A90" s="24">
        <v>41403</v>
      </c>
      <c r="B90" s="6" t="s">
        <v>66</v>
      </c>
      <c r="C90" s="20" t="s">
        <v>83</v>
      </c>
      <c r="D90" s="20" t="s">
        <v>78</v>
      </c>
      <c r="E90" s="25">
        <v>7</v>
      </c>
    </row>
    <row r="91" spans="1:5" x14ac:dyDescent="0.35">
      <c r="A91" s="24">
        <v>41403</v>
      </c>
      <c r="B91" s="6" t="s">
        <v>66</v>
      </c>
      <c r="C91" s="20" t="s">
        <v>82</v>
      </c>
      <c r="D91" s="20" t="s">
        <v>76</v>
      </c>
      <c r="E91" s="25">
        <v>7</v>
      </c>
    </row>
    <row r="92" spans="1:5" x14ac:dyDescent="0.35">
      <c r="A92" s="24">
        <v>41403</v>
      </c>
      <c r="B92" s="6" t="s">
        <v>66</v>
      </c>
      <c r="C92" s="20" t="s">
        <v>82</v>
      </c>
      <c r="D92" s="20" t="s">
        <v>78</v>
      </c>
      <c r="E92" s="25">
        <v>17</v>
      </c>
    </row>
    <row r="93" spans="1:5" x14ac:dyDescent="0.35">
      <c r="A93" s="24">
        <v>41403</v>
      </c>
      <c r="B93" s="26" t="s">
        <v>67</v>
      </c>
      <c r="C93" s="20" t="s">
        <v>75</v>
      </c>
      <c r="D93" s="20" t="s">
        <v>78</v>
      </c>
      <c r="E93" s="25">
        <v>33</v>
      </c>
    </row>
    <row r="94" spans="1:5" x14ac:dyDescent="0.35">
      <c r="A94" s="24">
        <v>41403</v>
      </c>
      <c r="B94" s="27" t="s">
        <v>67</v>
      </c>
      <c r="C94" s="20" t="s">
        <v>79</v>
      </c>
      <c r="D94" s="20" t="s">
        <v>76</v>
      </c>
      <c r="E94" s="25">
        <v>40</v>
      </c>
    </row>
    <row r="95" spans="1:5" x14ac:dyDescent="0.35">
      <c r="A95" s="24">
        <v>41403</v>
      </c>
      <c r="B95" s="6" t="s">
        <v>66</v>
      </c>
      <c r="C95" s="20" t="s">
        <v>82</v>
      </c>
      <c r="D95" s="20" t="s">
        <v>76</v>
      </c>
      <c r="E95" s="25">
        <v>7</v>
      </c>
    </row>
    <row r="96" spans="1:5" x14ac:dyDescent="0.35">
      <c r="A96" s="24">
        <v>41403</v>
      </c>
      <c r="B96" s="6" t="s">
        <v>66</v>
      </c>
      <c r="C96" s="20" t="s">
        <v>83</v>
      </c>
      <c r="D96" s="20" t="s">
        <v>76</v>
      </c>
      <c r="E96" s="25">
        <v>7</v>
      </c>
    </row>
    <row r="97" spans="1:5" x14ac:dyDescent="0.35">
      <c r="A97" s="24">
        <v>41403</v>
      </c>
      <c r="B97" s="21" t="s">
        <v>68</v>
      </c>
      <c r="C97" s="20" t="s">
        <v>82</v>
      </c>
      <c r="D97" s="20" t="s">
        <v>76</v>
      </c>
      <c r="E97" s="25">
        <v>33</v>
      </c>
    </row>
    <row r="98" spans="1:5" x14ac:dyDescent="0.35">
      <c r="A98" s="24">
        <v>41403</v>
      </c>
      <c r="B98" s="6" t="s">
        <v>66</v>
      </c>
      <c r="C98" s="20" t="s">
        <v>77</v>
      </c>
      <c r="D98" s="20" t="s">
        <v>78</v>
      </c>
      <c r="E98" s="25">
        <v>7</v>
      </c>
    </row>
    <row r="99" spans="1:5" x14ac:dyDescent="0.35">
      <c r="A99" s="24">
        <v>41403</v>
      </c>
      <c r="B99" s="21" t="s">
        <v>68</v>
      </c>
      <c r="C99" s="20" t="s">
        <v>79</v>
      </c>
      <c r="D99" s="20" t="s">
        <v>76</v>
      </c>
      <c r="E99" s="25">
        <v>33</v>
      </c>
    </row>
    <row r="100" spans="1:5" x14ac:dyDescent="0.35">
      <c r="A100" s="24">
        <v>41404</v>
      </c>
      <c r="B100" s="6" t="s">
        <v>67</v>
      </c>
      <c r="C100" s="20" t="s">
        <v>75</v>
      </c>
      <c r="D100" s="20" t="s">
        <v>76</v>
      </c>
      <c r="E100" s="25">
        <v>23</v>
      </c>
    </row>
    <row r="101" spans="1:5" x14ac:dyDescent="0.35">
      <c r="A101" s="24">
        <v>41404</v>
      </c>
      <c r="B101" s="6" t="s">
        <v>66</v>
      </c>
      <c r="C101" s="20" t="s">
        <v>82</v>
      </c>
      <c r="D101" s="20" t="s">
        <v>76</v>
      </c>
      <c r="E101" s="25">
        <v>7</v>
      </c>
    </row>
    <row r="102" spans="1:5" x14ac:dyDescent="0.35">
      <c r="A102" s="24">
        <v>41404</v>
      </c>
      <c r="B102" s="6" t="s">
        <v>66</v>
      </c>
      <c r="C102" s="20" t="s">
        <v>82</v>
      </c>
      <c r="D102" s="20" t="s">
        <v>78</v>
      </c>
      <c r="E102" s="25">
        <v>17</v>
      </c>
    </row>
    <row r="103" spans="1:5" x14ac:dyDescent="0.35">
      <c r="A103" s="24">
        <v>41404</v>
      </c>
      <c r="B103" s="26" t="s">
        <v>67</v>
      </c>
      <c r="C103" s="20" t="s">
        <v>80</v>
      </c>
      <c r="D103" s="20" t="s">
        <v>76</v>
      </c>
      <c r="E103" s="25">
        <v>33</v>
      </c>
    </row>
    <row r="104" spans="1:5" x14ac:dyDescent="0.35">
      <c r="A104" s="24">
        <v>41404</v>
      </c>
      <c r="B104" s="6" t="s">
        <v>69</v>
      </c>
      <c r="C104" s="20" t="s">
        <v>82</v>
      </c>
      <c r="D104" s="20" t="s">
        <v>78</v>
      </c>
      <c r="E104" s="25">
        <v>33</v>
      </c>
    </row>
    <row r="105" spans="1:5" x14ac:dyDescent="0.35">
      <c r="A105" s="24">
        <v>41404</v>
      </c>
      <c r="B105" s="21" t="s">
        <v>69</v>
      </c>
      <c r="C105" s="20" t="s">
        <v>83</v>
      </c>
      <c r="D105" s="20" t="s">
        <v>76</v>
      </c>
      <c r="E105" s="25">
        <v>40</v>
      </c>
    </row>
    <row r="106" spans="1:5" x14ac:dyDescent="0.35">
      <c r="A106" s="24">
        <v>41404</v>
      </c>
      <c r="B106" s="20" t="s">
        <v>67</v>
      </c>
      <c r="C106" s="20" t="s">
        <v>80</v>
      </c>
      <c r="D106" s="20" t="s">
        <v>76</v>
      </c>
      <c r="E106" s="25">
        <v>60</v>
      </c>
    </row>
    <row r="107" spans="1:5" x14ac:dyDescent="0.35">
      <c r="A107" s="24">
        <v>41404</v>
      </c>
      <c r="B107" s="21" t="s">
        <v>68</v>
      </c>
      <c r="C107" s="20" t="s">
        <v>80</v>
      </c>
      <c r="D107" s="20" t="s">
        <v>76</v>
      </c>
      <c r="E107" s="25">
        <v>33</v>
      </c>
    </row>
    <row r="108" spans="1:5" x14ac:dyDescent="0.35">
      <c r="A108" s="24">
        <v>41404</v>
      </c>
      <c r="B108" s="6" t="s">
        <v>81</v>
      </c>
      <c r="C108" s="20" t="s">
        <v>83</v>
      </c>
      <c r="D108" s="20" t="s">
        <v>76</v>
      </c>
      <c r="E108" s="25">
        <v>67</v>
      </c>
    </row>
    <row r="109" spans="1:5" x14ac:dyDescent="0.35">
      <c r="A109" s="24">
        <v>41404</v>
      </c>
      <c r="B109" s="6" t="s">
        <v>69</v>
      </c>
      <c r="C109" s="20" t="s">
        <v>82</v>
      </c>
      <c r="D109" s="20" t="s">
        <v>78</v>
      </c>
      <c r="E109" s="25">
        <v>33</v>
      </c>
    </row>
    <row r="110" spans="1:5" x14ac:dyDescent="0.35">
      <c r="A110" s="24">
        <v>41404</v>
      </c>
      <c r="B110" s="6" t="s">
        <v>67</v>
      </c>
      <c r="C110" s="20" t="s">
        <v>75</v>
      </c>
      <c r="D110" s="20" t="s">
        <v>78</v>
      </c>
      <c r="E110" s="25">
        <v>23</v>
      </c>
    </row>
    <row r="111" spans="1:5" x14ac:dyDescent="0.35">
      <c r="A111" s="24">
        <v>41405</v>
      </c>
      <c r="B111" s="6" t="s">
        <v>66</v>
      </c>
      <c r="C111" s="20" t="s">
        <v>84</v>
      </c>
      <c r="D111" s="20" t="s">
        <v>78</v>
      </c>
      <c r="E111" s="25">
        <v>7</v>
      </c>
    </row>
    <row r="112" spans="1:5" x14ac:dyDescent="0.35">
      <c r="A112" s="24">
        <v>41405</v>
      </c>
      <c r="B112" s="6" t="s">
        <v>66</v>
      </c>
      <c r="C112" s="20" t="s">
        <v>80</v>
      </c>
      <c r="D112" s="20" t="s">
        <v>78</v>
      </c>
      <c r="E112" s="25">
        <v>17</v>
      </c>
    </row>
    <row r="113" spans="1:5" x14ac:dyDescent="0.35">
      <c r="A113" s="24">
        <v>41405</v>
      </c>
      <c r="B113" s="26" t="s">
        <v>67</v>
      </c>
      <c r="C113" s="20" t="s">
        <v>84</v>
      </c>
      <c r="D113" s="20" t="s">
        <v>78</v>
      </c>
      <c r="E113" s="25">
        <v>33</v>
      </c>
    </row>
    <row r="114" spans="1:5" x14ac:dyDescent="0.35">
      <c r="A114" s="24">
        <v>41405</v>
      </c>
      <c r="B114" s="6" t="s">
        <v>66</v>
      </c>
      <c r="C114" s="20" t="s">
        <v>77</v>
      </c>
      <c r="D114" s="20" t="s">
        <v>76</v>
      </c>
      <c r="E114" s="25">
        <v>7</v>
      </c>
    </row>
    <row r="115" spans="1:5" x14ac:dyDescent="0.35">
      <c r="A115" s="24">
        <v>41405</v>
      </c>
      <c r="B115" s="21" t="s">
        <v>68</v>
      </c>
      <c r="C115" s="20" t="s">
        <v>83</v>
      </c>
      <c r="D115" s="20" t="s">
        <v>76</v>
      </c>
      <c r="E115" s="25">
        <v>33</v>
      </c>
    </row>
    <row r="116" spans="1:5" x14ac:dyDescent="0.35">
      <c r="A116" s="24">
        <v>41405</v>
      </c>
      <c r="B116" s="21" t="s">
        <v>68</v>
      </c>
      <c r="C116" s="20" t="s">
        <v>77</v>
      </c>
      <c r="D116" s="20" t="s">
        <v>76</v>
      </c>
      <c r="E116" s="25">
        <v>33</v>
      </c>
    </row>
    <row r="117" spans="1:5" x14ac:dyDescent="0.35">
      <c r="A117" s="24">
        <v>41405</v>
      </c>
      <c r="B117" s="21" t="s">
        <v>68</v>
      </c>
      <c r="C117" s="20" t="s">
        <v>82</v>
      </c>
      <c r="D117" s="20" t="s">
        <v>76</v>
      </c>
      <c r="E117" s="25">
        <v>33</v>
      </c>
    </row>
    <row r="118" spans="1:5" x14ac:dyDescent="0.35">
      <c r="A118" s="24">
        <v>41405</v>
      </c>
      <c r="B118" s="6" t="s">
        <v>66</v>
      </c>
      <c r="C118" s="20" t="s">
        <v>80</v>
      </c>
      <c r="D118" s="20" t="s">
        <v>76</v>
      </c>
      <c r="E118" s="25">
        <v>7</v>
      </c>
    </row>
    <row r="119" spans="1:5" x14ac:dyDescent="0.35">
      <c r="A119" s="24">
        <v>41405</v>
      </c>
      <c r="B119" s="6" t="s">
        <v>69</v>
      </c>
      <c r="C119" s="20" t="s">
        <v>79</v>
      </c>
      <c r="D119" s="20" t="s">
        <v>76</v>
      </c>
      <c r="E119" s="25">
        <v>33</v>
      </c>
    </row>
    <row r="120" spans="1:5" x14ac:dyDescent="0.35">
      <c r="A120" s="24">
        <v>41405</v>
      </c>
      <c r="B120" s="6" t="s">
        <v>67</v>
      </c>
      <c r="C120" s="20" t="s">
        <v>80</v>
      </c>
      <c r="D120" s="20" t="s">
        <v>78</v>
      </c>
      <c r="E120" s="25">
        <v>23</v>
      </c>
    </row>
    <row r="121" spans="1:5" x14ac:dyDescent="0.35">
      <c r="A121" s="24">
        <v>41406</v>
      </c>
      <c r="B121" s="6" t="s">
        <v>66</v>
      </c>
      <c r="C121" s="20" t="s">
        <v>83</v>
      </c>
      <c r="D121" s="20" t="s">
        <v>78</v>
      </c>
      <c r="E121" s="25">
        <v>7</v>
      </c>
    </row>
    <row r="122" spans="1:5" x14ac:dyDescent="0.35">
      <c r="A122" s="24">
        <v>41406</v>
      </c>
      <c r="B122" s="6" t="s">
        <v>66</v>
      </c>
      <c r="C122" s="20" t="s">
        <v>83</v>
      </c>
      <c r="D122" s="20" t="s">
        <v>76</v>
      </c>
      <c r="E122" s="25">
        <v>17</v>
      </c>
    </row>
    <row r="123" spans="1:5" x14ac:dyDescent="0.35">
      <c r="A123" s="24">
        <v>41406</v>
      </c>
      <c r="B123" s="21" t="s">
        <v>68</v>
      </c>
      <c r="C123" s="20" t="s">
        <v>83</v>
      </c>
      <c r="D123" s="20" t="s">
        <v>76</v>
      </c>
      <c r="E123" s="25">
        <v>33</v>
      </c>
    </row>
    <row r="124" spans="1:5" x14ac:dyDescent="0.35">
      <c r="A124" s="24">
        <v>41406</v>
      </c>
      <c r="B124" s="6" t="s">
        <v>66</v>
      </c>
      <c r="C124" s="20" t="s">
        <v>75</v>
      </c>
      <c r="D124" s="20" t="s">
        <v>76</v>
      </c>
      <c r="E124" s="25">
        <v>7</v>
      </c>
    </row>
    <row r="125" spans="1:5" x14ac:dyDescent="0.35">
      <c r="A125" s="24">
        <v>41406</v>
      </c>
      <c r="B125" s="6" t="s">
        <v>66</v>
      </c>
      <c r="C125" s="20" t="s">
        <v>83</v>
      </c>
      <c r="D125" s="20" t="s">
        <v>78</v>
      </c>
      <c r="E125" s="25">
        <v>7</v>
      </c>
    </row>
    <row r="126" spans="1:5" x14ac:dyDescent="0.35">
      <c r="A126" s="24">
        <v>41406</v>
      </c>
      <c r="B126" s="20" t="s">
        <v>67</v>
      </c>
      <c r="C126" s="20" t="s">
        <v>79</v>
      </c>
      <c r="D126" s="20" t="s">
        <v>76</v>
      </c>
      <c r="E126" s="25">
        <v>60</v>
      </c>
    </row>
    <row r="127" spans="1:5" x14ac:dyDescent="0.35">
      <c r="A127" s="24">
        <v>41406</v>
      </c>
      <c r="B127" s="21" t="s">
        <v>68</v>
      </c>
      <c r="C127" s="20" t="s">
        <v>75</v>
      </c>
      <c r="D127" s="20" t="s">
        <v>78</v>
      </c>
      <c r="E127" s="25">
        <v>33</v>
      </c>
    </row>
    <row r="128" spans="1:5" x14ac:dyDescent="0.35">
      <c r="A128" s="24">
        <v>41406</v>
      </c>
      <c r="B128" s="6" t="s">
        <v>66</v>
      </c>
      <c r="C128" s="20" t="s">
        <v>75</v>
      </c>
      <c r="D128" s="20" t="s">
        <v>78</v>
      </c>
      <c r="E128" s="25">
        <v>7</v>
      </c>
    </row>
    <row r="129" spans="1:5" x14ac:dyDescent="0.35">
      <c r="A129" s="24">
        <v>41407</v>
      </c>
      <c r="B129" s="6" t="s">
        <v>66</v>
      </c>
      <c r="C129" s="20" t="s">
        <v>79</v>
      </c>
      <c r="D129" s="20" t="s">
        <v>76</v>
      </c>
      <c r="E129" s="25">
        <v>7</v>
      </c>
    </row>
    <row r="130" spans="1:5" x14ac:dyDescent="0.35">
      <c r="A130" s="24">
        <v>41407</v>
      </c>
      <c r="B130" s="21" t="s">
        <v>68</v>
      </c>
      <c r="C130" s="20" t="s">
        <v>75</v>
      </c>
      <c r="D130" s="20" t="s">
        <v>78</v>
      </c>
      <c r="E130" s="25">
        <v>33</v>
      </c>
    </row>
    <row r="131" spans="1:5" x14ac:dyDescent="0.35">
      <c r="A131" s="24">
        <v>41407</v>
      </c>
      <c r="B131" s="6" t="s">
        <v>66</v>
      </c>
      <c r="C131" s="20" t="s">
        <v>82</v>
      </c>
      <c r="D131" s="20" t="s">
        <v>76</v>
      </c>
      <c r="E131" s="25">
        <v>7</v>
      </c>
    </row>
    <row r="132" spans="1:5" x14ac:dyDescent="0.35">
      <c r="A132" s="24">
        <v>41407</v>
      </c>
      <c r="B132" s="6" t="s">
        <v>66</v>
      </c>
      <c r="C132" s="20" t="s">
        <v>82</v>
      </c>
      <c r="D132" s="20" t="s">
        <v>76</v>
      </c>
      <c r="E132" s="25">
        <v>7</v>
      </c>
    </row>
    <row r="133" spans="1:5" x14ac:dyDescent="0.35">
      <c r="A133" s="24">
        <v>41407</v>
      </c>
      <c r="B133" s="26" t="s">
        <v>67</v>
      </c>
      <c r="C133" s="20" t="s">
        <v>80</v>
      </c>
      <c r="D133" s="20" t="s">
        <v>78</v>
      </c>
      <c r="E133" s="25">
        <v>33</v>
      </c>
    </row>
    <row r="134" spans="1:5" x14ac:dyDescent="0.35">
      <c r="A134" s="24">
        <v>41407</v>
      </c>
      <c r="B134" s="21" t="s">
        <v>68</v>
      </c>
      <c r="C134" s="20" t="s">
        <v>77</v>
      </c>
      <c r="D134" s="20" t="s">
        <v>76</v>
      </c>
      <c r="E134" s="25">
        <v>33</v>
      </c>
    </row>
    <row r="135" spans="1:5" x14ac:dyDescent="0.35">
      <c r="A135" s="24">
        <v>41407</v>
      </c>
      <c r="B135" s="21" t="s">
        <v>68</v>
      </c>
      <c r="C135" s="20" t="s">
        <v>82</v>
      </c>
      <c r="D135" s="20" t="s">
        <v>76</v>
      </c>
      <c r="E135" s="25">
        <v>33</v>
      </c>
    </row>
    <row r="136" spans="1:5" x14ac:dyDescent="0.35">
      <c r="A136" s="24">
        <v>41407</v>
      </c>
      <c r="B136" s="21" t="s">
        <v>68</v>
      </c>
      <c r="C136" s="20" t="s">
        <v>84</v>
      </c>
      <c r="D136" s="20" t="s">
        <v>76</v>
      </c>
      <c r="E136" s="25">
        <v>33</v>
      </c>
    </row>
    <row r="137" spans="1:5" x14ac:dyDescent="0.35">
      <c r="A137" s="24">
        <v>41407</v>
      </c>
      <c r="B137" s="21" t="s">
        <v>68</v>
      </c>
      <c r="C137" s="20" t="s">
        <v>79</v>
      </c>
      <c r="D137" s="20" t="s">
        <v>76</v>
      </c>
      <c r="E137" s="25">
        <v>33</v>
      </c>
    </row>
    <row r="138" spans="1:5" x14ac:dyDescent="0.35">
      <c r="A138" s="24">
        <v>41407</v>
      </c>
      <c r="B138" s="6" t="s">
        <v>81</v>
      </c>
      <c r="C138" s="20" t="s">
        <v>84</v>
      </c>
      <c r="D138" s="20" t="s">
        <v>76</v>
      </c>
      <c r="E138" s="25">
        <v>67</v>
      </c>
    </row>
    <row r="139" spans="1:5" x14ac:dyDescent="0.35">
      <c r="A139" s="24">
        <v>41407</v>
      </c>
      <c r="B139" s="21" t="s">
        <v>68</v>
      </c>
      <c r="C139" s="20" t="s">
        <v>84</v>
      </c>
      <c r="D139" s="20" t="s">
        <v>76</v>
      </c>
      <c r="E139" s="25">
        <v>33</v>
      </c>
    </row>
    <row r="140" spans="1:5" x14ac:dyDescent="0.35">
      <c r="A140" s="24">
        <v>41407</v>
      </c>
      <c r="B140" s="6" t="s">
        <v>81</v>
      </c>
      <c r="C140" s="20" t="s">
        <v>82</v>
      </c>
      <c r="D140" s="20" t="s">
        <v>78</v>
      </c>
      <c r="E140" s="25">
        <v>67</v>
      </c>
    </row>
    <row r="141" spans="1:5" x14ac:dyDescent="0.35">
      <c r="A141" s="24">
        <v>41407</v>
      </c>
      <c r="B141" s="6" t="s">
        <v>66</v>
      </c>
      <c r="C141" s="20" t="s">
        <v>80</v>
      </c>
      <c r="D141" s="20" t="s">
        <v>78</v>
      </c>
      <c r="E141" s="25">
        <v>7</v>
      </c>
    </row>
    <row r="142" spans="1:5" x14ac:dyDescent="0.35">
      <c r="A142" s="24">
        <v>41407</v>
      </c>
      <c r="B142" s="6" t="s">
        <v>66</v>
      </c>
      <c r="C142" s="20" t="s">
        <v>77</v>
      </c>
      <c r="D142" s="20" t="s">
        <v>76</v>
      </c>
      <c r="E142" s="25">
        <v>17</v>
      </c>
    </row>
    <row r="143" spans="1:5" x14ac:dyDescent="0.35">
      <c r="A143" s="24">
        <v>41408</v>
      </c>
      <c r="B143" s="26" t="s">
        <v>67</v>
      </c>
      <c r="C143" s="20" t="s">
        <v>75</v>
      </c>
      <c r="D143" s="20" t="s">
        <v>76</v>
      </c>
      <c r="E143" s="25">
        <v>33</v>
      </c>
    </row>
    <row r="144" spans="1:5" x14ac:dyDescent="0.35">
      <c r="A144" s="24">
        <v>41408</v>
      </c>
      <c r="B144" s="21" t="s">
        <v>68</v>
      </c>
      <c r="C144" s="20" t="s">
        <v>77</v>
      </c>
      <c r="D144" s="20" t="s">
        <v>78</v>
      </c>
      <c r="E144" s="25">
        <v>33</v>
      </c>
    </row>
    <row r="145" spans="1:5" x14ac:dyDescent="0.35">
      <c r="A145" s="24">
        <v>41408</v>
      </c>
      <c r="B145" s="21" t="s">
        <v>69</v>
      </c>
      <c r="C145" s="20" t="s">
        <v>77</v>
      </c>
      <c r="D145" s="20" t="s">
        <v>78</v>
      </c>
      <c r="E145" s="25">
        <v>40</v>
      </c>
    </row>
    <row r="146" spans="1:5" x14ac:dyDescent="0.35">
      <c r="A146" s="24">
        <v>41408</v>
      </c>
      <c r="B146" s="6" t="s">
        <v>81</v>
      </c>
      <c r="C146" s="20" t="s">
        <v>79</v>
      </c>
      <c r="D146" s="20" t="s">
        <v>76</v>
      </c>
      <c r="E146" s="25">
        <v>67</v>
      </c>
    </row>
    <row r="147" spans="1:5" x14ac:dyDescent="0.35">
      <c r="A147" s="24">
        <v>41408</v>
      </c>
      <c r="B147" s="6" t="s">
        <v>81</v>
      </c>
      <c r="C147" s="20" t="s">
        <v>79</v>
      </c>
      <c r="D147" s="20" t="s">
        <v>76</v>
      </c>
      <c r="E147" s="25">
        <v>67</v>
      </c>
    </row>
    <row r="148" spans="1:5" x14ac:dyDescent="0.35">
      <c r="A148" s="24">
        <v>41408</v>
      </c>
      <c r="B148" s="21" t="s">
        <v>68</v>
      </c>
      <c r="C148" s="20" t="s">
        <v>80</v>
      </c>
      <c r="D148" s="20" t="s">
        <v>76</v>
      </c>
      <c r="E148" s="25">
        <v>33</v>
      </c>
    </row>
    <row r="149" spans="1:5" x14ac:dyDescent="0.35">
      <c r="A149" s="24">
        <v>41408</v>
      </c>
      <c r="B149" s="21" t="s">
        <v>68</v>
      </c>
      <c r="C149" s="20" t="s">
        <v>83</v>
      </c>
      <c r="D149" s="20" t="s">
        <v>76</v>
      </c>
      <c r="E149" s="25">
        <v>33</v>
      </c>
    </row>
    <row r="150" spans="1:5" x14ac:dyDescent="0.35">
      <c r="A150" s="24">
        <v>41408</v>
      </c>
      <c r="B150" s="6" t="s">
        <v>81</v>
      </c>
      <c r="C150" s="20" t="s">
        <v>82</v>
      </c>
      <c r="D150" s="20" t="s">
        <v>76</v>
      </c>
      <c r="E150" s="25">
        <v>67</v>
      </c>
    </row>
    <row r="151" spans="1:5" x14ac:dyDescent="0.35">
      <c r="A151" s="24">
        <v>41408</v>
      </c>
      <c r="B151" s="21" t="s">
        <v>68</v>
      </c>
      <c r="C151" s="20" t="s">
        <v>77</v>
      </c>
      <c r="D151" s="20" t="s">
        <v>76</v>
      </c>
      <c r="E151" s="25">
        <v>33</v>
      </c>
    </row>
    <row r="152" spans="1:5" x14ac:dyDescent="0.35">
      <c r="A152" s="24">
        <v>41409</v>
      </c>
      <c r="B152" s="6" t="s">
        <v>66</v>
      </c>
      <c r="C152" s="20" t="s">
        <v>83</v>
      </c>
      <c r="D152" s="20" t="s">
        <v>78</v>
      </c>
      <c r="E152" s="25">
        <v>17</v>
      </c>
    </row>
    <row r="153" spans="1:5" x14ac:dyDescent="0.35">
      <c r="A153" s="24">
        <v>41409</v>
      </c>
      <c r="B153" s="26" t="s">
        <v>67</v>
      </c>
      <c r="C153" s="20" t="s">
        <v>80</v>
      </c>
      <c r="D153" s="20" t="s">
        <v>78</v>
      </c>
      <c r="E153" s="25">
        <v>33</v>
      </c>
    </row>
    <row r="154" spans="1:5" x14ac:dyDescent="0.35">
      <c r="A154" s="24">
        <v>41409</v>
      </c>
      <c r="B154" s="27" t="s">
        <v>67</v>
      </c>
      <c r="C154" s="20" t="s">
        <v>82</v>
      </c>
      <c r="D154" s="20" t="s">
        <v>76</v>
      </c>
      <c r="E154" s="25">
        <v>40</v>
      </c>
    </row>
    <row r="155" spans="1:5" x14ac:dyDescent="0.35">
      <c r="A155" s="24">
        <v>41409</v>
      </c>
      <c r="B155" s="21" t="s">
        <v>69</v>
      </c>
      <c r="C155" s="20" t="s">
        <v>75</v>
      </c>
      <c r="D155" s="20" t="s">
        <v>78</v>
      </c>
      <c r="E155" s="25">
        <v>40</v>
      </c>
    </row>
    <row r="156" spans="1:5" x14ac:dyDescent="0.35">
      <c r="A156" s="24">
        <v>41409</v>
      </c>
      <c r="B156" s="21" t="s">
        <v>68</v>
      </c>
      <c r="C156" s="20" t="s">
        <v>80</v>
      </c>
      <c r="D156" s="20" t="s">
        <v>76</v>
      </c>
      <c r="E156" s="25">
        <v>33</v>
      </c>
    </row>
    <row r="157" spans="1:5" x14ac:dyDescent="0.35">
      <c r="A157" s="24">
        <v>41409</v>
      </c>
      <c r="B157" s="21" t="s">
        <v>68</v>
      </c>
      <c r="C157" s="20" t="s">
        <v>82</v>
      </c>
      <c r="D157" s="20" t="s">
        <v>76</v>
      </c>
      <c r="E157" s="25">
        <v>33</v>
      </c>
    </row>
    <row r="158" spans="1:5" x14ac:dyDescent="0.35">
      <c r="A158" s="24">
        <v>41409</v>
      </c>
      <c r="B158" s="6" t="s">
        <v>81</v>
      </c>
      <c r="C158" s="20" t="s">
        <v>77</v>
      </c>
      <c r="D158" s="20" t="s">
        <v>76</v>
      </c>
      <c r="E158" s="25">
        <v>67</v>
      </c>
    </row>
    <row r="159" spans="1:5" x14ac:dyDescent="0.35">
      <c r="A159" s="24">
        <v>41409</v>
      </c>
      <c r="B159" s="6" t="s">
        <v>81</v>
      </c>
      <c r="C159" s="20" t="s">
        <v>75</v>
      </c>
      <c r="D159" s="20" t="s">
        <v>78</v>
      </c>
      <c r="E159" s="25">
        <v>67</v>
      </c>
    </row>
    <row r="160" spans="1:5" x14ac:dyDescent="0.35">
      <c r="A160" s="24">
        <v>41409</v>
      </c>
      <c r="B160" s="6" t="s">
        <v>67</v>
      </c>
      <c r="C160" s="20" t="s">
        <v>84</v>
      </c>
      <c r="D160" s="20" t="s">
        <v>78</v>
      </c>
      <c r="E160" s="25">
        <v>23</v>
      </c>
    </row>
    <row r="161" spans="1:5" x14ac:dyDescent="0.35">
      <c r="A161" s="24">
        <v>41410</v>
      </c>
      <c r="B161" s="6" t="s">
        <v>66</v>
      </c>
      <c r="C161" s="20" t="s">
        <v>84</v>
      </c>
      <c r="D161" s="20" t="s">
        <v>76</v>
      </c>
      <c r="E161" s="25">
        <v>7</v>
      </c>
    </row>
    <row r="162" spans="1:5" x14ac:dyDescent="0.35">
      <c r="A162" s="24">
        <v>41410</v>
      </c>
      <c r="B162" s="6" t="s">
        <v>66</v>
      </c>
      <c r="C162" s="20" t="s">
        <v>83</v>
      </c>
      <c r="D162" s="20" t="s">
        <v>76</v>
      </c>
      <c r="E162" s="25">
        <v>17</v>
      </c>
    </row>
    <row r="163" spans="1:5" x14ac:dyDescent="0.35">
      <c r="A163" s="24">
        <v>41410</v>
      </c>
      <c r="B163" s="21" t="s">
        <v>68</v>
      </c>
      <c r="C163" s="20" t="s">
        <v>84</v>
      </c>
      <c r="D163" s="20" t="s">
        <v>78</v>
      </c>
      <c r="E163" s="25">
        <v>33</v>
      </c>
    </row>
    <row r="164" spans="1:5" x14ac:dyDescent="0.35">
      <c r="A164" s="24">
        <v>41410</v>
      </c>
      <c r="B164" s="21" t="s">
        <v>68</v>
      </c>
      <c r="C164" s="20" t="s">
        <v>77</v>
      </c>
      <c r="D164" s="20" t="s">
        <v>78</v>
      </c>
      <c r="E164" s="25">
        <v>33</v>
      </c>
    </row>
    <row r="165" spans="1:5" x14ac:dyDescent="0.35">
      <c r="A165" s="24">
        <v>41410</v>
      </c>
      <c r="B165" s="21" t="s">
        <v>69</v>
      </c>
      <c r="C165" s="20" t="s">
        <v>83</v>
      </c>
      <c r="D165" s="20" t="s">
        <v>76</v>
      </c>
      <c r="E165" s="25">
        <v>40</v>
      </c>
    </row>
    <row r="166" spans="1:5" x14ac:dyDescent="0.35">
      <c r="A166" s="24">
        <v>41410</v>
      </c>
      <c r="B166" s="20" t="s">
        <v>67</v>
      </c>
      <c r="C166" s="20" t="s">
        <v>84</v>
      </c>
      <c r="D166" s="20" t="s">
        <v>76</v>
      </c>
      <c r="E166" s="25">
        <v>60</v>
      </c>
    </row>
    <row r="167" spans="1:5" x14ac:dyDescent="0.35">
      <c r="A167" s="24">
        <v>41410</v>
      </c>
      <c r="B167" s="21" t="s">
        <v>68</v>
      </c>
      <c r="C167" s="20" t="s">
        <v>75</v>
      </c>
      <c r="D167" s="20" t="s">
        <v>76</v>
      </c>
      <c r="E167" s="25">
        <v>33</v>
      </c>
    </row>
    <row r="168" spans="1:5" x14ac:dyDescent="0.35">
      <c r="A168" s="24">
        <v>41410</v>
      </c>
      <c r="B168" s="6" t="s">
        <v>81</v>
      </c>
      <c r="C168" s="20" t="s">
        <v>83</v>
      </c>
      <c r="D168" s="20" t="s">
        <v>76</v>
      </c>
      <c r="E168" s="25">
        <v>67</v>
      </c>
    </row>
    <row r="169" spans="1:5" x14ac:dyDescent="0.35">
      <c r="A169" s="24">
        <v>41410</v>
      </c>
      <c r="B169" s="6" t="s">
        <v>69</v>
      </c>
      <c r="C169" s="20" t="s">
        <v>80</v>
      </c>
      <c r="D169" s="20" t="s">
        <v>78</v>
      </c>
      <c r="E169" s="25">
        <v>33</v>
      </c>
    </row>
    <row r="170" spans="1:5" x14ac:dyDescent="0.35">
      <c r="A170" s="24">
        <v>41410</v>
      </c>
      <c r="B170" s="6" t="s">
        <v>67</v>
      </c>
      <c r="C170" s="20" t="s">
        <v>84</v>
      </c>
      <c r="D170" s="20" t="s">
        <v>76</v>
      </c>
      <c r="E170" s="25">
        <v>23</v>
      </c>
    </row>
    <row r="171" spans="1:5" x14ac:dyDescent="0.35">
      <c r="A171" s="24">
        <v>41410</v>
      </c>
      <c r="B171" s="6" t="s">
        <v>66</v>
      </c>
      <c r="C171" s="20" t="s">
        <v>82</v>
      </c>
      <c r="D171" s="20" t="s">
        <v>76</v>
      </c>
      <c r="E171" s="25">
        <v>7</v>
      </c>
    </row>
    <row r="172" spans="1:5" x14ac:dyDescent="0.35">
      <c r="A172" s="24">
        <v>41410</v>
      </c>
      <c r="B172" s="6" t="s">
        <v>66</v>
      </c>
      <c r="C172" s="20" t="s">
        <v>79</v>
      </c>
      <c r="D172" s="20" t="s">
        <v>78</v>
      </c>
      <c r="E172" s="25">
        <v>17</v>
      </c>
    </row>
    <row r="173" spans="1:5" x14ac:dyDescent="0.35">
      <c r="A173" s="24">
        <v>41410</v>
      </c>
      <c r="B173" s="26" t="s">
        <v>67</v>
      </c>
      <c r="C173" s="20" t="s">
        <v>82</v>
      </c>
      <c r="D173" s="20" t="s">
        <v>76</v>
      </c>
      <c r="E173" s="25">
        <v>33</v>
      </c>
    </row>
    <row r="174" spans="1:5" x14ac:dyDescent="0.35">
      <c r="A174" s="24">
        <v>41411</v>
      </c>
      <c r="B174" s="21" t="s">
        <v>68</v>
      </c>
      <c r="C174" s="20" t="s">
        <v>83</v>
      </c>
      <c r="D174" s="20" t="s">
        <v>76</v>
      </c>
      <c r="E174" s="25">
        <v>33</v>
      </c>
    </row>
    <row r="175" spans="1:5" x14ac:dyDescent="0.35">
      <c r="A175" s="24">
        <v>41411</v>
      </c>
      <c r="B175" s="21" t="s">
        <v>68</v>
      </c>
      <c r="C175" s="20" t="s">
        <v>84</v>
      </c>
      <c r="D175" s="20" t="s">
        <v>76</v>
      </c>
      <c r="E175" s="25">
        <v>33</v>
      </c>
    </row>
    <row r="176" spans="1:5" x14ac:dyDescent="0.35">
      <c r="A176" s="24">
        <v>41411</v>
      </c>
      <c r="B176" s="20" t="s">
        <v>67</v>
      </c>
      <c r="C176" s="20" t="s">
        <v>82</v>
      </c>
      <c r="D176" s="20" t="s">
        <v>78</v>
      </c>
      <c r="E176" s="25">
        <v>60</v>
      </c>
    </row>
    <row r="177" spans="1:5" x14ac:dyDescent="0.35">
      <c r="A177" s="24">
        <v>41411</v>
      </c>
      <c r="B177" s="21" t="s">
        <v>68</v>
      </c>
      <c r="C177" s="20" t="s">
        <v>84</v>
      </c>
      <c r="D177" s="20" t="s">
        <v>78</v>
      </c>
      <c r="E177" s="25">
        <v>33</v>
      </c>
    </row>
    <row r="178" spans="1:5" x14ac:dyDescent="0.35">
      <c r="A178" s="24">
        <v>41411</v>
      </c>
      <c r="B178" s="6" t="s">
        <v>81</v>
      </c>
      <c r="C178" s="20" t="s">
        <v>77</v>
      </c>
      <c r="D178" s="20" t="s">
        <v>78</v>
      </c>
      <c r="E178" s="25">
        <v>67</v>
      </c>
    </row>
    <row r="179" spans="1:5" x14ac:dyDescent="0.35">
      <c r="A179" s="24">
        <v>41411</v>
      </c>
      <c r="B179" s="6" t="s">
        <v>69</v>
      </c>
      <c r="C179" s="20" t="s">
        <v>82</v>
      </c>
      <c r="D179" s="20" t="s">
        <v>78</v>
      </c>
      <c r="E179" s="25">
        <v>33</v>
      </c>
    </row>
    <row r="180" spans="1:5" x14ac:dyDescent="0.35">
      <c r="A180" s="24">
        <v>41411</v>
      </c>
      <c r="B180" s="21" t="s">
        <v>68</v>
      </c>
      <c r="C180" s="20" t="s">
        <v>82</v>
      </c>
      <c r="D180" s="20" t="s">
        <v>76</v>
      </c>
      <c r="E180" s="25">
        <v>33</v>
      </c>
    </row>
    <row r="181" spans="1:5" x14ac:dyDescent="0.35">
      <c r="A181" s="24">
        <v>41411</v>
      </c>
      <c r="B181" s="6" t="s">
        <v>66</v>
      </c>
      <c r="C181" s="20" t="s">
        <v>84</v>
      </c>
      <c r="D181" s="20" t="s">
        <v>76</v>
      </c>
      <c r="E181" s="25">
        <v>7</v>
      </c>
    </row>
    <row r="182" spans="1:5" x14ac:dyDescent="0.35">
      <c r="A182" s="24">
        <v>41412</v>
      </c>
      <c r="B182" s="6" t="s">
        <v>66</v>
      </c>
      <c r="C182" s="20" t="s">
        <v>79</v>
      </c>
      <c r="D182" s="20" t="s">
        <v>76</v>
      </c>
      <c r="E182" s="25">
        <v>17</v>
      </c>
    </row>
    <row r="183" spans="1:5" x14ac:dyDescent="0.35">
      <c r="A183" s="24">
        <v>41412</v>
      </c>
      <c r="B183" s="6" t="s">
        <v>66</v>
      </c>
      <c r="C183" s="20" t="s">
        <v>83</v>
      </c>
      <c r="D183" s="20" t="s">
        <v>76</v>
      </c>
      <c r="E183" s="25">
        <v>7</v>
      </c>
    </row>
    <row r="184" spans="1:5" x14ac:dyDescent="0.35">
      <c r="A184" s="24">
        <v>41412</v>
      </c>
      <c r="B184" s="6" t="s">
        <v>66</v>
      </c>
      <c r="C184" s="20" t="s">
        <v>75</v>
      </c>
      <c r="D184" s="20" t="s">
        <v>78</v>
      </c>
      <c r="E184" s="25">
        <v>17</v>
      </c>
    </row>
    <row r="185" spans="1:5" x14ac:dyDescent="0.35">
      <c r="A185" s="24">
        <v>41412</v>
      </c>
      <c r="B185" s="21" t="s">
        <v>68</v>
      </c>
      <c r="C185" s="20" t="s">
        <v>77</v>
      </c>
      <c r="D185" s="20" t="s">
        <v>76</v>
      </c>
      <c r="E185" s="25">
        <v>33</v>
      </c>
    </row>
    <row r="186" spans="1:5" x14ac:dyDescent="0.35">
      <c r="A186" s="24">
        <v>41412</v>
      </c>
      <c r="B186" s="6" t="s">
        <v>66</v>
      </c>
      <c r="C186" s="20" t="s">
        <v>84</v>
      </c>
      <c r="D186" s="20" t="s">
        <v>76</v>
      </c>
      <c r="E186" s="25">
        <v>7</v>
      </c>
    </row>
    <row r="187" spans="1:5" x14ac:dyDescent="0.35">
      <c r="A187" s="24">
        <v>41412</v>
      </c>
      <c r="B187" s="6" t="s">
        <v>66</v>
      </c>
      <c r="C187" s="20" t="s">
        <v>79</v>
      </c>
      <c r="D187" s="20" t="s">
        <v>78</v>
      </c>
      <c r="E187" s="25">
        <v>7</v>
      </c>
    </row>
    <row r="188" spans="1:5" x14ac:dyDescent="0.35">
      <c r="A188" s="24">
        <v>41412</v>
      </c>
      <c r="B188" s="21" t="s">
        <v>68</v>
      </c>
      <c r="C188" s="20" t="s">
        <v>77</v>
      </c>
      <c r="D188" s="20" t="s">
        <v>78</v>
      </c>
      <c r="E188" s="25">
        <v>33</v>
      </c>
    </row>
    <row r="189" spans="1:5" x14ac:dyDescent="0.35">
      <c r="A189" s="24">
        <v>41413</v>
      </c>
      <c r="B189" s="6" t="s">
        <v>66</v>
      </c>
      <c r="C189" s="20" t="s">
        <v>84</v>
      </c>
      <c r="D189" s="20" t="s">
        <v>78</v>
      </c>
      <c r="E189" s="25">
        <v>7</v>
      </c>
    </row>
    <row r="190" spans="1:5" x14ac:dyDescent="0.35">
      <c r="A190" s="24">
        <v>41414</v>
      </c>
      <c r="B190" s="6" t="s">
        <v>66</v>
      </c>
      <c r="C190" s="20" t="s">
        <v>80</v>
      </c>
      <c r="D190" s="20" t="s">
        <v>78</v>
      </c>
      <c r="E190" s="25">
        <v>7</v>
      </c>
    </row>
    <row r="191" spans="1:5" x14ac:dyDescent="0.35">
      <c r="A191" s="24">
        <v>41414</v>
      </c>
      <c r="B191" s="21" t="s">
        <v>68</v>
      </c>
      <c r="C191" s="20" t="s">
        <v>84</v>
      </c>
      <c r="D191" s="20" t="s">
        <v>78</v>
      </c>
      <c r="E191" s="25">
        <v>33</v>
      </c>
    </row>
    <row r="192" spans="1:5" x14ac:dyDescent="0.35">
      <c r="A192" s="24">
        <v>41414</v>
      </c>
      <c r="B192" s="6" t="s">
        <v>66</v>
      </c>
      <c r="C192" s="20" t="s">
        <v>82</v>
      </c>
      <c r="D192" s="20" t="s">
        <v>78</v>
      </c>
      <c r="E192" s="25">
        <v>7</v>
      </c>
    </row>
    <row r="193" spans="1:5" x14ac:dyDescent="0.35">
      <c r="A193" s="24">
        <v>41415</v>
      </c>
      <c r="B193" s="6" t="s">
        <v>66</v>
      </c>
      <c r="C193" s="20" t="s">
        <v>83</v>
      </c>
      <c r="D193" s="20" t="s">
        <v>78</v>
      </c>
      <c r="E193" s="25">
        <v>7</v>
      </c>
    </row>
    <row r="194" spans="1:5" x14ac:dyDescent="0.35">
      <c r="A194" s="24">
        <v>41415</v>
      </c>
      <c r="B194" s="6" t="s">
        <v>66</v>
      </c>
      <c r="C194" s="20" t="s">
        <v>82</v>
      </c>
      <c r="D194" s="20" t="s">
        <v>76</v>
      </c>
      <c r="E194" s="25">
        <v>7</v>
      </c>
    </row>
    <row r="195" spans="1:5" x14ac:dyDescent="0.35">
      <c r="A195" s="24">
        <v>41415</v>
      </c>
      <c r="B195" s="21" t="s">
        <v>68</v>
      </c>
      <c r="C195" s="20" t="s">
        <v>82</v>
      </c>
      <c r="D195" s="20" t="s">
        <v>76</v>
      </c>
      <c r="E195" s="25">
        <v>33</v>
      </c>
    </row>
    <row r="196" spans="1:5" x14ac:dyDescent="0.35">
      <c r="A196" s="24">
        <v>41416</v>
      </c>
      <c r="B196" s="21" t="s">
        <v>69</v>
      </c>
      <c r="C196" s="20" t="s">
        <v>77</v>
      </c>
      <c r="D196" s="20" t="s">
        <v>76</v>
      </c>
      <c r="E196" s="25">
        <v>40</v>
      </c>
    </row>
    <row r="197" spans="1:5" x14ac:dyDescent="0.35">
      <c r="A197" s="24">
        <v>41417</v>
      </c>
      <c r="B197" s="21" t="s">
        <v>68</v>
      </c>
      <c r="C197" s="20" t="s">
        <v>77</v>
      </c>
      <c r="D197" s="20" t="s">
        <v>78</v>
      </c>
      <c r="E197" s="25">
        <v>33</v>
      </c>
    </row>
    <row r="198" spans="1:5" x14ac:dyDescent="0.35">
      <c r="A198" s="24">
        <v>41417</v>
      </c>
      <c r="B198" s="21" t="s">
        <v>69</v>
      </c>
      <c r="C198" s="20" t="s">
        <v>80</v>
      </c>
      <c r="D198" s="20" t="s">
        <v>76</v>
      </c>
      <c r="E198" s="25">
        <v>40</v>
      </c>
    </row>
    <row r="199" spans="1:5" x14ac:dyDescent="0.35">
      <c r="A199" s="24">
        <v>41418</v>
      </c>
      <c r="B199" s="6" t="s">
        <v>69</v>
      </c>
      <c r="C199" s="20" t="s">
        <v>82</v>
      </c>
      <c r="D199" s="20" t="s">
        <v>78</v>
      </c>
      <c r="E199" s="25">
        <v>33</v>
      </c>
    </row>
    <row r="200" spans="1:5" x14ac:dyDescent="0.35">
      <c r="A200" s="24">
        <v>41418</v>
      </c>
      <c r="B200" s="6" t="s">
        <v>69</v>
      </c>
      <c r="C200" s="20" t="s">
        <v>82</v>
      </c>
      <c r="D200" s="20" t="s">
        <v>76</v>
      </c>
      <c r="E200" s="25">
        <v>33</v>
      </c>
    </row>
    <row r="201" spans="1:5" x14ac:dyDescent="0.35">
      <c r="A201" s="24">
        <v>41418</v>
      </c>
      <c r="B201" s="6" t="s">
        <v>69</v>
      </c>
      <c r="C201" s="20" t="s">
        <v>77</v>
      </c>
      <c r="D201" s="20" t="s">
        <v>76</v>
      </c>
      <c r="E201" s="25">
        <v>33</v>
      </c>
    </row>
    <row r="202" spans="1:5" x14ac:dyDescent="0.35">
      <c r="A202" s="24">
        <v>41418</v>
      </c>
      <c r="B202" s="20" t="s">
        <v>67</v>
      </c>
      <c r="C202" s="20" t="s">
        <v>79</v>
      </c>
      <c r="D202" s="20" t="s">
        <v>78</v>
      </c>
      <c r="E202" s="25">
        <v>60</v>
      </c>
    </row>
    <row r="203" spans="1:5" x14ac:dyDescent="0.35">
      <c r="A203" s="24">
        <v>41418</v>
      </c>
      <c r="B203" s="21" t="s">
        <v>68</v>
      </c>
      <c r="C203" s="20" t="s">
        <v>75</v>
      </c>
      <c r="D203" s="20" t="s">
        <v>76</v>
      </c>
      <c r="E203" s="25">
        <v>33</v>
      </c>
    </row>
    <row r="204" spans="1:5" x14ac:dyDescent="0.35">
      <c r="A204" s="24">
        <v>41418</v>
      </c>
      <c r="B204" s="20" t="s">
        <v>67</v>
      </c>
      <c r="C204" s="20" t="s">
        <v>77</v>
      </c>
      <c r="D204" s="20" t="s">
        <v>78</v>
      </c>
      <c r="E204" s="25">
        <v>60</v>
      </c>
    </row>
    <row r="205" spans="1:5" x14ac:dyDescent="0.35">
      <c r="A205" s="24">
        <v>41419</v>
      </c>
      <c r="B205" s="6" t="s">
        <v>66</v>
      </c>
      <c r="C205" s="20" t="s">
        <v>79</v>
      </c>
      <c r="D205" s="20" t="s">
        <v>78</v>
      </c>
      <c r="E205" s="25">
        <v>17</v>
      </c>
    </row>
    <row r="206" spans="1:5" x14ac:dyDescent="0.35">
      <c r="A206" s="24">
        <v>41419</v>
      </c>
      <c r="B206" s="21" t="s">
        <v>68</v>
      </c>
      <c r="C206" s="20" t="s">
        <v>82</v>
      </c>
      <c r="D206" s="20" t="s">
        <v>78</v>
      </c>
      <c r="E206" s="25">
        <v>33</v>
      </c>
    </row>
    <row r="207" spans="1:5" x14ac:dyDescent="0.35">
      <c r="A207" s="24">
        <v>41419</v>
      </c>
      <c r="B207" s="20" t="s">
        <v>67</v>
      </c>
      <c r="C207" s="20" t="s">
        <v>84</v>
      </c>
      <c r="D207" s="20" t="s">
        <v>76</v>
      </c>
      <c r="E207" s="25">
        <v>60</v>
      </c>
    </row>
    <row r="208" spans="1:5" x14ac:dyDescent="0.35">
      <c r="A208" s="24">
        <v>41419</v>
      </c>
      <c r="B208" s="20" t="s">
        <v>67</v>
      </c>
      <c r="C208" s="20" t="s">
        <v>79</v>
      </c>
      <c r="D208" s="20" t="s">
        <v>76</v>
      </c>
      <c r="E208" s="25">
        <v>60</v>
      </c>
    </row>
    <row r="209" spans="1:5" x14ac:dyDescent="0.35">
      <c r="A209" s="24">
        <v>41420</v>
      </c>
      <c r="B209" s="6" t="s">
        <v>66</v>
      </c>
      <c r="C209" s="20" t="s">
        <v>82</v>
      </c>
      <c r="D209" s="20" t="s">
        <v>76</v>
      </c>
      <c r="E209" s="25">
        <v>17</v>
      </c>
    </row>
    <row r="210" spans="1:5" x14ac:dyDescent="0.35">
      <c r="A210" s="24">
        <v>41420</v>
      </c>
      <c r="B210" s="6" t="s">
        <v>66</v>
      </c>
      <c r="C210" s="20" t="s">
        <v>77</v>
      </c>
      <c r="D210" s="20" t="s">
        <v>76</v>
      </c>
      <c r="E210" s="25">
        <v>17</v>
      </c>
    </row>
    <row r="211" spans="1:5" x14ac:dyDescent="0.35">
      <c r="A211" s="24">
        <v>41420</v>
      </c>
      <c r="B211" s="21" t="s">
        <v>68</v>
      </c>
      <c r="C211" s="20" t="s">
        <v>84</v>
      </c>
      <c r="D211" s="20" t="s">
        <v>78</v>
      </c>
      <c r="E211" s="25">
        <v>33</v>
      </c>
    </row>
    <row r="212" spans="1:5" x14ac:dyDescent="0.35">
      <c r="A212" s="24">
        <v>41421</v>
      </c>
      <c r="B212" s="6" t="s">
        <v>81</v>
      </c>
      <c r="C212" s="20" t="s">
        <v>82</v>
      </c>
      <c r="D212" s="20" t="s">
        <v>76</v>
      </c>
      <c r="E212" s="25">
        <v>67</v>
      </c>
    </row>
    <row r="213" spans="1:5" x14ac:dyDescent="0.35">
      <c r="A213" s="24">
        <v>41421</v>
      </c>
      <c r="B213" s="20" t="s">
        <v>67</v>
      </c>
      <c r="C213" s="20" t="s">
        <v>75</v>
      </c>
      <c r="D213" s="20" t="s">
        <v>78</v>
      </c>
      <c r="E213" s="25">
        <v>60</v>
      </c>
    </row>
    <row r="214" spans="1:5" x14ac:dyDescent="0.35">
      <c r="A214" s="24">
        <v>41421</v>
      </c>
      <c r="B214" s="20" t="s">
        <v>67</v>
      </c>
      <c r="C214" s="20" t="s">
        <v>82</v>
      </c>
      <c r="D214" s="20" t="s">
        <v>76</v>
      </c>
      <c r="E214" s="25">
        <v>60</v>
      </c>
    </row>
    <row r="215" spans="1:5" x14ac:dyDescent="0.35">
      <c r="A215" s="24">
        <v>41421</v>
      </c>
      <c r="B215" s="6" t="s">
        <v>81</v>
      </c>
      <c r="C215" s="20" t="s">
        <v>82</v>
      </c>
      <c r="D215" s="20" t="s">
        <v>76</v>
      </c>
      <c r="E215" s="25">
        <v>67</v>
      </c>
    </row>
    <row r="216" spans="1:5" x14ac:dyDescent="0.35">
      <c r="A216" s="24">
        <v>41422</v>
      </c>
      <c r="B216" s="21" t="s">
        <v>68</v>
      </c>
      <c r="C216" s="20" t="s">
        <v>84</v>
      </c>
      <c r="D216" s="20" t="s">
        <v>76</v>
      </c>
      <c r="E216" s="25">
        <v>33</v>
      </c>
    </row>
    <row r="217" spans="1:5" x14ac:dyDescent="0.35">
      <c r="A217" s="24">
        <v>41422</v>
      </c>
      <c r="B217" s="6" t="s">
        <v>69</v>
      </c>
      <c r="C217" s="20" t="s">
        <v>83</v>
      </c>
      <c r="D217" s="20" t="s">
        <v>76</v>
      </c>
      <c r="E217" s="25">
        <v>33</v>
      </c>
    </row>
    <row r="218" spans="1:5" x14ac:dyDescent="0.35">
      <c r="A218" s="24">
        <v>41422</v>
      </c>
      <c r="B218" s="21" t="s">
        <v>68</v>
      </c>
      <c r="C218" s="20" t="s">
        <v>82</v>
      </c>
      <c r="D218" s="20" t="s">
        <v>76</v>
      </c>
      <c r="E218" s="25">
        <v>33</v>
      </c>
    </row>
    <row r="219" spans="1:5" x14ac:dyDescent="0.35">
      <c r="A219" s="24">
        <v>41422</v>
      </c>
      <c r="B219" s="6" t="s">
        <v>69</v>
      </c>
      <c r="C219" s="20" t="s">
        <v>77</v>
      </c>
      <c r="D219" s="20" t="s">
        <v>76</v>
      </c>
      <c r="E219" s="25">
        <v>33</v>
      </c>
    </row>
    <row r="220" spans="1:5" x14ac:dyDescent="0.35">
      <c r="A220" s="24">
        <v>41422</v>
      </c>
      <c r="B220" s="6" t="s">
        <v>69</v>
      </c>
      <c r="C220" s="20" t="s">
        <v>79</v>
      </c>
      <c r="D220" s="20" t="s">
        <v>76</v>
      </c>
      <c r="E220" s="25">
        <v>33</v>
      </c>
    </row>
    <row r="221" spans="1:5" x14ac:dyDescent="0.35">
      <c r="A221" s="24">
        <v>41422</v>
      </c>
      <c r="B221" s="21" t="s">
        <v>68</v>
      </c>
      <c r="C221" s="20" t="s">
        <v>75</v>
      </c>
      <c r="D221" s="20" t="s">
        <v>76</v>
      </c>
      <c r="E221" s="25">
        <v>33</v>
      </c>
    </row>
    <row r="222" spans="1:5" x14ac:dyDescent="0.35">
      <c r="A222" s="24">
        <v>41422</v>
      </c>
      <c r="B222" s="27" t="s">
        <v>67</v>
      </c>
      <c r="C222" s="20" t="s">
        <v>83</v>
      </c>
      <c r="D222" s="20" t="s">
        <v>76</v>
      </c>
      <c r="E222" s="25">
        <v>40</v>
      </c>
    </row>
    <row r="223" spans="1:5" x14ac:dyDescent="0.35">
      <c r="A223" s="24">
        <v>41423</v>
      </c>
      <c r="B223" s="21" t="s">
        <v>68</v>
      </c>
      <c r="C223" s="20" t="s">
        <v>75</v>
      </c>
      <c r="D223" s="20" t="s">
        <v>76</v>
      </c>
      <c r="E223" s="25">
        <v>33</v>
      </c>
    </row>
    <row r="224" spans="1:5" x14ac:dyDescent="0.35">
      <c r="A224" s="24">
        <v>41423</v>
      </c>
      <c r="B224" s="21" t="s">
        <v>68</v>
      </c>
      <c r="C224" s="20" t="s">
        <v>79</v>
      </c>
      <c r="D224" s="20" t="s">
        <v>76</v>
      </c>
      <c r="E224" s="25">
        <v>33</v>
      </c>
    </row>
    <row r="225" spans="1:5" x14ac:dyDescent="0.35">
      <c r="A225" s="24">
        <v>41424</v>
      </c>
      <c r="B225" s="27" t="s">
        <v>67</v>
      </c>
      <c r="C225" s="20" t="s">
        <v>79</v>
      </c>
      <c r="D225" s="20" t="s">
        <v>76</v>
      </c>
      <c r="E225" s="25">
        <v>40</v>
      </c>
    </row>
    <row r="226" spans="1:5" x14ac:dyDescent="0.35">
      <c r="A226" s="24">
        <v>41424</v>
      </c>
      <c r="B226" s="21" t="s">
        <v>68</v>
      </c>
      <c r="C226" s="20" t="s">
        <v>84</v>
      </c>
      <c r="D226" s="20" t="s">
        <v>78</v>
      </c>
      <c r="E226" s="25">
        <v>33</v>
      </c>
    </row>
    <row r="227" spans="1:5" x14ac:dyDescent="0.35">
      <c r="A227" s="24">
        <v>41424</v>
      </c>
      <c r="B227" s="21" t="s">
        <v>68</v>
      </c>
      <c r="C227" s="20" t="s">
        <v>82</v>
      </c>
      <c r="D227" s="20" t="s">
        <v>78</v>
      </c>
      <c r="E227" s="25">
        <v>33</v>
      </c>
    </row>
    <row r="228" spans="1:5" x14ac:dyDescent="0.35">
      <c r="A228" s="24">
        <v>41424</v>
      </c>
      <c r="B228" s="6" t="s">
        <v>66</v>
      </c>
      <c r="C228" s="20" t="s">
        <v>75</v>
      </c>
      <c r="D228" s="20" t="s">
        <v>78</v>
      </c>
      <c r="E228" s="25">
        <v>17</v>
      </c>
    </row>
    <row r="229" spans="1:5" x14ac:dyDescent="0.35">
      <c r="A229" s="24">
        <v>41424</v>
      </c>
      <c r="B229" s="21" t="s">
        <v>68</v>
      </c>
      <c r="C229" s="20" t="s">
        <v>82</v>
      </c>
      <c r="D229" s="20" t="s">
        <v>76</v>
      </c>
      <c r="E229" s="25">
        <v>33</v>
      </c>
    </row>
    <row r="230" spans="1:5" x14ac:dyDescent="0.35">
      <c r="A230" s="24">
        <v>41425</v>
      </c>
      <c r="B230" s="27" t="s">
        <v>67</v>
      </c>
      <c r="C230" s="20" t="s">
        <v>75</v>
      </c>
      <c r="D230" s="20" t="s">
        <v>76</v>
      </c>
      <c r="E230" s="25">
        <v>40</v>
      </c>
    </row>
    <row r="231" spans="1:5" x14ac:dyDescent="0.35">
      <c r="A231" s="24">
        <v>41425</v>
      </c>
      <c r="B231" s="27" t="s">
        <v>67</v>
      </c>
      <c r="C231" s="20" t="s">
        <v>79</v>
      </c>
      <c r="D231" s="20" t="s">
        <v>78</v>
      </c>
      <c r="E231" s="25">
        <v>40</v>
      </c>
    </row>
    <row r="232" spans="1:5" x14ac:dyDescent="0.35">
      <c r="A232" s="24">
        <v>41425</v>
      </c>
      <c r="B232" s="21" t="s">
        <v>68</v>
      </c>
      <c r="C232" s="20" t="s">
        <v>77</v>
      </c>
      <c r="D232" s="20" t="s">
        <v>76</v>
      </c>
      <c r="E232" s="25">
        <v>33</v>
      </c>
    </row>
    <row r="233" spans="1:5" x14ac:dyDescent="0.35">
      <c r="A233" s="24">
        <v>41425</v>
      </c>
      <c r="B233" s="27" t="s">
        <v>67</v>
      </c>
      <c r="C233" s="20" t="s">
        <v>77</v>
      </c>
      <c r="D233" s="20" t="s">
        <v>76</v>
      </c>
      <c r="E233" s="25">
        <v>40</v>
      </c>
    </row>
    <row r="234" spans="1:5" x14ac:dyDescent="0.35">
      <c r="A234" s="24">
        <v>41425</v>
      </c>
      <c r="B234" s="6" t="s">
        <v>66</v>
      </c>
      <c r="C234" s="20" t="s">
        <v>84</v>
      </c>
      <c r="D234" s="20" t="s">
        <v>76</v>
      </c>
      <c r="E234" s="25">
        <v>17</v>
      </c>
    </row>
    <row r="235" spans="1:5" x14ac:dyDescent="0.35">
      <c r="A235" s="24">
        <v>41425</v>
      </c>
      <c r="B235" s="6" t="s">
        <v>66</v>
      </c>
      <c r="C235" s="20" t="s">
        <v>82</v>
      </c>
      <c r="D235" s="20" t="s">
        <v>78</v>
      </c>
      <c r="E235" s="25">
        <v>17</v>
      </c>
    </row>
    <row r="236" spans="1:5" x14ac:dyDescent="0.35">
      <c r="A236" s="24">
        <v>41425</v>
      </c>
      <c r="B236" s="27" t="s">
        <v>67</v>
      </c>
      <c r="C236" s="20" t="s">
        <v>83</v>
      </c>
      <c r="D236" s="20" t="s">
        <v>76</v>
      </c>
      <c r="E236" s="25">
        <v>40</v>
      </c>
    </row>
    <row r="237" spans="1:5" x14ac:dyDescent="0.35">
      <c r="A237" s="24">
        <v>41425</v>
      </c>
      <c r="B237" s="27" t="s">
        <v>67</v>
      </c>
      <c r="C237" s="20" t="s">
        <v>82</v>
      </c>
      <c r="D237" s="20" t="s">
        <v>78</v>
      </c>
      <c r="E237" s="25">
        <v>40</v>
      </c>
    </row>
  </sheetData>
  <mergeCells count="1">
    <mergeCell ref="A10:E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9"/>
  <sheetViews>
    <sheetView showGridLines="0" workbookViewId="0">
      <selection activeCell="M9" sqref="M9"/>
    </sheetView>
  </sheetViews>
  <sheetFormatPr defaultRowHeight="14.5" x14ac:dyDescent="0.35"/>
  <cols>
    <col min="4" max="4" width="23.90625" customWidth="1"/>
    <col min="5" max="5" width="11" customWidth="1"/>
  </cols>
  <sheetData>
    <row r="1" spans="1:8" x14ac:dyDescent="0.35">
      <c r="A1" s="45" t="s">
        <v>86</v>
      </c>
      <c r="B1" s="45"/>
      <c r="C1" s="45"/>
      <c r="D1" s="45"/>
      <c r="E1" s="45"/>
      <c r="F1" s="45"/>
      <c r="G1" s="45"/>
      <c r="H1" s="45"/>
    </row>
    <row r="2" spans="1:8" x14ac:dyDescent="0.35">
      <c r="A2" s="28" t="s">
        <v>87</v>
      </c>
      <c r="B2" s="28" t="s">
        <v>38</v>
      </c>
      <c r="C2" s="29" t="s">
        <v>53</v>
      </c>
      <c r="D2" s="30" t="s">
        <v>19</v>
      </c>
    </row>
    <row r="3" spans="1:8" ht="45" customHeight="1" x14ac:dyDescent="0.35">
      <c r="A3" s="31" t="s">
        <v>88</v>
      </c>
      <c r="B3" s="31">
        <v>50</v>
      </c>
      <c r="C3" s="31" t="b">
        <f>AND(A3="Male",B3&gt;=50)</f>
        <v>1</v>
      </c>
      <c r="D3" s="32" t="str">
        <f ca="1">_xlfn.FORMULATEXT(C3)</f>
        <v>=AND(A3="Male",B3&gt;=50)</v>
      </c>
      <c r="E3" s="32" t="s">
        <v>115</v>
      </c>
      <c r="F3" s="46" t="s">
        <v>114</v>
      </c>
      <c r="G3" s="46"/>
      <c r="H3" s="46"/>
    </row>
    <row r="4" spans="1:8" ht="29" x14ac:dyDescent="0.35">
      <c r="A4" s="31" t="s">
        <v>88</v>
      </c>
      <c r="B4" s="31">
        <v>40</v>
      </c>
      <c r="C4" s="31" t="b">
        <f>AND(A4="Male",B4&gt;=50)</f>
        <v>0</v>
      </c>
      <c r="D4" s="32" t="str">
        <f ca="1">_xlfn.FORMULATEXT(C4)</f>
        <v>=AND(A4="Male",B4&gt;=50)</v>
      </c>
      <c r="E4" s="32" t="s">
        <v>116</v>
      </c>
      <c r="F4" s="46"/>
      <c r="G4" s="46"/>
      <c r="H4" s="46"/>
    </row>
    <row r="6" spans="1:8" x14ac:dyDescent="0.35">
      <c r="A6" s="45" t="s">
        <v>89</v>
      </c>
      <c r="B6" s="45"/>
      <c r="C6" s="45"/>
      <c r="D6" s="45"/>
      <c r="E6" s="45"/>
      <c r="F6" s="45"/>
      <c r="G6" s="45"/>
      <c r="H6" s="45"/>
    </row>
    <row r="7" spans="1:8" x14ac:dyDescent="0.35">
      <c r="A7" s="28" t="s">
        <v>87</v>
      </c>
      <c r="B7" s="28" t="s">
        <v>38</v>
      </c>
      <c r="C7" s="29" t="s">
        <v>53</v>
      </c>
      <c r="D7" s="30" t="s">
        <v>19</v>
      </c>
    </row>
    <row r="8" spans="1:8" ht="45" customHeight="1" x14ac:dyDescent="0.35">
      <c r="A8" s="31" t="s">
        <v>88</v>
      </c>
      <c r="B8" s="31">
        <v>50</v>
      </c>
      <c r="C8" s="31" t="b">
        <f>OR(A3="Male",B3&gt;=50)</f>
        <v>1</v>
      </c>
      <c r="D8" s="32" t="str">
        <f ca="1">_xlfn.FORMULATEXT(C8)</f>
        <v>=OR(A3="Male",B3&gt;=50)</v>
      </c>
      <c r="E8" s="32" t="s">
        <v>117</v>
      </c>
      <c r="F8" s="46" t="s">
        <v>118</v>
      </c>
      <c r="G8" s="46"/>
      <c r="H8" s="46"/>
    </row>
    <row r="9" spans="1:8" x14ac:dyDescent="0.35">
      <c r="A9" s="31" t="s">
        <v>88</v>
      </c>
      <c r="B9" s="31">
        <v>40</v>
      </c>
      <c r="C9" s="31" t="b">
        <f>OR(A4="Male",B4&gt;=50)</f>
        <v>1</v>
      </c>
      <c r="D9" s="32" t="str">
        <f ca="1">_xlfn.FORMULATEXT(C9)</f>
        <v>=OR(A4="Male",B4&gt;=50)</v>
      </c>
      <c r="E9" s="32" t="s">
        <v>117</v>
      </c>
      <c r="F9" s="46"/>
      <c r="G9" s="46"/>
      <c r="H9" s="46"/>
    </row>
  </sheetData>
  <mergeCells count="4">
    <mergeCell ref="A1:H1"/>
    <mergeCell ref="F3:H4"/>
    <mergeCell ref="A6:H6"/>
    <mergeCell ref="F8:H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K20"/>
  <sheetViews>
    <sheetView showGridLines="0" tabSelected="1" workbookViewId="0">
      <selection activeCell="G19" sqref="G19:K19"/>
    </sheetView>
  </sheetViews>
  <sheetFormatPr defaultRowHeight="14.5" x14ac:dyDescent="0.35"/>
  <cols>
    <col min="4" max="4" width="17.54296875" bestFit="1" customWidth="1"/>
  </cols>
  <sheetData>
    <row r="2" spans="1:11" x14ac:dyDescent="0.35">
      <c r="A2" s="48" t="s">
        <v>110</v>
      </c>
      <c r="B2" s="48"/>
      <c r="C2" s="48"/>
      <c r="D2" s="48"/>
      <c r="E2" s="48"/>
      <c r="F2" s="48"/>
      <c r="G2" s="48"/>
      <c r="H2" s="48"/>
    </row>
    <row r="5" spans="1:11" x14ac:dyDescent="0.35">
      <c r="A5" s="35" t="s">
        <v>90</v>
      </c>
      <c r="B5" s="35" t="s">
        <v>3</v>
      </c>
      <c r="C5" s="35" t="s">
        <v>91</v>
      </c>
      <c r="D5" s="35" t="s">
        <v>92</v>
      </c>
    </row>
    <row r="6" spans="1:11" x14ac:dyDescent="0.35">
      <c r="A6" s="31"/>
      <c r="B6" s="31"/>
      <c r="C6" s="31"/>
      <c r="D6" s="31"/>
      <c r="G6" s="47" t="str">
        <f>IF(C7&lt;OR(10000*(D7&gt;5)),"Discount 20%","No Discount")</f>
        <v>Discount 20%</v>
      </c>
      <c r="H6" s="47"/>
      <c r="I6" s="47"/>
      <c r="J6" s="47"/>
      <c r="K6" s="47"/>
    </row>
    <row r="7" spans="1:11" x14ac:dyDescent="0.35">
      <c r="A7" s="31">
        <v>1</v>
      </c>
      <c r="B7" s="31" t="s">
        <v>93</v>
      </c>
      <c r="C7" s="31">
        <v>25000</v>
      </c>
      <c r="D7" s="31">
        <v>10</v>
      </c>
      <c r="F7" s="33"/>
      <c r="G7" s="47" t="str">
        <f t="shared" ref="G7:G10" si="0">IF(C8&lt;OR(10000*(D8&gt;5)),"Discount 20%","No Discount")</f>
        <v>Discount 20%</v>
      </c>
      <c r="H7" s="47"/>
      <c r="I7" s="47"/>
      <c r="J7" s="47"/>
      <c r="K7" s="47"/>
    </row>
    <row r="8" spans="1:11" x14ac:dyDescent="0.35">
      <c r="A8" s="31">
        <v>2</v>
      </c>
      <c r="B8" s="31" t="s">
        <v>94</v>
      </c>
      <c r="C8" s="31">
        <v>12000</v>
      </c>
      <c r="D8" s="31">
        <v>12</v>
      </c>
      <c r="G8" s="47" t="str">
        <f t="shared" si="0"/>
        <v>Discount 20%</v>
      </c>
      <c r="H8" s="47"/>
      <c r="I8" s="47"/>
      <c r="J8" s="47"/>
      <c r="K8" s="47"/>
    </row>
    <row r="9" spans="1:11" x14ac:dyDescent="0.35">
      <c r="A9" s="31">
        <v>3</v>
      </c>
      <c r="B9" s="31" t="s">
        <v>95</v>
      </c>
      <c r="C9" s="31">
        <v>12000</v>
      </c>
      <c r="D9" s="31">
        <v>7</v>
      </c>
      <c r="G9" s="47" t="str">
        <f t="shared" si="0"/>
        <v>Discount 20%</v>
      </c>
      <c r="H9" s="47"/>
      <c r="I9" s="47"/>
      <c r="J9" s="47"/>
      <c r="K9" s="47"/>
    </row>
    <row r="10" spans="1:11" x14ac:dyDescent="0.35">
      <c r="A10" s="31">
        <v>4</v>
      </c>
      <c r="B10" s="31" t="s">
        <v>96</v>
      </c>
      <c r="C10" s="31">
        <v>20200</v>
      </c>
      <c r="D10" s="31">
        <v>12</v>
      </c>
      <c r="G10" s="47" t="str">
        <f t="shared" si="0"/>
        <v>No Discount</v>
      </c>
      <c r="H10" s="47"/>
      <c r="I10" s="47"/>
      <c r="J10" s="47"/>
      <c r="K10" s="47"/>
    </row>
    <row r="12" spans="1:11" x14ac:dyDescent="0.35">
      <c r="A12" s="48" t="s">
        <v>111</v>
      </c>
      <c r="B12" s="48"/>
      <c r="C12" s="48"/>
      <c r="D12" s="48"/>
      <c r="E12" s="48"/>
      <c r="F12" s="48"/>
      <c r="G12" s="48"/>
      <c r="H12" s="48"/>
      <c r="I12" s="48"/>
    </row>
    <row r="15" spans="1:11" x14ac:dyDescent="0.35">
      <c r="A15" s="35" t="s">
        <v>90</v>
      </c>
      <c r="B15" s="35" t="s">
        <v>3</v>
      </c>
      <c r="C15" s="35" t="s">
        <v>91</v>
      </c>
      <c r="D15" s="35" t="s">
        <v>92</v>
      </c>
      <c r="G15" s="47"/>
      <c r="H15" s="47"/>
      <c r="I15" s="47"/>
      <c r="J15" s="47"/>
      <c r="K15" s="47"/>
    </row>
    <row r="16" spans="1:11" x14ac:dyDescent="0.35">
      <c r="A16" s="31"/>
      <c r="B16" s="31"/>
      <c r="C16" s="31"/>
      <c r="D16" s="31"/>
      <c r="G16" s="47"/>
      <c r="H16" s="47"/>
      <c r="I16" s="47"/>
      <c r="J16" s="47"/>
      <c r="K16" s="47"/>
    </row>
    <row r="17" spans="1:11" x14ac:dyDescent="0.35">
      <c r="A17" s="31">
        <v>1</v>
      </c>
      <c r="B17" s="31" t="s">
        <v>93</v>
      </c>
      <c r="C17" s="31">
        <v>25000</v>
      </c>
      <c r="D17" s="31">
        <v>10</v>
      </c>
      <c r="G17" s="47" t="str">
        <f>IF(C7&lt;OR(20000*(D7&gt;10)),"Discount 30%","No Discount")</f>
        <v>Discount 30%</v>
      </c>
      <c r="H17" s="47"/>
      <c r="I17" s="47"/>
      <c r="J17" s="47"/>
      <c r="K17" s="47"/>
    </row>
    <row r="18" spans="1:11" x14ac:dyDescent="0.35">
      <c r="A18" s="31">
        <v>2</v>
      </c>
      <c r="B18" s="31" t="s">
        <v>94</v>
      </c>
      <c r="C18" s="31">
        <v>12000</v>
      </c>
      <c r="D18" s="31">
        <v>12</v>
      </c>
      <c r="G18" s="47" t="str">
        <f t="shared" ref="G18:G20" si="1">IF(C8&lt;OR(20000*(D8&gt;10)),"Discount 30%","No Discount")</f>
        <v>Discount 30%</v>
      </c>
      <c r="H18" s="47"/>
      <c r="I18" s="47"/>
      <c r="J18" s="47"/>
      <c r="K18" s="47"/>
    </row>
    <row r="19" spans="1:11" x14ac:dyDescent="0.35">
      <c r="A19" s="31">
        <v>3</v>
      </c>
      <c r="B19" s="31" t="s">
        <v>95</v>
      </c>
      <c r="C19" s="31">
        <v>12000</v>
      </c>
      <c r="D19" s="31">
        <v>7</v>
      </c>
      <c r="G19" s="47" t="str">
        <f t="shared" si="1"/>
        <v>Discount 30%</v>
      </c>
      <c r="H19" s="47"/>
      <c r="I19" s="47"/>
      <c r="J19" s="47"/>
      <c r="K19" s="47"/>
    </row>
    <row r="20" spans="1:11" x14ac:dyDescent="0.35">
      <c r="A20" s="31">
        <v>4</v>
      </c>
      <c r="B20" s="31" t="s">
        <v>96</v>
      </c>
      <c r="C20" s="31">
        <v>20200</v>
      </c>
      <c r="D20" s="31">
        <v>12</v>
      </c>
      <c r="G20" s="47" t="str">
        <f t="shared" si="1"/>
        <v>Discount 30%</v>
      </c>
      <c r="H20" s="47"/>
      <c r="I20" s="47"/>
      <c r="J20" s="47"/>
      <c r="K20" s="47"/>
    </row>
  </sheetData>
  <mergeCells count="13">
    <mergeCell ref="G16:K16"/>
    <mergeCell ref="G17:K17"/>
    <mergeCell ref="G18:K18"/>
    <mergeCell ref="G19:K19"/>
    <mergeCell ref="G20:K20"/>
    <mergeCell ref="G15:K15"/>
    <mergeCell ref="A2:H2"/>
    <mergeCell ref="G6:K6"/>
    <mergeCell ref="A12:I12"/>
    <mergeCell ref="G7:K7"/>
    <mergeCell ref="G8:K8"/>
    <mergeCell ref="G9:K9"/>
    <mergeCell ref="G10:K10"/>
  </mergeCell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0"/>
  <sheetViews>
    <sheetView showGridLines="0" zoomScale="184" zoomScaleNormal="184" workbookViewId="0">
      <selection activeCell="H8" sqref="H8"/>
    </sheetView>
  </sheetViews>
  <sheetFormatPr defaultRowHeight="14.5" x14ac:dyDescent="0.35"/>
  <cols>
    <col min="2" max="2" width="7.81640625" bestFit="1" customWidth="1"/>
    <col min="3" max="3" width="11.81640625" bestFit="1" customWidth="1"/>
  </cols>
  <sheetData>
    <row r="1" spans="1:3" x14ac:dyDescent="0.35">
      <c r="A1" s="31" t="s">
        <v>3</v>
      </c>
      <c r="B1" s="31" t="s">
        <v>97</v>
      </c>
      <c r="C1" s="31" t="s">
        <v>98</v>
      </c>
    </row>
    <row r="2" spans="1:3" x14ac:dyDescent="0.35">
      <c r="A2" s="31" t="s">
        <v>107</v>
      </c>
      <c r="B2" s="31">
        <v>89000</v>
      </c>
      <c r="C2" s="31" t="s">
        <v>102</v>
      </c>
    </row>
    <row r="3" spans="1:3" x14ac:dyDescent="0.35">
      <c r="A3" s="31" t="s">
        <v>99</v>
      </c>
      <c r="B3" s="31">
        <v>78000</v>
      </c>
      <c r="C3" s="31" t="s">
        <v>100</v>
      </c>
    </row>
    <row r="4" spans="1:3" x14ac:dyDescent="0.35">
      <c r="A4" s="31" t="s">
        <v>109</v>
      </c>
      <c r="B4" s="31">
        <v>69000</v>
      </c>
      <c r="C4" s="31" t="s">
        <v>100</v>
      </c>
    </row>
    <row r="5" spans="1:3" x14ac:dyDescent="0.35">
      <c r="A5" s="31" t="s">
        <v>105</v>
      </c>
      <c r="B5" s="31">
        <v>65000</v>
      </c>
      <c r="C5" s="31" t="s">
        <v>100</v>
      </c>
    </row>
    <row r="6" spans="1:3" x14ac:dyDescent="0.35">
      <c r="A6" s="31" t="s">
        <v>106</v>
      </c>
      <c r="B6" s="31">
        <v>65000</v>
      </c>
      <c r="C6" s="31" t="s">
        <v>104</v>
      </c>
    </row>
    <row r="7" spans="1:3" x14ac:dyDescent="0.35">
      <c r="A7" s="31" t="s">
        <v>101</v>
      </c>
      <c r="B7" s="31">
        <v>56000</v>
      </c>
      <c r="C7" s="31" t="s">
        <v>102</v>
      </c>
    </row>
    <row r="8" spans="1:3" x14ac:dyDescent="0.35">
      <c r="A8" s="31" t="s">
        <v>108</v>
      </c>
      <c r="B8" s="31">
        <v>45800</v>
      </c>
      <c r="C8" s="31" t="s">
        <v>100</v>
      </c>
    </row>
    <row r="9" spans="1:3" x14ac:dyDescent="0.35">
      <c r="A9" s="31" t="s">
        <v>103</v>
      </c>
      <c r="B9" s="31">
        <v>45000</v>
      </c>
      <c r="C9" s="31" t="s">
        <v>104</v>
      </c>
    </row>
    <row r="10" spans="1:3" x14ac:dyDescent="0.35">
      <c r="A10" s="31" t="s">
        <v>106</v>
      </c>
      <c r="B10" s="31">
        <v>25400</v>
      </c>
      <c r="C10" s="31" t="s">
        <v>102</v>
      </c>
    </row>
  </sheetData>
  <sortState xmlns:xlrd2="http://schemas.microsoft.com/office/spreadsheetml/2017/richdata2" ref="A2:C10">
    <sortCondition descending="1" ref="B2:B10"/>
  </sortState>
  <conditionalFormatting sqref="H1">
    <cfRule type="top10" dxfId="0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IF1</vt:lpstr>
      <vt:lpstr>Nested IF1</vt:lpstr>
      <vt:lpstr>Nested IF2</vt:lpstr>
      <vt:lpstr>IFS Practice</vt:lpstr>
      <vt:lpstr>AND OR</vt:lpstr>
      <vt:lpstr>AND OR1</vt:lpstr>
      <vt:lpstr>Sort n Filter n CF</vt:lpstr>
    </vt:vector>
  </TitlesOfParts>
  <Company>by adguard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vb</dc:creator>
  <cp:lastModifiedBy>nowneesh thiru</cp:lastModifiedBy>
  <dcterms:created xsi:type="dcterms:W3CDTF">2020-03-27T04:16:13Z</dcterms:created>
  <dcterms:modified xsi:type="dcterms:W3CDTF">2023-01-25T04:26:21Z</dcterms:modified>
</cp:coreProperties>
</file>