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Sheet1" sheetId="1" r:id="rId1"/>
    <sheet name="توزيع الارباح" sheetId="3" r:id="rId2"/>
    <sheet name="توزيع المخصصات" sheetId="4" r:id="rId3"/>
    <sheet name="دصلاح" sheetId="5" r:id="rId4"/>
    <sheet name="Sheet3" sheetId="6" r:id="rId5"/>
    <sheet name="حساب معاذ" sheetId="7" r:id="rId6"/>
    <sheet name="د.امين حسن عمر" sheetId="8" r:id="rId7"/>
    <sheet name="م.السعيد عثمان" sheetId="9" r:id="rId8"/>
    <sheet name="عام" sheetId="10" r:id="rId9"/>
  </sheets>
  <calcPr calcId="124519"/>
</workbook>
</file>

<file path=xl/calcChain.xml><?xml version="1.0" encoding="utf-8"?>
<calcChain xmlns="http://schemas.openxmlformats.org/spreadsheetml/2006/main">
  <c r="D11" i="10"/>
  <c r="D10"/>
  <c r="B8"/>
  <c r="D8"/>
  <c r="F8"/>
  <c r="A24" i="9" l="1"/>
  <c r="A23"/>
  <c r="D20"/>
  <c r="C20"/>
  <c r="B20"/>
  <c r="A19"/>
  <c r="A18"/>
  <c r="D16"/>
  <c r="C16"/>
  <c r="B16"/>
  <c r="A15"/>
  <c r="A14"/>
  <c r="A13"/>
  <c r="E9"/>
  <c r="A26" i="8"/>
  <c r="A25"/>
  <c r="A24"/>
  <c r="B21"/>
  <c r="C21"/>
  <c r="D21"/>
  <c r="A19"/>
  <c r="A20"/>
  <c r="A18"/>
  <c r="E9"/>
  <c r="B16"/>
  <c r="C16"/>
  <c r="A15"/>
  <c r="A14"/>
  <c r="A13"/>
  <c r="A20" i="9" l="1"/>
  <c r="A16"/>
  <c r="A25"/>
  <c r="A16" i="8"/>
  <c r="A21"/>
  <c r="D16"/>
  <c r="A21" i="9" l="1"/>
  <c r="A22" i="8"/>
  <c r="B9" i="7" l="1"/>
  <c r="B11" s="1"/>
  <c r="B12" s="1"/>
  <c r="B8"/>
  <c r="B199" i="1" l="1"/>
  <c r="B244"/>
  <c r="C19" i="6"/>
  <c r="B7" i="3"/>
  <c r="B12" s="1"/>
  <c r="E72" i="4" s="1"/>
  <c r="B72" s="1"/>
  <c r="D15" i="3"/>
  <c r="B12" i="5"/>
  <c r="B14" s="1"/>
  <c r="F12"/>
  <c r="F14" s="1"/>
  <c r="B13" i="3" l="1"/>
  <c r="C18" i="6" s="1"/>
  <c r="B18" s="1"/>
  <c r="D15" i="5"/>
  <c r="D17" s="1"/>
  <c r="B14" i="3"/>
  <c r="B15" s="1"/>
  <c r="E7" i="4"/>
  <c r="B7" s="1"/>
  <c r="D19" i="5" l="1"/>
  <c r="E73" i="4" s="1"/>
  <c r="B73" s="1"/>
  <c r="D243" i="1"/>
  <c r="C10" i="6"/>
  <c r="B10" s="1"/>
  <c r="E41" i="4"/>
  <c r="B41" s="1"/>
  <c r="C17" i="6"/>
  <c r="B17" l="1"/>
  <c r="D20" i="3"/>
  <c r="B19"/>
  <c r="B20" l="1"/>
  <c r="E40" i="4"/>
  <c r="B40" s="1"/>
  <c r="C20" i="6"/>
  <c r="B243" i="1"/>
  <c r="D246"/>
  <c r="C130"/>
  <c r="B161"/>
  <c r="B120"/>
  <c r="B128" s="1"/>
  <c r="B81"/>
  <c r="B44"/>
  <c r="B8"/>
  <c r="B246" l="1"/>
  <c r="B12" i="6"/>
  <c r="B20"/>
  <c r="B21" s="1"/>
  <c r="B23" s="1"/>
  <c r="C21"/>
  <c r="E39" i="4"/>
  <c r="B39" s="1"/>
  <c r="B42" s="1"/>
  <c r="E6"/>
  <c r="B6" s="1"/>
  <c r="B8" s="1"/>
  <c r="B125" i="1"/>
  <c r="C9" i="6" s="1"/>
  <c r="B9" s="1"/>
  <c r="B127" i="1"/>
  <c r="B129"/>
  <c r="B126"/>
  <c r="E74" i="4" s="1"/>
  <c r="B74" s="1"/>
  <c r="B75" s="1"/>
  <c r="C22" i="6" l="1"/>
  <c r="B45" i="4" s="1"/>
  <c r="B13" i="6"/>
  <c r="B15" s="1"/>
  <c r="C13"/>
  <c r="B130" i="1"/>
  <c r="C14" i="6" l="1"/>
  <c r="B11" i="4" s="1"/>
</calcChain>
</file>

<file path=xl/sharedStrings.xml><?xml version="1.0" encoding="utf-8"?>
<sst xmlns="http://schemas.openxmlformats.org/spreadsheetml/2006/main" count="284" uniqueCount="154">
  <si>
    <t>مراكز كامبردج العالمية</t>
  </si>
  <si>
    <t>قسم الحسابات العامة</t>
  </si>
  <si>
    <t>الرقم</t>
  </si>
  <si>
    <t>البيان</t>
  </si>
  <si>
    <t>المبلغ</t>
  </si>
  <si>
    <t>بدل سكن 3000 جنية شهريا لمدة سنة</t>
  </si>
  <si>
    <t>بدل تذاكر سنويا</t>
  </si>
  <si>
    <t>اجازة سنويا مرتب شهر</t>
  </si>
  <si>
    <t>الاجمــــــــــــــــــــــالى</t>
  </si>
  <si>
    <t>الحسابات</t>
  </si>
  <si>
    <t>ـــــــــــــــــــــــــــــــ</t>
  </si>
  <si>
    <t xml:space="preserve">صافى الربح بعد الضريبة </t>
  </si>
  <si>
    <t xml:space="preserve"> بونص 3% من صافى الارباح</t>
  </si>
  <si>
    <t>حساب الاحتياطى القانونى</t>
  </si>
  <si>
    <t>حساب مخصصات المدير العام السنوية</t>
  </si>
  <si>
    <t>الاحتياطى القانونى نسبة 10%</t>
  </si>
  <si>
    <t>مراكز كامبردج العالمية للتدريب</t>
  </si>
  <si>
    <t>صافى الربح بعد الضريبة والاحتياطيات</t>
  </si>
  <si>
    <t>الوظيفة</t>
  </si>
  <si>
    <t>النسبة</t>
  </si>
  <si>
    <t xml:space="preserve">الدكتور/صلاح عبدالعزيز </t>
  </si>
  <si>
    <t>رئيس المجلس</t>
  </si>
  <si>
    <t>الدكتور/امين حسن عمر</t>
  </si>
  <si>
    <t>عضو</t>
  </si>
  <si>
    <t xml:space="preserve">المهندس/السعيد عثمان </t>
  </si>
  <si>
    <t>سكرتير المجلس</t>
  </si>
  <si>
    <t xml:space="preserve">نسبة الاستحقاق 3% </t>
  </si>
  <si>
    <t>مبلغ الاستحقاق</t>
  </si>
  <si>
    <t>تفاصيل الاستحقاق لكل عضو:ـــ</t>
  </si>
  <si>
    <t>اسم العضو</t>
  </si>
  <si>
    <t>الاجمــــــــــــــــــــــــالى</t>
  </si>
  <si>
    <t>حساب مخصص التذاكر+ الاجازات</t>
  </si>
  <si>
    <t>الأستاذة/أفاق إمام الدين</t>
  </si>
  <si>
    <t>الأستاذ/مصطفي مرحوم</t>
  </si>
  <si>
    <t xml:space="preserve">نسبة الاستحقاق 4% </t>
  </si>
  <si>
    <t>الاسم</t>
  </si>
  <si>
    <t>رصيد الحساب الجارى</t>
  </si>
  <si>
    <t>نسب الربح</t>
  </si>
  <si>
    <t>الاستحقاق</t>
  </si>
  <si>
    <t>د/صلاح عبدالعزيز احمد</t>
  </si>
  <si>
    <t>د/امين حسن عمر</t>
  </si>
  <si>
    <t>المهندس/السعيد محمجوب</t>
  </si>
  <si>
    <t>الاجمـــــــــــــــــالى</t>
  </si>
  <si>
    <t>عدد الاسهم</t>
  </si>
  <si>
    <t>اسم الشريك</t>
  </si>
  <si>
    <t>نصيب الشريك من الارباح</t>
  </si>
  <si>
    <t>نصيب السهم الواحد من الربح</t>
  </si>
  <si>
    <t>المهندس/السعيد عثمان</t>
  </si>
  <si>
    <t>الاجمــــــــــــــــالى</t>
  </si>
  <si>
    <t>اجمالى الاستحقاق</t>
  </si>
  <si>
    <t>المستحق الان</t>
  </si>
  <si>
    <t>ارباح الاسهم</t>
  </si>
  <si>
    <t>ارباح الحسابات الجارية</t>
  </si>
  <si>
    <t>مخصص مجلس الادارة</t>
  </si>
  <si>
    <t xml:space="preserve">اجمالى الاستحقاق </t>
  </si>
  <si>
    <t xml:space="preserve">نسبة السحب من ارباح العام </t>
  </si>
  <si>
    <t>السيد/الدكتور امين حسن عمر</t>
  </si>
  <si>
    <t>السيد/المهندس السعيد عثمان محجوب</t>
  </si>
  <si>
    <t>الشهر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</si>
  <si>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</si>
  <si>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</si>
  <si>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</si>
  <si>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</si>
  <si>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</si>
  <si>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</si>
  <si>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</si>
  <si>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</si>
  <si>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</si>
  <si>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</si>
  <si>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</si>
  <si>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</si>
  <si>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الاجمالى</t>
  </si>
  <si>
    <t xml:space="preserve">يقسم الاجمالى على 6 </t>
  </si>
  <si>
    <t>متوسط ال6 شهور</t>
  </si>
  <si>
    <t>اجمالى المتوسط لعدد 12 شهر</t>
  </si>
  <si>
    <t>يقسم المتوسط على 2</t>
  </si>
  <si>
    <t>نسبة الارباح</t>
  </si>
  <si>
    <t>السيد/الدكتور صلاح عبدالعزيز احمد</t>
  </si>
  <si>
    <t xml:space="preserve">اجمالى الاستحقاق الان </t>
  </si>
  <si>
    <t>اجمالى الاستحقاق الان</t>
  </si>
  <si>
    <t>مخصص المجلس</t>
  </si>
  <si>
    <t>ارباح الجارى</t>
  </si>
  <si>
    <t>رصيد الجارى</t>
  </si>
  <si>
    <t>الارباح الحالية</t>
  </si>
  <si>
    <t>المدير العام</t>
  </si>
  <si>
    <t>ــــــــــــــــــــــــــــــ</t>
  </si>
  <si>
    <t>ــــــــــــــــــــــــــــــــــ</t>
  </si>
  <si>
    <t>ــــــــــــــــــــــــــــــــ</t>
  </si>
  <si>
    <t>المدفوع</t>
  </si>
  <si>
    <t>الفرق</t>
  </si>
  <si>
    <t>رصيد الجارى فى 1/1</t>
  </si>
  <si>
    <t>صافى الربح بعد الضريبة لعام 2010</t>
  </si>
  <si>
    <t>مخصصات مجلس الإدارة  فى 31/12/2011</t>
  </si>
  <si>
    <t>مخصص التذاكر لعام 2011</t>
  </si>
  <si>
    <t>مخصص الاجازات لعام 2011</t>
  </si>
  <si>
    <t>حافز نائب المدير العام/ أ.معاذ بابكر(السنوى)  فى 31/12/2011</t>
  </si>
  <si>
    <t>ارباح الحسابات الجارية  فى 31/12/2011</t>
  </si>
  <si>
    <t>توزيع الارباح للسنة المالية المنتهية فى 31/12/2011</t>
  </si>
  <si>
    <t>نصيب الشركاء من الارباح فى 31/12/2011:ــ</t>
  </si>
  <si>
    <t>ارباح الحسابات الجارية فى 31/12/2011:ــ</t>
  </si>
  <si>
    <t>توزيع ارباح الاسهم+ارباح الحسابات الجارية+مخصص مجلس الادارة  للسنة المالية المنتهية فى 31/12/2011</t>
  </si>
  <si>
    <t>ارباح الحسابات الجارية لصالح د/صلاح عبدالعزيز احمد فى 31/12/2011:ــ</t>
  </si>
  <si>
    <t>ارصدة الحساب الجارى للفترة من 1/1/2011 حتى 31/12/2011:</t>
  </si>
  <si>
    <t>رصيد الحساب الجارى لدكتور/ امين حسن عمر فى 1/1/2012</t>
  </si>
  <si>
    <t>رصيد الحساب الجارى للمهندس/ السعيد عثمان  فى 1/1/2012</t>
  </si>
  <si>
    <t>رصيد الحساب الجارى فى 31/12/2011</t>
  </si>
  <si>
    <t>الاستحقاق فى 31/12/2011</t>
  </si>
  <si>
    <t>المهندس/السعيد محجوب</t>
  </si>
  <si>
    <t>تسوية حساب استحقاق حافز/ نائب المدير العام الشهرى</t>
  </si>
  <si>
    <t>حافز نائب المدير العام/ أ.معاذ بابكر(الشهرى) للفترة من 1/1/2011 حتى 31/12/2011</t>
  </si>
  <si>
    <t>صافى الربح بعد الضريبة لعام 2011</t>
  </si>
  <si>
    <t>الحافز السنوى حسب ارباح العام 2010</t>
  </si>
  <si>
    <t>الحافز السنوى حسب ارباح العام 2011 (حقيقية)</t>
  </si>
  <si>
    <t>الفرق يسجل لصالح نائب المدير العام</t>
  </si>
  <si>
    <t>ـــــــــــــــــــــــــــــــــــــ</t>
  </si>
  <si>
    <t xml:space="preserve"> كامبردج العالمية السودان</t>
  </si>
  <si>
    <t xml:space="preserve">للعام المالى 2011 </t>
  </si>
  <si>
    <t>حساب مخصصات المدير العام(الحافز السنوى) فى 31/12/2011</t>
  </si>
  <si>
    <t>كشف حساب للفترة من 1/1/2009 حتى 31/12/2011</t>
  </si>
  <si>
    <t>التاريخ</t>
  </si>
  <si>
    <t>مخصصات مجلس الادارة</t>
  </si>
  <si>
    <t>ارباح العام 2009</t>
  </si>
  <si>
    <t>31/12/2009</t>
  </si>
  <si>
    <t>ارباح العام 2010</t>
  </si>
  <si>
    <t>31/12/2010</t>
  </si>
  <si>
    <t>ارباح العام 2011</t>
  </si>
  <si>
    <t>31/12/2011</t>
  </si>
  <si>
    <t xml:space="preserve"> كامبردج العالمية (السودان)</t>
  </si>
  <si>
    <t>الاستحقاق:ــــ</t>
  </si>
  <si>
    <t>المسحوبات:ـــ</t>
  </si>
  <si>
    <t>قيمة الاسهم</t>
  </si>
  <si>
    <t>25/3/2009</t>
  </si>
  <si>
    <t>27/6/2011</t>
  </si>
  <si>
    <t>اجمـــــــــــــــــــــالى الاستحقاق</t>
  </si>
  <si>
    <t>اجمالى المسحوبات</t>
  </si>
  <si>
    <t>استحقاق الدكتور/امين حسن عمر فى 31/12/2011</t>
  </si>
  <si>
    <t>تاريخ دفع الاسهم</t>
  </si>
  <si>
    <t>دفع 30 % من ارباح العام 2011</t>
  </si>
  <si>
    <t>دفع مخصصات مجلس الادارة</t>
  </si>
  <si>
    <t>المبلغ المطلوب دفعه الان</t>
  </si>
  <si>
    <t>المبلغ المطلوب دفعه الان:ـــ</t>
  </si>
  <si>
    <t>24/3/2009</t>
  </si>
  <si>
    <t>ارباح العام 2009 (تم حساب الارباح لعدد 2 سهم فقط)</t>
  </si>
  <si>
    <t>من العام 2009 (دفع 30 % من الارباح)</t>
  </si>
  <si>
    <t>من العام 2010 (دفع 30 % من الارباح+مخصصات مجلس الادارة)</t>
  </si>
  <si>
    <t>استحقاق المهندس/السعيد عثمان محجوب فى 31/12/2011</t>
  </si>
  <si>
    <t>من العام 2010 (دفع متبقى الحساب)</t>
  </si>
  <si>
    <t>الاجمــــــــــــــــــالى</t>
  </si>
  <si>
    <t>نسبة د/امين حسن عمر من اجمالى الارباح للفترة اعلاه</t>
  </si>
  <si>
    <t>نسبة م/السعيد عثمان محجوب من اجمالى الارباح للفترة اعلاه</t>
  </si>
  <si>
    <t>اجمالى الارباح</t>
  </si>
  <si>
    <t>نصيب د/امين حسن عمر</t>
  </si>
  <si>
    <t>نصيب م/السعيد عثمان محجوب</t>
  </si>
  <si>
    <t>كامبردج العالمية (السودان)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</si>
</sst>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u/>
      <sz val="14"/>
      <color theme="1"/>
      <name val="Arial"/>
      <family val="2"/>
    </font>
    <font>
      <sz val="16"/>
      <name val="Arial"/>
      <family val="2"/>
    </font>
    <font>
      <b/>
      <i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2" xfId="0" applyFont="1" applyBorder="1" applyAlignment="1"/>
    <xf numFmtId="0" fontId="1" fillId="0" borderId="0" xfId="0" applyFont="1" applyBorder="1" applyAlignment="1"/>
    <xf numFmtId="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4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15" xfId="0" applyBorder="1"/>
    <xf numFmtId="9" fontId="4" fillId="0" borderId="3" xfId="0" applyNumberFormat="1" applyFont="1" applyBorder="1" applyAlignment="1">
      <alignment horizontal="center"/>
    </xf>
    <xf numFmtId="0" fontId="0" fillId="0" borderId="18" xfId="0" applyBorder="1"/>
    <xf numFmtId="0" fontId="5" fillId="0" borderId="0" xfId="0" applyFont="1" applyBorder="1" applyAlignment="1"/>
    <xf numFmtId="0" fontId="0" fillId="0" borderId="0" xfId="0" applyBorder="1"/>
    <xf numFmtId="4" fontId="2" fillId="2" borderId="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9" fontId="4" fillId="0" borderId="21" xfId="0" applyNumberFormat="1" applyFont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4" fontId="1" fillId="0" borderId="7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9" fontId="1" fillId="0" borderId="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1" xfId="0" applyFont="1" applyBorder="1"/>
    <xf numFmtId="0" fontId="6" fillId="0" borderId="12" xfId="0" applyFont="1" applyBorder="1"/>
    <xf numFmtId="0" fontId="3" fillId="0" borderId="1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9" fontId="6" fillId="0" borderId="3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8" fillId="0" borderId="0" xfId="0" applyFont="1"/>
    <xf numFmtId="0" fontId="8" fillId="0" borderId="14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7" xfId="0" applyFont="1" applyBorder="1"/>
    <xf numFmtId="0" fontId="3" fillId="0" borderId="1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9" fontId="1" fillId="0" borderId="3" xfId="0" applyNumberFormat="1" applyFont="1" applyFill="1" applyBorder="1" applyAlignment="1">
      <alignment horizontal="center"/>
    </xf>
    <xf numFmtId="9" fontId="1" fillId="0" borderId="7" xfId="0" applyNumberFormat="1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7" xfId="0" applyFont="1" applyBorder="1" applyAlignment="1">
      <alignment horizontal="right" wrapText="1"/>
    </xf>
    <xf numFmtId="0" fontId="5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9" fillId="0" borderId="0" xfId="0" applyFont="1" applyFill="1" applyBorder="1" applyAlignment="1"/>
    <xf numFmtId="0" fontId="8" fillId="0" borderId="0" xfId="0" applyFont="1" applyFill="1" applyBorder="1" applyAlignment="1"/>
    <xf numFmtId="0" fontId="3" fillId="0" borderId="12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3" xfId="0" applyBorder="1"/>
    <xf numFmtId="0" fontId="6" fillId="0" borderId="3" xfId="0" applyFont="1" applyBorder="1"/>
    <xf numFmtId="0" fontId="2" fillId="0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2" fillId="0" borderId="39" xfId="0" applyFont="1" applyFill="1" applyBorder="1" applyAlignment="1">
      <alignment horizontal="center"/>
    </xf>
    <xf numFmtId="4" fontId="1" fillId="0" borderId="41" xfId="0" applyNumberFormat="1" applyFont="1" applyBorder="1" applyAlignment="1">
      <alignment horizontal="center"/>
    </xf>
    <xf numFmtId="4" fontId="1" fillId="0" borderId="43" xfId="0" applyNumberFormat="1" applyFont="1" applyBorder="1" applyAlignment="1">
      <alignment horizontal="center"/>
    </xf>
    <xf numFmtId="0" fontId="0" fillId="0" borderId="39" xfId="0" applyBorder="1"/>
    <xf numFmtId="0" fontId="6" fillId="0" borderId="17" xfId="0" applyFont="1" applyBorder="1" applyAlignment="1"/>
    <xf numFmtId="0" fontId="6" fillId="0" borderId="18" xfId="0" applyFont="1" applyBorder="1"/>
    <xf numFmtId="14" fontId="1" fillId="0" borderId="7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" fontId="1" fillId="0" borderId="2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4" fontId="2" fillId="0" borderId="6" xfId="0" applyNumberFormat="1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4" fontId="1" fillId="0" borderId="3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" fontId="7" fillId="2" borderId="8" xfId="0" applyNumberFormat="1" applyFont="1" applyFill="1" applyBorder="1" applyAlignment="1">
      <alignment horizontal="center"/>
    </xf>
    <xf numFmtId="4" fontId="7" fillId="2" borderId="10" xfId="0" applyNumberFormat="1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7" fillId="2" borderId="8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4" fontId="6" fillId="0" borderId="22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4" fontId="6" fillId="0" borderId="25" xfId="0" applyNumberFormat="1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2" xfId="0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0" borderId="24" xfId="0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4" fontId="6" fillId="0" borderId="28" xfId="0" applyNumberFormat="1" applyFont="1" applyBorder="1" applyAlignment="1">
      <alignment horizontal="center"/>
    </xf>
    <xf numFmtId="4" fontId="6" fillId="0" borderId="30" xfId="0" applyNumberFormat="1" applyFont="1" applyBorder="1" applyAlignment="1">
      <alignment horizontal="center"/>
    </xf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" fontId="7" fillId="2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0" borderId="17" xfId="0" applyFont="1" applyBorder="1" applyAlignment="1">
      <alignment horizontal="right" wrapText="1"/>
    </xf>
    <xf numFmtId="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9" fontId="8" fillId="0" borderId="21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4" fontId="9" fillId="2" borderId="4" xfId="0" applyNumberFormat="1" applyFont="1" applyFill="1" applyBorder="1" applyAlignment="1">
      <alignment horizontal="center"/>
    </xf>
    <xf numFmtId="4" fontId="9" fillId="2" borderId="5" xfId="0" applyNumberFormat="1" applyFont="1" applyFill="1" applyBorder="1" applyAlignment="1">
      <alignment horizontal="center"/>
    </xf>
    <xf numFmtId="4" fontId="9" fillId="2" borderId="6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4" fontId="9" fillId="2" borderId="4" xfId="0" applyNumberFormat="1" applyFont="1" applyFill="1" applyBorder="1" applyAlignment="1">
      <alignment horizontal="center" wrapText="1"/>
    </xf>
    <xf numFmtId="4" fontId="9" fillId="2" borderId="5" xfId="0" applyNumberFormat="1" applyFont="1" applyFill="1" applyBorder="1" applyAlignment="1">
      <alignment horizontal="center" wrapText="1"/>
    </xf>
    <xf numFmtId="4" fontId="9" fillId="2" borderId="6" xfId="0" applyNumberFormat="1" applyFont="1" applyFill="1" applyBorder="1" applyAlignment="1">
      <alignment horizontal="center" wrapText="1"/>
    </xf>
    <xf numFmtId="4" fontId="8" fillId="0" borderId="1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0" fillId="2" borderId="1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4" fontId="2" fillId="2" borderId="35" xfId="0" applyNumberFormat="1" applyFont="1" applyFill="1" applyBorder="1" applyAlignment="1">
      <alignment horizontal="center"/>
    </xf>
    <xf numFmtId="4" fontId="2" fillId="2" borderId="36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3" fillId="0" borderId="15" xfId="0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2" fillId="0" borderId="44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" fontId="1" fillId="0" borderId="38" xfId="0" applyNumberFormat="1" applyFont="1" applyBorder="1" applyAlignment="1">
      <alignment horizontal="center"/>
    </xf>
    <xf numFmtId="0" fontId="11" fillId="0" borderId="3" xfId="0" applyFont="1" applyFill="1" applyBorder="1" applyAlignment="1">
      <alignment horizontal="right"/>
    </xf>
    <xf numFmtId="0" fontId="11" fillId="0" borderId="4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6" xfId="0" applyNumberFormat="1" applyFont="1" applyFill="1" applyBorder="1" applyAlignment="1">
      <alignment horizontal="center" wrapText="1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" fillId="0" borderId="45" xfId="0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2" fillId="0" borderId="0" xfId="0" applyFont="1"/>
    <xf numFmtId="0" fontId="12" fillId="0" borderId="0" xfId="0" applyFont="1" applyBorder="1" applyAlignme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4" fontId="2" fillId="4" borderId="31" xfId="0" applyNumberFormat="1" applyFont="1" applyFill="1" applyBorder="1" applyAlignment="1">
      <alignment horizontal="center"/>
    </xf>
    <xf numFmtId="4" fontId="2" fillId="4" borderId="6" xfId="0" applyNumberFormat="1" applyFont="1" applyFill="1" applyBorder="1" applyAlignment="1">
      <alignment horizontal="center"/>
    </xf>
    <xf numFmtId="10" fontId="13" fillId="0" borderId="8" xfId="0" applyNumberFormat="1" applyFont="1" applyBorder="1" applyAlignment="1">
      <alignment horizontal="center"/>
    </xf>
    <xf numFmtId="10" fontId="13" fillId="0" borderId="9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0" fontId="13" fillId="0" borderId="16" xfId="0" applyNumberFormat="1" applyFont="1" applyBorder="1" applyAlignment="1">
      <alignment horizontal="center"/>
    </xf>
    <xf numFmtId="10" fontId="13" fillId="0" borderId="17" xfId="0" applyNumberFormat="1" applyFont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12" fillId="0" borderId="14" xfId="0" applyFont="1" applyBorder="1"/>
    <xf numFmtId="0" fontId="12" fillId="0" borderId="0" xfId="0" applyFont="1" applyBorder="1"/>
    <xf numFmtId="0" fontId="12" fillId="0" borderId="16" xfId="0" applyFont="1" applyBorder="1"/>
    <xf numFmtId="0" fontId="12" fillId="0" borderId="17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0"/>
  <sheetViews>
    <sheetView topLeftCell="A117" workbookViewId="0">
      <selection activeCell="B126" sqref="B126"/>
    </sheetView>
  </sheetViews>
  <sheetFormatPr defaultRowHeight="15"/>
  <cols>
    <col min="2" max="2" width="15.42578125" bestFit="1" customWidth="1"/>
  </cols>
  <sheetData>
    <row r="1" spans="1:9" ht="24" customHeight="1">
      <c r="A1" s="145" t="s">
        <v>0</v>
      </c>
      <c r="B1" s="146"/>
      <c r="C1" s="146"/>
      <c r="D1" s="146"/>
      <c r="E1" s="146"/>
      <c r="F1" s="146"/>
      <c r="G1" s="146"/>
      <c r="H1" s="146"/>
      <c r="I1" s="147"/>
    </row>
    <row r="2" spans="1:9" ht="24" customHeight="1">
      <c r="A2" s="114" t="s">
        <v>1</v>
      </c>
      <c r="B2" s="115"/>
      <c r="C2" s="115"/>
      <c r="D2" s="115"/>
      <c r="E2" s="115"/>
      <c r="F2" s="115"/>
      <c r="G2" s="115"/>
      <c r="H2" s="115"/>
      <c r="I2" s="116"/>
    </row>
    <row r="3" spans="1:9" ht="24" customHeight="1" thickBot="1">
      <c r="A3" s="114" t="s">
        <v>14</v>
      </c>
      <c r="B3" s="115"/>
      <c r="C3" s="115"/>
      <c r="D3" s="115"/>
      <c r="E3" s="115"/>
      <c r="F3" s="115"/>
      <c r="G3" s="115"/>
      <c r="H3" s="115"/>
      <c r="I3" s="116"/>
    </row>
    <row r="4" spans="1:9" ht="30" customHeight="1" thickBot="1">
      <c r="A4" s="6"/>
      <c r="B4" s="117" t="s">
        <v>4</v>
      </c>
      <c r="C4" s="118"/>
      <c r="D4" s="117" t="s">
        <v>3</v>
      </c>
      <c r="E4" s="119"/>
      <c r="F4" s="119"/>
      <c r="G4" s="118"/>
      <c r="H4" s="2" t="s">
        <v>2</v>
      </c>
      <c r="I4" s="7"/>
    </row>
    <row r="5" spans="1:9" ht="24" customHeight="1">
      <c r="A5" s="6"/>
      <c r="B5" s="129">
        <v>36000</v>
      </c>
      <c r="C5" s="129"/>
      <c r="D5" s="121" t="s">
        <v>5</v>
      </c>
      <c r="E5" s="121"/>
      <c r="F5" s="121"/>
      <c r="G5" s="121"/>
      <c r="H5" s="4">
        <v>1</v>
      </c>
      <c r="I5" s="7"/>
    </row>
    <row r="6" spans="1:9" ht="24" customHeight="1">
      <c r="A6" s="6"/>
      <c r="B6" s="120">
        <v>7000</v>
      </c>
      <c r="C6" s="120"/>
      <c r="D6" s="155" t="s">
        <v>6</v>
      </c>
      <c r="E6" s="155"/>
      <c r="F6" s="155"/>
      <c r="G6" s="155"/>
      <c r="H6" s="1">
        <v>2</v>
      </c>
      <c r="I6" s="7"/>
    </row>
    <row r="7" spans="1:9" ht="24" customHeight="1" thickBot="1">
      <c r="A7" s="6"/>
      <c r="B7" s="154">
        <v>12000</v>
      </c>
      <c r="C7" s="154"/>
      <c r="D7" s="156" t="s">
        <v>7</v>
      </c>
      <c r="E7" s="156"/>
      <c r="F7" s="156"/>
      <c r="G7" s="156"/>
      <c r="H7" s="5">
        <v>3</v>
      </c>
      <c r="I7" s="7"/>
    </row>
    <row r="8" spans="1:9" ht="30" customHeight="1" thickBot="1">
      <c r="A8" s="6"/>
      <c r="B8" s="124">
        <f>SUM(B5:B7)</f>
        <v>55000</v>
      </c>
      <c r="C8" s="125"/>
      <c r="D8" s="126" t="s">
        <v>8</v>
      </c>
      <c r="E8" s="127"/>
      <c r="F8" s="127"/>
      <c r="G8" s="127"/>
      <c r="H8" s="128"/>
      <c r="I8" s="7"/>
    </row>
    <row r="9" spans="1:9" ht="18">
      <c r="A9" s="6"/>
      <c r="B9" s="11"/>
      <c r="C9" s="11"/>
      <c r="D9" s="11"/>
      <c r="E9" s="11"/>
      <c r="F9" s="11"/>
      <c r="G9" s="11"/>
      <c r="H9" s="3"/>
      <c r="I9" s="7"/>
    </row>
    <row r="10" spans="1:9" ht="18">
      <c r="A10" s="6"/>
      <c r="B10" s="12"/>
      <c r="C10" s="12"/>
      <c r="D10" s="12"/>
      <c r="E10" s="12"/>
      <c r="F10" s="12"/>
      <c r="G10" s="12"/>
      <c r="H10" s="3"/>
      <c r="I10" s="7"/>
    </row>
    <row r="11" spans="1:9" ht="18">
      <c r="A11" s="6"/>
      <c r="B11" s="12"/>
      <c r="C11" s="12"/>
      <c r="D11" s="12"/>
      <c r="E11" s="12"/>
      <c r="F11" s="12"/>
      <c r="G11" s="12"/>
      <c r="H11" s="3"/>
      <c r="I11" s="7"/>
    </row>
    <row r="12" spans="1:9" ht="18">
      <c r="A12" s="6"/>
      <c r="B12" s="12"/>
      <c r="C12" s="12"/>
      <c r="D12" s="12"/>
      <c r="E12" s="12"/>
      <c r="F12" s="12"/>
      <c r="G12" s="12"/>
      <c r="H12" s="3"/>
      <c r="I12" s="7"/>
    </row>
    <row r="13" spans="1:9" ht="18">
      <c r="A13" s="6"/>
      <c r="B13" s="12"/>
      <c r="C13" s="12"/>
      <c r="D13" s="12"/>
      <c r="E13" s="12"/>
      <c r="F13" s="12"/>
      <c r="G13" s="12"/>
      <c r="H13" s="3"/>
      <c r="I13" s="7"/>
    </row>
    <row r="14" spans="1:9" ht="18">
      <c r="A14" s="6"/>
      <c r="B14" s="122" t="s">
        <v>9</v>
      </c>
      <c r="C14" s="122"/>
      <c r="D14" s="122"/>
      <c r="E14" s="12"/>
      <c r="F14" s="12"/>
      <c r="G14" s="12"/>
      <c r="H14" s="3"/>
      <c r="I14" s="7"/>
    </row>
    <row r="15" spans="1:9" ht="18">
      <c r="A15" s="6"/>
      <c r="B15" s="123" t="s">
        <v>10</v>
      </c>
      <c r="C15" s="123"/>
      <c r="D15" s="123"/>
      <c r="E15" s="12"/>
      <c r="F15" s="12"/>
      <c r="G15" s="12"/>
      <c r="H15" s="3"/>
      <c r="I15" s="7"/>
    </row>
    <row r="16" spans="1:9" ht="18">
      <c r="A16" s="6"/>
      <c r="B16" s="12"/>
      <c r="C16" s="12"/>
      <c r="D16" s="12"/>
      <c r="E16" s="12"/>
      <c r="F16" s="12"/>
      <c r="G16" s="12"/>
      <c r="H16" s="3"/>
      <c r="I16" s="7"/>
    </row>
    <row r="17" spans="1:9" ht="18">
      <c r="A17" s="6"/>
      <c r="B17" s="3"/>
      <c r="C17" s="3"/>
      <c r="D17" s="3"/>
      <c r="E17" s="3"/>
      <c r="F17" s="3"/>
      <c r="G17" s="3"/>
      <c r="H17" s="3"/>
      <c r="I17" s="7"/>
    </row>
    <row r="18" spans="1:9" ht="18">
      <c r="A18" s="6"/>
      <c r="B18" s="3"/>
      <c r="C18" s="3"/>
      <c r="D18" s="3"/>
      <c r="E18" s="3"/>
      <c r="F18" s="3"/>
      <c r="G18" s="3"/>
      <c r="H18" s="3"/>
      <c r="I18" s="7"/>
    </row>
    <row r="19" spans="1:9" ht="18">
      <c r="A19" s="6"/>
      <c r="B19" s="3"/>
      <c r="C19" s="3"/>
      <c r="D19" s="3"/>
      <c r="E19" s="3"/>
      <c r="F19" s="3"/>
      <c r="G19" s="3"/>
      <c r="H19" s="3"/>
      <c r="I19" s="7"/>
    </row>
    <row r="20" spans="1:9" ht="18">
      <c r="A20" s="6"/>
      <c r="B20" s="3"/>
      <c r="C20" s="3"/>
      <c r="D20" s="3"/>
      <c r="E20" s="3"/>
      <c r="F20" s="3"/>
      <c r="G20" s="3"/>
      <c r="H20" s="3"/>
      <c r="I20" s="7"/>
    </row>
    <row r="21" spans="1:9" ht="18">
      <c r="A21" s="6"/>
      <c r="B21" s="3"/>
      <c r="C21" s="3"/>
      <c r="D21" s="3"/>
      <c r="E21" s="3"/>
      <c r="F21" s="3"/>
      <c r="G21" s="3"/>
      <c r="H21" s="3"/>
      <c r="I21" s="7"/>
    </row>
    <row r="22" spans="1:9" ht="18">
      <c r="A22" s="6"/>
      <c r="B22" s="3"/>
      <c r="C22" s="3"/>
      <c r="D22" s="3"/>
      <c r="E22" s="3"/>
      <c r="F22" s="3"/>
      <c r="G22" s="3"/>
      <c r="H22" s="3"/>
      <c r="I22" s="7"/>
    </row>
    <row r="23" spans="1:9" ht="18">
      <c r="A23" s="6"/>
      <c r="B23" s="3"/>
      <c r="C23" s="3"/>
      <c r="D23" s="3"/>
      <c r="E23" s="3"/>
      <c r="F23" s="3"/>
      <c r="G23" s="3"/>
      <c r="H23" s="3"/>
      <c r="I23" s="7"/>
    </row>
    <row r="24" spans="1:9" ht="18">
      <c r="A24" s="6"/>
      <c r="B24" s="3"/>
      <c r="C24" s="3"/>
      <c r="D24" s="3"/>
      <c r="E24" s="3"/>
      <c r="F24" s="3"/>
      <c r="G24" s="3"/>
      <c r="H24" s="3"/>
      <c r="I24" s="7"/>
    </row>
    <row r="25" spans="1:9" ht="18">
      <c r="A25" s="6"/>
      <c r="B25" s="3"/>
      <c r="C25" s="3"/>
      <c r="D25" s="3"/>
      <c r="E25" s="3"/>
      <c r="F25" s="3"/>
      <c r="G25" s="3"/>
      <c r="H25" s="3"/>
      <c r="I25" s="7"/>
    </row>
    <row r="26" spans="1:9" ht="18">
      <c r="A26" s="6"/>
      <c r="B26" s="3"/>
      <c r="C26" s="3"/>
      <c r="D26" s="3"/>
      <c r="E26" s="3"/>
      <c r="F26" s="3"/>
      <c r="G26" s="3"/>
      <c r="H26" s="3"/>
      <c r="I26" s="7"/>
    </row>
    <row r="27" spans="1:9" ht="18">
      <c r="A27" s="6"/>
      <c r="B27" s="3"/>
      <c r="C27" s="3"/>
      <c r="D27" s="3"/>
      <c r="E27" s="3"/>
      <c r="F27" s="3"/>
      <c r="G27" s="3"/>
      <c r="H27" s="3"/>
      <c r="I27" s="7"/>
    </row>
    <row r="28" spans="1:9" ht="18">
      <c r="A28" s="6"/>
      <c r="B28" s="3"/>
      <c r="C28" s="3"/>
      <c r="D28" s="3"/>
      <c r="E28" s="3"/>
      <c r="F28" s="3"/>
      <c r="G28" s="3"/>
      <c r="H28" s="3"/>
      <c r="I28" s="7"/>
    </row>
    <row r="29" spans="1:9" ht="18">
      <c r="A29" s="6"/>
      <c r="B29" s="3"/>
      <c r="C29" s="3"/>
      <c r="D29" s="3"/>
      <c r="E29" s="3"/>
      <c r="F29" s="3"/>
      <c r="G29" s="3"/>
      <c r="H29" s="3"/>
      <c r="I29" s="7"/>
    </row>
    <row r="30" spans="1:9" ht="18">
      <c r="A30" s="6"/>
      <c r="B30" s="3"/>
      <c r="C30" s="3"/>
      <c r="D30" s="3"/>
      <c r="E30" s="3"/>
      <c r="F30" s="3"/>
      <c r="G30" s="3"/>
      <c r="H30" s="3"/>
      <c r="I30" s="7"/>
    </row>
    <row r="31" spans="1:9" ht="18">
      <c r="A31" s="6"/>
      <c r="B31" s="3"/>
      <c r="C31" s="3"/>
      <c r="D31" s="3"/>
      <c r="E31" s="3"/>
      <c r="F31" s="3"/>
      <c r="G31" s="3"/>
      <c r="H31" s="3"/>
      <c r="I31" s="7"/>
    </row>
    <row r="32" spans="1:9" ht="18">
      <c r="A32" s="6"/>
      <c r="B32" s="3"/>
      <c r="C32" s="3"/>
      <c r="D32" s="3"/>
      <c r="E32" s="3"/>
      <c r="F32" s="3"/>
      <c r="G32" s="3"/>
      <c r="H32" s="3"/>
      <c r="I32" s="7"/>
    </row>
    <row r="33" spans="1:9" ht="18">
      <c r="A33" s="6"/>
      <c r="B33" s="3"/>
      <c r="C33" s="3"/>
      <c r="D33" s="3"/>
      <c r="E33" s="3"/>
      <c r="F33" s="3"/>
      <c r="G33" s="3"/>
      <c r="H33" s="3"/>
      <c r="I33" s="7"/>
    </row>
    <row r="34" spans="1:9" ht="18">
      <c r="A34" s="6"/>
      <c r="B34" s="3"/>
      <c r="C34" s="3"/>
      <c r="D34" s="3"/>
      <c r="E34" s="3"/>
      <c r="F34" s="3"/>
      <c r="G34" s="3"/>
      <c r="H34" s="3"/>
      <c r="I34" s="7"/>
    </row>
    <row r="35" spans="1:9" ht="18">
      <c r="A35" s="6"/>
      <c r="B35" s="3"/>
      <c r="C35" s="3"/>
      <c r="D35" s="3"/>
      <c r="E35" s="3"/>
      <c r="F35" s="3"/>
      <c r="G35" s="3"/>
      <c r="H35" s="3"/>
      <c r="I35" s="7"/>
    </row>
    <row r="36" spans="1:9" ht="18">
      <c r="A36" s="6"/>
      <c r="B36" s="3"/>
      <c r="C36" s="3"/>
      <c r="D36" s="3"/>
      <c r="E36" s="3"/>
      <c r="F36" s="3"/>
      <c r="G36" s="3"/>
      <c r="H36" s="3"/>
      <c r="I36" s="7"/>
    </row>
    <row r="37" spans="1:9" ht="18">
      <c r="A37" s="6"/>
      <c r="B37" s="3"/>
      <c r="C37" s="3"/>
      <c r="D37" s="3"/>
      <c r="E37" s="3"/>
      <c r="F37" s="3"/>
      <c r="G37" s="3"/>
      <c r="H37" s="3"/>
      <c r="I37" s="7"/>
    </row>
    <row r="38" spans="1:9" ht="18.75" thickBot="1">
      <c r="A38" s="8"/>
      <c r="B38" s="9"/>
      <c r="C38" s="9"/>
      <c r="D38" s="9"/>
      <c r="E38" s="9"/>
      <c r="F38" s="9"/>
      <c r="G38" s="9"/>
      <c r="H38" s="9"/>
      <c r="I38" s="10"/>
    </row>
    <row r="39" spans="1:9" ht="21" customHeight="1">
      <c r="A39" s="145" t="s">
        <v>0</v>
      </c>
      <c r="B39" s="146"/>
      <c r="C39" s="146"/>
      <c r="D39" s="146"/>
      <c r="E39" s="146"/>
      <c r="F39" s="146"/>
      <c r="G39" s="146"/>
      <c r="H39" s="146"/>
      <c r="I39" s="147"/>
    </row>
    <row r="40" spans="1:9" ht="21" customHeight="1">
      <c r="A40" s="114" t="s">
        <v>1</v>
      </c>
      <c r="B40" s="115"/>
      <c r="C40" s="115"/>
      <c r="D40" s="115"/>
      <c r="E40" s="115"/>
      <c r="F40" s="115"/>
      <c r="G40" s="115"/>
      <c r="H40" s="115"/>
      <c r="I40" s="116"/>
    </row>
    <row r="41" spans="1:9" ht="21" customHeight="1" thickBot="1">
      <c r="A41" s="114" t="s">
        <v>117</v>
      </c>
      <c r="B41" s="115"/>
      <c r="C41" s="115"/>
      <c r="D41" s="115"/>
      <c r="E41" s="115"/>
      <c r="F41" s="115"/>
      <c r="G41" s="115"/>
      <c r="H41" s="115"/>
      <c r="I41" s="116"/>
    </row>
    <row r="42" spans="1:9" ht="42" customHeight="1" thickBot="1">
      <c r="A42" s="6"/>
      <c r="B42" s="117" t="s">
        <v>4</v>
      </c>
      <c r="C42" s="118"/>
      <c r="D42" s="126" t="s">
        <v>3</v>
      </c>
      <c r="E42" s="127"/>
      <c r="F42" s="127"/>
      <c r="G42" s="127"/>
      <c r="H42" s="128"/>
      <c r="I42" s="7"/>
    </row>
    <row r="43" spans="1:9" ht="30" customHeight="1" thickBot="1">
      <c r="A43" s="6"/>
      <c r="B43" s="152">
        <v>1677669.21</v>
      </c>
      <c r="C43" s="153"/>
      <c r="D43" s="149" t="s">
        <v>11</v>
      </c>
      <c r="E43" s="150"/>
      <c r="F43" s="150"/>
      <c r="G43" s="150"/>
      <c r="H43" s="151"/>
      <c r="I43" s="7"/>
    </row>
    <row r="44" spans="1:9" ht="36" customHeight="1" thickBot="1">
      <c r="A44" s="6"/>
      <c r="B44" s="124">
        <f>B43*3%</f>
        <v>50330.076300000001</v>
      </c>
      <c r="C44" s="125"/>
      <c r="D44" s="126" t="s">
        <v>12</v>
      </c>
      <c r="E44" s="127"/>
      <c r="F44" s="127"/>
      <c r="G44" s="127"/>
      <c r="H44" s="128"/>
      <c r="I44" s="7"/>
    </row>
    <row r="45" spans="1:9" ht="24" customHeight="1">
      <c r="A45" s="6"/>
      <c r="B45" s="13"/>
      <c r="C45" s="13"/>
      <c r="D45" s="14"/>
      <c r="E45" s="14"/>
      <c r="F45" s="14"/>
      <c r="G45" s="14"/>
      <c r="H45" s="14"/>
      <c r="I45" s="7"/>
    </row>
    <row r="46" spans="1:9" ht="33" customHeight="1">
      <c r="A46" s="6"/>
      <c r="B46" s="15"/>
      <c r="C46" s="15"/>
      <c r="D46" s="16"/>
      <c r="E46" s="16"/>
      <c r="F46" s="16"/>
      <c r="G46" s="16"/>
      <c r="H46" s="16"/>
      <c r="I46" s="7"/>
    </row>
    <row r="47" spans="1:9" ht="18">
      <c r="A47" s="6"/>
      <c r="B47" s="12"/>
      <c r="C47" s="12"/>
      <c r="D47" s="12"/>
      <c r="E47" s="12"/>
      <c r="F47" s="12"/>
      <c r="G47" s="12"/>
      <c r="H47" s="3"/>
      <c r="I47" s="7"/>
    </row>
    <row r="48" spans="1:9" ht="18">
      <c r="A48" s="6"/>
      <c r="B48" s="12"/>
      <c r="C48" s="12"/>
      <c r="D48" s="12"/>
      <c r="E48" s="12"/>
      <c r="F48" s="12"/>
      <c r="G48" s="12"/>
      <c r="H48" s="3"/>
      <c r="I48" s="7"/>
    </row>
    <row r="49" spans="1:9" ht="18">
      <c r="A49" s="6"/>
      <c r="B49" s="12"/>
      <c r="C49" s="12"/>
      <c r="D49" s="12"/>
      <c r="E49" s="12"/>
      <c r="F49" s="12"/>
      <c r="G49" s="12"/>
      <c r="H49" s="3"/>
      <c r="I49" s="7"/>
    </row>
    <row r="50" spans="1:9" ht="18">
      <c r="A50" s="6"/>
      <c r="B50" s="12"/>
      <c r="C50" s="12"/>
      <c r="D50" s="12"/>
      <c r="E50" s="12"/>
      <c r="F50" s="12"/>
      <c r="G50" s="12"/>
      <c r="H50" s="3"/>
      <c r="I50" s="7"/>
    </row>
    <row r="51" spans="1:9" ht="18">
      <c r="A51" s="6"/>
      <c r="B51" s="12"/>
      <c r="C51" s="12"/>
      <c r="D51" s="12"/>
      <c r="E51" s="12"/>
      <c r="F51" s="12"/>
      <c r="G51" s="12"/>
      <c r="H51" s="3"/>
      <c r="I51" s="7"/>
    </row>
    <row r="52" spans="1:9" ht="18">
      <c r="A52" s="6"/>
      <c r="B52" s="122" t="s">
        <v>9</v>
      </c>
      <c r="C52" s="122"/>
      <c r="D52" s="122"/>
      <c r="E52" s="12"/>
      <c r="F52" s="12"/>
      <c r="G52" s="12"/>
      <c r="H52" s="3"/>
      <c r="I52" s="7"/>
    </row>
    <row r="53" spans="1:9" ht="18">
      <c r="A53" s="6"/>
      <c r="B53" s="123" t="s">
        <v>10</v>
      </c>
      <c r="C53" s="123"/>
      <c r="D53" s="123"/>
      <c r="E53" s="12"/>
      <c r="F53" s="12"/>
      <c r="G53" s="12"/>
      <c r="H53" s="3"/>
      <c r="I53" s="7"/>
    </row>
    <row r="54" spans="1:9" ht="18">
      <c r="A54" s="6"/>
      <c r="B54" s="12"/>
      <c r="C54" s="12"/>
      <c r="D54" s="12"/>
      <c r="E54" s="12"/>
      <c r="F54" s="12"/>
      <c r="G54" s="12"/>
      <c r="H54" s="3"/>
      <c r="I54" s="7"/>
    </row>
    <row r="55" spans="1:9" ht="18">
      <c r="A55" s="6"/>
      <c r="B55" s="3"/>
      <c r="C55" s="3"/>
      <c r="D55" s="3"/>
      <c r="E55" s="3"/>
      <c r="F55" s="3"/>
      <c r="G55" s="3"/>
      <c r="H55" s="3"/>
      <c r="I55" s="7"/>
    </row>
    <row r="56" spans="1:9" ht="18">
      <c r="A56" s="6"/>
      <c r="B56" s="3"/>
      <c r="C56" s="3"/>
      <c r="D56" s="3"/>
      <c r="E56" s="3"/>
      <c r="F56" s="3"/>
      <c r="G56" s="3"/>
      <c r="H56" s="3"/>
      <c r="I56" s="7"/>
    </row>
    <row r="57" spans="1:9" ht="18">
      <c r="A57" s="6"/>
      <c r="B57" s="3"/>
      <c r="C57" s="3"/>
      <c r="D57" s="3"/>
      <c r="E57" s="3"/>
      <c r="F57" s="3"/>
      <c r="G57" s="3"/>
      <c r="H57" s="3"/>
      <c r="I57" s="7"/>
    </row>
    <row r="58" spans="1:9" ht="18">
      <c r="A58" s="6"/>
      <c r="B58" s="3"/>
      <c r="C58" s="3"/>
      <c r="D58" s="3"/>
      <c r="E58" s="3"/>
      <c r="F58" s="3"/>
      <c r="G58" s="3"/>
      <c r="H58" s="3"/>
      <c r="I58" s="7"/>
    </row>
    <row r="59" spans="1:9" ht="18">
      <c r="A59" s="6"/>
      <c r="B59" s="3"/>
      <c r="C59" s="3"/>
      <c r="D59" s="3"/>
      <c r="E59" s="3"/>
      <c r="F59" s="3"/>
      <c r="G59" s="3"/>
      <c r="H59" s="3"/>
      <c r="I59" s="7"/>
    </row>
    <row r="60" spans="1:9" ht="18">
      <c r="A60" s="6"/>
      <c r="B60" s="3"/>
      <c r="C60" s="3"/>
      <c r="D60" s="3"/>
      <c r="E60" s="3"/>
      <c r="F60" s="3"/>
      <c r="G60" s="3"/>
      <c r="H60" s="3"/>
      <c r="I60" s="7"/>
    </row>
    <row r="61" spans="1:9" ht="18">
      <c r="A61" s="6"/>
      <c r="B61" s="3"/>
      <c r="C61" s="3"/>
      <c r="D61" s="3"/>
      <c r="E61" s="3"/>
      <c r="F61" s="3"/>
      <c r="G61" s="3"/>
      <c r="H61" s="3"/>
      <c r="I61" s="7"/>
    </row>
    <row r="62" spans="1:9" ht="18">
      <c r="A62" s="6"/>
      <c r="B62" s="3"/>
      <c r="C62" s="3"/>
      <c r="D62" s="3"/>
      <c r="E62" s="3"/>
      <c r="F62" s="3"/>
      <c r="G62" s="3"/>
      <c r="H62" s="3"/>
      <c r="I62" s="7"/>
    </row>
    <row r="63" spans="1:9" ht="18">
      <c r="A63" s="6"/>
      <c r="B63" s="3"/>
      <c r="C63" s="3"/>
      <c r="D63" s="3"/>
      <c r="E63" s="3"/>
      <c r="F63" s="3"/>
      <c r="G63" s="3"/>
      <c r="H63" s="3"/>
      <c r="I63" s="7"/>
    </row>
    <row r="64" spans="1:9" ht="18">
      <c r="A64" s="6"/>
      <c r="B64" s="3"/>
      <c r="C64" s="3"/>
      <c r="D64" s="3"/>
      <c r="E64" s="3"/>
      <c r="F64" s="3"/>
      <c r="G64" s="3"/>
      <c r="H64" s="3"/>
      <c r="I64" s="7"/>
    </row>
    <row r="65" spans="1:9" ht="18">
      <c r="A65" s="6"/>
      <c r="B65" s="3"/>
      <c r="C65" s="3"/>
      <c r="D65" s="3"/>
      <c r="E65" s="3"/>
      <c r="F65" s="3"/>
      <c r="G65" s="3"/>
      <c r="H65" s="3"/>
      <c r="I65" s="7"/>
    </row>
    <row r="66" spans="1:9" ht="18">
      <c r="A66" s="6"/>
      <c r="B66" s="3"/>
      <c r="C66" s="3"/>
      <c r="D66" s="3"/>
      <c r="E66" s="3"/>
      <c r="F66" s="3"/>
      <c r="G66" s="3"/>
      <c r="H66" s="3"/>
      <c r="I66" s="7"/>
    </row>
    <row r="67" spans="1:9" ht="18">
      <c r="A67" s="6"/>
      <c r="B67" s="3"/>
      <c r="C67" s="3"/>
      <c r="D67" s="3"/>
      <c r="E67" s="3"/>
      <c r="F67" s="3"/>
      <c r="G67" s="3"/>
      <c r="H67" s="3"/>
      <c r="I67" s="7"/>
    </row>
    <row r="68" spans="1:9" ht="18">
      <c r="A68" s="6"/>
      <c r="B68" s="3"/>
      <c r="C68" s="3"/>
      <c r="D68" s="3"/>
      <c r="E68" s="3"/>
      <c r="F68" s="3"/>
      <c r="G68" s="3"/>
      <c r="H68" s="3"/>
      <c r="I68" s="7"/>
    </row>
    <row r="69" spans="1:9" ht="18">
      <c r="A69" s="6"/>
      <c r="B69" s="3"/>
      <c r="C69" s="3"/>
      <c r="D69" s="3"/>
      <c r="E69" s="3"/>
      <c r="F69" s="3"/>
      <c r="G69" s="3"/>
      <c r="H69" s="3"/>
      <c r="I69" s="7"/>
    </row>
    <row r="70" spans="1:9" ht="18">
      <c r="A70" s="6"/>
      <c r="B70" s="3"/>
      <c r="C70" s="3"/>
      <c r="D70" s="3"/>
      <c r="E70" s="3"/>
      <c r="F70" s="3"/>
      <c r="G70" s="3"/>
      <c r="H70" s="3"/>
      <c r="I70" s="7"/>
    </row>
    <row r="71" spans="1:9" ht="18">
      <c r="A71" s="6"/>
      <c r="B71" s="3"/>
      <c r="C71" s="3"/>
      <c r="D71" s="3"/>
      <c r="E71" s="3"/>
      <c r="F71" s="3"/>
      <c r="G71" s="3"/>
      <c r="H71" s="3"/>
      <c r="I71" s="7"/>
    </row>
    <row r="72" spans="1:9" ht="18">
      <c r="A72" s="6"/>
      <c r="B72" s="3"/>
      <c r="C72" s="3"/>
      <c r="D72" s="3"/>
      <c r="E72" s="3"/>
      <c r="F72" s="3"/>
      <c r="G72" s="3"/>
      <c r="H72" s="3"/>
      <c r="I72" s="7"/>
    </row>
    <row r="73" spans="1:9" ht="18">
      <c r="A73" s="6"/>
      <c r="B73" s="3"/>
      <c r="C73" s="3"/>
      <c r="D73" s="3"/>
      <c r="E73" s="3"/>
      <c r="F73" s="3"/>
      <c r="G73" s="3"/>
      <c r="H73" s="3"/>
      <c r="I73" s="7"/>
    </row>
    <row r="74" spans="1:9" ht="18">
      <c r="A74" s="6"/>
      <c r="B74" s="3"/>
      <c r="C74" s="3"/>
      <c r="D74" s="3"/>
      <c r="E74" s="3"/>
      <c r="F74" s="3"/>
      <c r="G74" s="3"/>
      <c r="H74" s="3"/>
      <c r="I74" s="7"/>
    </row>
    <row r="75" spans="1:9" ht="18.75" thickBot="1">
      <c r="A75" s="8"/>
      <c r="B75" s="9"/>
      <c r="C75" s="9"/>
      <c r="D75" s="9"/>
      <c r="E75" s="9"/>
      <c r="F75" s="9"/>
      <c r="G75" s="9"/>
      <c r="H75" s="9"/>
      <c r="I75" s="10"/>
    </row>
    <row r="76" spans="1:9" ht="22.5" customHeight="1">
      <c r="A76" s="145" t="s">
        <v>0</v>
      </c>
      <c r="B76" s="146"/>
      <c r="C76" s="146"/>
      <c r="D76" s="146"/>
      <c r="E76" s="146"/>
      <c r="F76" s="146"/>
      <c r="G76" s="146"/>
      <c r="H76" s="146"/>
      <c r="I76" s="147"/>
    </row>
    <row r="77" spans="1:9" ht="22.5" customHeight="1">
      <c r="A77" s="114" t="s">
        <v>1</v>
      </c>
      <c r="B77" s="115"/>
      <c r="C77" s="115"/>
      <c r="D77" s="115"/>
      <c r="E77" s="115"/>
      <c r="F77" s="115"/>
      <c r="G77" s="115"/>
      <c r="H77" s="115"/>
      <c r="I77" s="116"/>
    </row>
    <row r="78" spans="1:9" ht="22.5" customHeight="1" thickBot="1">
      <c r="A78" s="114" t="s">
        <v>13</v>
      </c>
      <c r="B78" s="115"/>
      <c r="C78" s="115"/>
      <c r="D78" s="115"/>
      <c r="E78" s="115"/>
      <c r="F78" s="115"/>
      <c r="G78" s="115"/>
      <c r="H78" s="115"/>
      <c r="I78" s="116"/>
    </row>
    <row r="79" spans="1:9" ht="33" customHeight="1" thickBot="1">
      <c r="A79" s="6"/>
      <c r="B79" s="117" t="s">
        <v>4</v>
      </c>
      <c r="C79" s="118"/>
      <c r="D79" s="126" t="s">
        <v>3</v>
      </c>
      <c r="E79" s="127"/>
      <c r="F79" s="127"/>
      <c r="G79" s="127"/>
      <c r="H79" s="128"/>
      <c r="I79" s="7"/>
    </row>
    <row r="80" spans="1:9" ht="24" customHeight="1" thickBot="1">
      <c r="A80" s="6"/>
      <c r="B80" s="148">
        <v>1463675.44</v>
      </c>
      <c r="C80" s="148"/>
      <c r="D80" s="149" t="s">
        <v>11</v>
      </c>
      <c r="E80" s="150"/>
      <c r="F80" s="150"/>
      <c r="G80" s="150"/>
      <c r="H80" s="151"/>
      <c r="I80" s="7"/>
    </row>
    <row r="81" spans="1:9" ht="33" customHeight="1" thickBot="1">
      <c r="A81" s="6"/>
      <c r="B81" s="124">
        <f>B80*0.1</f>
        <v>146367.54399999999</v>
      </c>
      <c r="C81" s="125"/>
      <c r="D81" s="126" t="s">
        <v>15</v>
      </c>
      <c r="E81" s="127"/>
      <c r="F81" s="127"/>
      <c r="G81" s="127"/>
      <c r="H81" s="128"/>
      <c r="I81" s="7"/>
    </row>
    <row r="82" spans="1:9" ht="18">
      <c r="A82" s="6"/>
      <c r="B82" s="13"/>
      <c r="C82" s="13"/>
      <c r="D82" s="14"/>
      <c r="E82" s="14"/>
      <c r="F82" s="14"/>
      <c r="G82" s="14"/>
      <c r="H82" s="14"/>
      <c r="I82" s="7"/>
    </row>
    <row r="83" spans="1:9" ht="18">
      <c r="A83" s="6"/>
      <c r="B83" s="15"/>
      <c r="C83" s="15"/>
      <c r="D83" s="16"/>
      <c r="E83" s="16"/>
      <c r="F83" s="16"/>
      <c r="G83" s="16"/>
      <c r="H83" s="16"/>
      <c r="I83" s="7"/>
    </row>
    <row r="84" spans="1:9" ht="18">
      <c r="A84" s="6"/>
      <c r="B84" s="12"/>
      <c r="C84" s="12"/>
      <c r="D84" s="12"/>
      <c r="E84" s="12"/>
      <c r="F84" s="12"/>
      <c r="G84" s="12"/>
      <c r="H84" s="3"/>
      <c r="I84" s="7"/>
    </row>
    <row r="85" spans="1:9" ht="18">
      <c r="A85" s="6"/>
      <c r="B85" s="12"/>
      <c r="C85" s="12"/>
      <c r="D85" s="12"/>
      <c r="E85" s="12"/>
      <c r="F85" s="12"/>
      <c r="G85" s="12"/>
      <c r="H85" s="3"/>
      <c r="I85" s="7"/>
    </row>
    <row r="86" spans="1:9" ht="18">
      <c r="A86" s="6"/>
      <c r="B86" s="12"/>
      <c r="C86" s="12"/>
      <c r="D86" s="12"/>
      <c r="E86" s="12"/>
      <c r="F86" s="12"/>
      <c r="G86" s="12"/>
      <c r="H86" s="3"/>
      <c r="I86" s="7"/>
    </row>
    <row r="87" spans="1:9" ht="18">
      <c r="A87" s="6"/>
      <c r="B87" s="12"/>
      <c r="C87" s="12"/>
      <c r="D87" s="12"/>
      <c r="E87" s="12"/>
      <c r="F87" s="12"/>
      <c r="G87" s="12"/>
      <c r="H87" s="3"/>
      <c r="I87" s="7"/>
    </row>
    <row r="88" spans="1:9" ht="18">
      <c r="A88" s="6"/>
      <c r="B88" s="12"/>
      <c r="C88" s="12"/>
      <c r="D88" s="12"/>
      <c r="E88" s="12"/>
      <c r="F88" s="12"/>
      <c r="G88" s="12"/>
      <c r="H88" s="3"/>
      <c r="I88" s="7"/>
    </row>
    <row r="89" spans="1:9" ht="18">
      <c r="A89" s="6"/>
      <c r="B89" s="12"/>
      <c r="C89" s="12"/>
      <c r="D89" s="12"/>
      <c r="E89" s="12"/>
      <c r="F89" s="12"/>
      <c r="G89" s="12"/>
      <c r="H89" s="3"/>
      <c r="I89" s="7"/>
    </row>
    <row r="90" spans="1:9" ht="18">
      <c r="A90" s="6"/>
      <c r="B90" s="12"/>
      <c r="C90" s="12"/>
      <c r="D90" s="12"/>
      <c r="E90" s="12"/>
      <c r="F90" s="12"/>
      <c r="G90" s="12"/>
      <c r="H90" s="3"/>
      <c r="I90" s="7"/>
    </row>
    <row r="91" spans="1:9" ht="18">
      <c r="A91" s="6"/>
      <c r="B91" s="122" t="s">
        <v>9</v>
      </c>
      <c r="C91" s="122"/>
      <c r="D91" s="122"/>
      <c r="E91" s="12"/>
      <c r="F91" s="12"/>
      <c r="G91" s="12"/>
      <c r="H91" s="3"/>
      <c r="I91" s="7"/>
    </row>
    <row r="92" spans="1:9" ht="18">
      <c r="A92" s="6"/>
      <c r="B92" s="123" t="s">
        <v>10</v>
      </c>
      <c r="C92" s="123"/>
      <c r="D92" s="123"/>
      <c r="E92" s="12"/>
      <c r="F92" s="12"/>
      <c r="G92" s="12"/>
      <c r="H92" s="3"/>
      <c r="I92" s="7"/>
    </row>
    <row r="93" spans="1:9" ht="18">
      <c r="A93" s="6"/>
      <c r="B93" s="12"/>
      <c r="C93" s="12"/>
      <c r="D93" s="12"/>
      <c r="E93" s="12"/>
      <c r="F93" s="12"/>
      <c r="G93" s="12"/>
      <c r="H93" s="3"/>
      <c r="I93" s="7"/>
    </row>
    <row r="94" spans="1:9" ht="18">
      <c r="A94" s="6"/>
      <c r="B94" s="3"/>
      <c r="C94" s="3"/>
      <c r="D94" s="3"/>
      <c r="E94" s="3"/>
      <c r="F94" s="3"/>
      <c r="G94" s="3"/>
      <c r="H94" s="3"/>
      <c r="I94" s="7"/>
    </row>
    <row r="95" spans="1:9" ht="18">
      <c r="A95" s="6"/>
      <c r="B95" s="3"/>
      <c r="C95" s="3"/>
      <c r="D95" s="3"/>
      <c r="E95" s="3"/>
      <c r="F95" s="3"/>
      <c r="G95" s="3"/>
      <c r="H95" s="3"/>
      <c r="I95" s="7"/>
    </row>
    <row r="96" spans="1:9" ht="18">
      <c r="A96" s="6"/>
      <c r="B96" s="3"/>
      <c r="C96" s="3"/>
      <c r="D96" s="3"/>
      <c r="E96" s="3"/>
      <c r="F96" s="3"/>
      <c r="G96" s="3"/>
      <c r="H96" s="3"/>
      <c r="I96" s="7"/>
    </row>
    <row r="97" spans="1:9" ht="18">
      <c r="A97" s="6"/>
      <c r="B97" s="3"/>
      <c r="C97" s="3"/>
      <c r="D97" s="3"/>
      <c r="E97" s="3"/>
      <c r="F97" s="3"/>
      <c r="G97" s="3"/>
      <c r="H97" s="3"/>
      <c r="I97" s="7"/>
    </row>
    <row r="98" spans="1:9" ht="18">
      <c r="A98" s="6"/>
      <c r="B98" s="3"/>
      <c r="C98" s="3"/>
      <c r="D98" s="3"/>
      <c r="E98" s="3"/>
      <c r="F98" s="3"/>
      <c r="G98" s="3"/>
      <c r="H98" s="3"/>
      <c r="I98" s="7"/>
    </row>
    <row r="99" spans="1:9" ht="18">
      <c r="A99" s="6"/>
      <c r="B99" s="3"/>
      <c r="C99" s="3"/>
      <c r="D99" s="3"/>
      <c r="E99" s="3"/>
      <c r="F99" s="3"/>
      <c r="G99" s="3"/>
      <c r="H99" s="3"/>
      <c r="I99" s="7"/>
    </row>
    <row r="100" spans="1:9" ht="18">
      <c r="A100" s="6"/>
      <c r="B100" s="3"/>
      <c r="C100" s="3"/>
      <c r="D100" s="3"/>
      <c r="E100" s="3"/>
      <c r="F100" s="3"/>
      <c r="G100" s="3"/>
      <c r="H100" s="3"/>
      <c r="I100" s="7"/>
    </row>
    <row r="101" spans="1:9" ht="18">
      <c r="A101" s="6"/>
      <c r="B101" s="3"/>
      <c r="C101" s="3"/>
      <c r="D101" s="3"/>
      <c r="E101" s="3"/>
      <c r="F101" s="3"/>
      <c r="G101" s="3"/>
      <c r="H101" s="3"/>
      <c r="I101" s="7"/>
    </row>
    <row r="102" spans="1:9" ht="18">
      <c r="A102" s="6"/>
      <c r="B102" s="3"/>
      <c r="C102" s="3"/>
      <c r="D102" s="3"/>
      <c r="E102" s="3"/>
      <c r="F102" s="3"/>
      <c r="G102" s="3"/>
      <c r="H102" s="3"/>
      <c r="I102" s="7"/>
    </row>
    <row r="103" spans="1:9" ht="18">
      <c r="A103" s="6"/>
      <c r="B103" s="3"/>
      <c r="C103" s="3"/>
      <c r="D103" s="3"/>
      <c r="E103" s="3"/>
      <c r="F103" s="3"/>
      <c r="G103" s="3"/>
      <c r="H103" s="3"/>
      <c r="I103" s="7"/>
    </row>
    <row r="104" spans="1:9" ht="18">
      <c r="A104" s="6"/>
      <c r="B104" s="3"/>
      <c r="C104" s="3"/>
      <c r="D104" s="3"/>
      <c r="E104" s="3"/>
      <c r="F104" s="3"/>
      <c r="G104" s="3"/>
      <c r="H104" s="3"/>
      <c r="I104" s="7"/>
    </row>
    <row r="105" spans="1:9" ht="18">
      <c r="A105" s="6"/>
      <c r="B105" s="3"/>
      <c r="C105" s="3"/>
      <c r="D105" s="3"/>
      <c r="E105" s="3"/>
      <c r="F105" s="3"/>
      <c r="G105" s="3"/>
      <c r="H105" s="3"/>
      <c r="I105" s="7"/>
    </row>
    <row r="106" spans="1:9" ht="18">
      <c r="A106" s="6"/>
      <c r="B106" s="3"/>
      <c r="C106" s="3"/>
      <c r="D106" s="3"/>
      <c r="E106" s="3"/>
      <c r="F106" s="3"/>
      <c r="G106" s="3"/>
      <c r="H106" s="3"/>
      <c r="I106" s="7"/>
    </row>
    <row r="107" spans="1:9" ht="18">
      <c r="A107" s="6"/>
      <c r="B107" s="3"/>
      <c r="C107" s="3"/>
      <c r="D107" s="3"/>
      <c r="E107" s="3"/>
      <c r="F107" s="3"/>
      <c r="G107" s="3"/>
      <c r="H107" s="3"/>
      <c r="I107" s="7"/>
    </row>
    <row r="108" spans="1:9" ht="18">
      <c r="A108" s="6"/>
      <c r="B108" s="3"/>
      <c r="C108" s="3"/>
      <c r="D108" s="3"/>
      <c r="E108" s="3"/>
      <c r="F108" s="3"/>
      <c r="G108" s="3"/>
      <c r="H108" s="3"/>
      <c r="I108" s="7"/>
    </row>
    <row r="109" spans="1:9" ht="18">
      <c r="A109" s="6"/>
      <c r="B109" s="3"/>
      <c r="C109" s="3"/>
      <c r="D109" s="3"/>
      <c r="E109" s="3"/>
      <c r="F109" s="3"/>
      <c r="G109" s="3"/>
      <c r="H109" s="3"/>
      <c r="I109" s="7"/>
    </row>
    <row r="110" spans="1:9" ht="18">
      <c r="A110" s="6"/>
      <c r="B110" s="3"/>
      <c r="C110" s="3"/>
      <c r="D110" s="3"/>
      <c r="E110" s="3"/>
      <c r="F110" s="3"/>
      <c r="G110" s="3"/>
      <c r="H110" s="3"/>
      <c r="I110" s="7"/>
    </row>
    <row r="111" spans="1:9" ht="18">
      <c r="A111" s="6"/>
      <c r="B111" s="3"/>
      <c r="C111" s="3"/>
      <c r="D111" s="3"/>
      <c r="E111" s="3"/>
      <c r="F111" s="3"/>
      <c r="G111" s="3"/>
      <c r="H111" s="3"/>
      <c r="I111" s="7"/>
    </row>
    <row r="112" spans="1:9" ht="18">
      <c r="A112" s="6"/>
      <c r="B112" s="3"/>
      <c r="C112" s="3"/>
      <c r="D112" s="3"/>
      <c r="E112" s="3"/>
      <c r="F112" s="3"/>
      <c r="G112" s="3"/>
      <c r="H112" s="3"/>
      <c r="I112" s="7"/>
    </row>
    <row r="113" spans="1:13" ht="18">
      <c r="A113" s="6"/>
      <c r="B113" s="3"/>
      <c r="C113" s="3"/>
      <c r="D113" s="3"/>
      <c r="E113" s="3"/>
      <c r="F113" s="3"/>
      <c r="G113" s="3"/>
      <c r="H113" s="3"/>
      <c r="I113" s="7"/>
    </row>
    <row r="114" spans="1:13" ht="18.75" thickBot="1">
      <c r="A114" s="8"/>
      <c r="B114" s="9"/>
      <c r="C114" s="9"/>
      <c r="D114" s="9"/>
      <c r="E114" s="9"/>
      <c r="F114" s="9"/>
      <c r="G114" s="9"/>
      <c r="H114" s="9"/>
      <c r="I114" s="10"/>
      <c r="J114" s="21"/>
    </row>
    <row r="115" spans="1:13" ht="18.75">
      <c r="A115" s="137" t="s">
        <v>16</v>
      </c>
      <c r="B115" s="138"/>
      <c r="C115" s="138"/>
      <c r="D115" s="138"/>
      <c r="E115" s="138"/>
      <c r="F115" s="138"/>
      <c r="G115" s="138"/>
      <c r="H115" s="138"/>
      <c r="I115" s="139"/>
      <c r="J115" s="20"/>
    </row>
    <row r="116" spans="1:13" ht="18.75">
      <c r="A116" s="140" t="s">
        <v>1</v>
      </c>
      <c r="B116" s="141"/>
      <c r="C116" s="141"/>
      <c r="D116" s="141"/>
      <c r="E116" s="141"/>
      <c r="F116" s="141"/>
      <c r="G116" s="141"/>
      <c r="H116" s="141"/>
      <c r="I116" s="142"/>
      <c r="J116" s="20"/>
    </row>
    <row r="117" spans="1:13" ht="19.5" thickBot="1">
      <c r="A117" s="140" t="s">
        <v>92</v>
      </c>
      <c r="B117" s="141"/>
      <c r="C117" s="141"/>
      <c r="D117" s="141"/>
      <c r="E117" s="141"/>
      <c r="F117" s="141"/>
      <c r="G117" s="141"/>
      <c r="H117" s="141"/>
      <c r="I117" s="142"/>
      <c r="J117" s="20"/>
    </row>
    <row r="118" spans="1:13" ht="30" customHeight="1" thickBot="1">
      <c r="A118" s="6"/>
      <c r="B118" s="124">
        <v>1607838.43</v>
      </c>
      <c r="C118" s="125"/>
      <c r="D118" s="117" t="s">
        <v>11</v>
      </c>
      <c r="E118" s="119"/>
      <c r="F118" s="119"/>
      <c r="G118" s="119"/>
      <c r="H118" s="118"/>
      <c r="I118" s="7"/>
    </row>
    <row r="119" spans="1:13" ht="25.5" customHeight="1" thickBot="1">
      <c r="A119" s="6"/>
      <c r="B119" s="144">
        <v>0.03</v>
      </c>
      <c r="C119" s="144"/>
      <c r="D119" s="143" t="s">
        <v>26</v>
      </c>
      <c r="E119" s="143"/>
      <c r="F119" s="143"/>
      <c r="G119" s="143"/>
      <c r="H119" s="143"/>
      <c r="I119" s="7"/>
      <c r="L119" s="124">
        <v>1128660.58</v>
      </c>
      <c r="M119" s="125"/>
    </row>
    <row r="120" spans="1:13" ht="30" customHeight="1" thickBot="1">
      <c r="A120" s="6"/>
      <c r="B120" s="124">
        <f>B118*B119</f>
        <v>48235.152899999994</v>
      </c>
      <c r="C120" s="125"/>
      <c r="D120" s="117" t="s">
        <v>27</v>
      </c>
      <c r="E120" s="119"/>
      <c r="F120" s="119"/>
      <c r="G120" s="119"/>
      <c r="H120" s="118"/>
      <c r="I120" s="7"/>
    </row>
    <row r="121" spans="1:13" ht="18">
      <c r="A121" s="6"/>
      <c r="B121" s="3"/>
      <c r="C121" s="3"/>
      <c r="D121" s="3"/>
      <c r="E121" s="3"/>
      <c r="F121" s="3"/>
      <c r="G121" s="3"/>
      <c r="H121" s="3"/>
      <c r="I121" s="7"/>
    </row>
    <row r="122" spans="1:13" ht="18">
      <c r="A122" s="6"/>
      <c r="B122" s="3"/>
      <c r="C122" s="3"/>
      <c r="D122" s="3"/>
      <c r="E122" s="3"/>
      <c r="F122" s="3"/>
      <c r="G122" s="3"/>
      <c r="H122" s="3"/>
      <c r="I122" s="7"/>
    </row>
    <row r="123" spans="1:13" ht="18.75" thickBot="1">
      <c r="A123" s="6"/>
      <c r="B123" s="3"/>
      <c r="C123" s="3"/>
      <c r="D123" s="3"/>
      <c r="E123" s="133" t="s">
        <v>28</v>
      </c>
      <c r="F123" s="133"/>
      <c r="G123" s="133"/>
      <c r="H123" s="133"/>
      <c r="I123" s="7"/>
    </row>
    <row r="124" spans="1:13" ht="30" customHeight="1" thickBot="1">
      <c r="A124" s="6"/>
      <c r="B124" s="2" t="s">
        <v>4</v>
      </c>
      <c r="C124" s="2" t="s">
        <v>19</v>
      </c>
      <c r="D124" s="117" t="s">
        <v>18</v>
      </c>
      <c r="E124" s="118"/>
      <c r="F124" s="117" t="s">
        <v>29</v>
      </c>
      <c r="G124" s="119"/>
      <c r="H124" s="118"/>
      <c r="I124" s="7"/>
    </row>
    <row r="125" spans="1:13" ht="20.25">
      <c r="A125" s="6"/>
      <c r="B125" s="24">
        <f>C125*B120</f>
        <v>14470.545869999998</v>
      </c>
      <c r="C125" s="18">
        <v>0.3</v>
      </c>
      <c r="D125" s="134" t="s">
        <v>21</v>
      </c>
      <c r="E125" s="134"/>
      <c r="F125" s="130" t="s">
        <v>22</v>
      </c>
      <c r="G125" s="130"/>
      <c r="H125" s="130"/>
      <c r="I125" s="7"/>
    </row>
    <row r="126" spans="1:13" ht="20.25">
      <c r="A126" s="6"/>
      <c r="B126" s="24">
        <f>C126*B120</f>
        <v>10611.733637999998</v>
      </c>
      <c r="C126" s="18">
        <v>0.22</v>
      </c>
      <c r="D126" s="135" t="s">
        <v>23</v>
      </c>
      <c r="E126" s="135"/>
      <c r="F126" s="131" t="s">
        <v>20</v>
      </c>
      <c r="G126" s="131"/>
      <c r="H126" s="131"/>
      <c r="I126" s="7"/>
    </row>
    <row r="127" spans="1:13" ht="20.25">
      <c r="A127" s="6"/>
      <c r="B127" s="24">
        <f>C127*B120</f>
        <v>10611.733637999998</v>
      </c>
      <c r="C127" s="18">
        <v>0.22</v>
      </c>
      <c r="D127" s="135" t="s">
        <v>23</v>
      </c>
      <c r="E127" s="135"/>
      <c r="F127" s="131" t="s">
        <v>24</v>
      </c>
      <c r="G127" s="131"/>
      <c r="H127" s="131"/>
      <c r="I127" s="7"/>
    </row>
    <row r="128" spans="1:13" ht="20.25">
      <c r="A128" s="6"/>
      <c r="B128" s="24">
        <f>C128*B120</f>
        <v>10611.733637999998</v>
      </c>
      <c r="C128" s="18">
        <v>0.22</v>
      </c>
      <c r="D128" s="135" t="s">
        <v>23</v>
      </c>
      <c r="E128" s="135"/>
      <c r="F128" s="131" t="s">
        <v>32</v>
      </c>
      <c r="G128" s="131"/>
      <c r="H128" s="131"/>
      <c r="I128" s="7"/>
    </row>
    <row r="129" spans="1:9" ht="21" thickBot="1">
      <c r="A129" s="6"/>
      <c r="B129" s="24">
        <f>C129*B120</f>
        <v>1929.4061159999999</v>
      </c>
      <c r="C129" s="25">
        <v>0.04</v>
      </c>
      <c r="D129" s="136" t="s">
        <v>25</v>
      </c>
      <c r="E129" s="136"/>
      <c r="F129" s="132" t="s">
        <v>33</v>
      </c>
      <c r="G129" s="132"/>
      <c r="H129" s="132"/>
      <c r="I129" s="7"/>
    </row>
    <row r="130" spans="1:9" ht="30" customHeight="1" thickBot="1">
      <c r="A130" s="6"/>
      <c r="B130" s="22">
        <f>SUM(B125:B129)</f>
        <v>48235.152899999994</v>
      </c>
      <c r="C130" s="23">
        <f>SUM(C125:C129)</f>
        <v>1</v>
      </c>
      <c r="D130" s="126" t="s">
        <v>30</v>
      </c>
      <c r="E130" s="127"/>
      <c r="F130" s="127"/>
      <c r="G130" s="127"/>
      <c r="H130" s="128"/>
      <c r="I130" s="7"/>
    </row>
    <row r="131" spans="1:9" ht="18">
      <c r="A131" s="6"/>
      <c r="B131" s="3"/>
      <c r="C131" s="3"/>
      <c r="D131" s="12"/>
      <c r="E131" s="12"/>
      <c r="F131" s="12"/>
      <c r="G131" s="12"/>
      <c r="H131" s="12"/>
      <c r="I131" s="7"/>
    </row>
    <row r="132" spans="1:9" ht="18">
      <c r="A132" s="6"/>
      <c r="B132" s="3"/>
      <c r="C132" s="3"/>
      <c r="D132" s="12"/>
      <c r="E132" s="12"/>
      <c r="F132" s="12"/>
      <c r="G132" s="12"/>
      <c r="H132" s="12"/>
      <c r="I132" s="7"/>
    </row>
    <row r="133" spans="1:9" ht="18">
      <c r="A133" s="6"/>
      <c r="B133" s="3"/>
      <c r="C133" s="3"/>
      <c r="D133" s="3"/>
      <c r="E133" s="3"/>
      <c r="F133" s="3"/>
      <c r="G133" s="3"/>
      <c r="H133" s="3"/>
      <c r="I133" s="7"/>
    </row>
    <row r="134" spans="1:9" ht="18">
      <c r="A134" s="6"/>
      <c r="B134" s="3"/>
      <c r="C134" s="3"/>
      <c r="D134" s="3"/>
      <c r="E134" s="3"/>
      <c r="F134" s="3"/>
      <c r="G134" s="3"/>
      <c r="H134" s="3"/>
      <c r="I134" s="7"/>
    </row>
    <row r="135" spans="1:9" ht="18">
      <c r="A135" s="6"/>
      <c r="B135" s="3"/>
      <c r="C135" s="3"/>
      <c r="D135" s="3"/>
      <c r="E135" s="3"/>
      <c r="F135" s="3"/>
      <c r="G135" s="3"/>
      <c r="H135" s="3"/>
      <c r="I135" s="7"/>
    </row>
    <row r="136" spans="1:9" ht="18">
      <c r="A136" s="6"/>
      <c r="B136" s="3"/>
      <c r="C136" s="3"/>
      <c r="D136" s="3"/>
      <c r="E136" s="3"/>
      <c r="F136" s="3"/>
      <c r="G136" s="3"/>
      <c r="H136" s="3"/>
      <c r="I136" s="7"/>
    </row>
    <row r="137" spans="1:9" ht="18">
      <c r="A137" s="6"/>
      <c r="B137" s="3"/>
      <c r="C137" s="3"/>
      <c r="D137" s="3"/>
      <c r="E137" s="3"/>
      <c r="F137" s="3"/>
      <c r="G137" s="3"/>
      <c r="H137" s="3"/>
      <c r="I137" s="7"/>
    </row>
    <row r="138" spans="1:9" ht="18">
      <c r="A138" s="6"/>
      <c r="B138" s="122" t="s">
        <v>9</v>
      </c>
      <c r="C138" s="122"/>
      <c r="D138" s="3"/>
      <c r="E138" s="3"/>
      <c r="F138" s="3"/>
      <c r="G138" s="3"/>
      <c r="H138" s="3"/>
      <c r="I138" s="7"/>
    </row>
    <row r="139" spans="1:9" ht="18">
      <c r="A139" s="6"/>
      <c r="B139" s="3"/>
      <c r="C139" s="3"/>
      <c r="D139" s="3"/>
      <c r="E139" s="3"/>
      <c r="F139" s="3"/>
      <c r="G139" s="3"/>
      <c r="H139" s="3"/>
      <c r="I139" s="7"/>
    </row>
    <row r="140" spans="1:9" ht="18">
      <c r="A140" s="6"/>
      <c r="B140" s="123" t="s">
        <v>87</v>
      </c>
      <c r="C140" s="123"/>
      <c r="D140" s="3"/>
      <c r="E140" s="3"/>
      <c r="F140" s="3"/>
      <c r="G140" s="3"/>
      <c r="H140" s="3"/>
      <c r="I140" s="7"/>
    </row>
    <row r="141" spans="1:9" ht="18">
      <c r="A141" s="6"/>
      <c r="B141" s="3"/>
      <c r="C141" s="3"/>
      <c r="D141" s="3"/>
      <c r="E141" s="3"/>
      <c r="F141" s="3"/>
      <c r="G141" s="3"/>
      <c r="H141" s="3"/>
      <c r="I141" s="7"/>
    </row>
    <row r="142" spans="1:9" ht="18">
      <c r="A142" s="6"/>
      <c r="B142" s="3"/>
      <c r="C142" s="3"/>
      <c r="D142" s="3"/>
      <c r="E142" s="3"/>
      <c r="F142" s="3"/>
      <c r="G142" s="3"/>
      <c r="H142" s="3"/>
      <c r="I142" s="7"/>
    </row>
    <row r="143" spans="1:9" ht="18">
      <c r="A143" s="6"/>
      <c r="B143" s="3"/>
      <c r="C143" s="3"/>
      <c r="D143" s="3"/>
      <c r="E143" s="3"/>
      <c r="F143" s="3"/>
      <c r="G143" s="3"/>
      <c r="H143" s="3"/>
      <c r="I143" s="7"/>
    </row>
    <row r="144" spans="1:9" ht="18">
      <c r="A144" s="6"/>
      <c r="B144" s="3"/>
      <c r="C144" s="3"/>
      <c r="D144" s="3"/>
      <c r="E144" s="3"/>
      <c r="F144" s="3"/>
      <c r="G144" s="3"/>
      <c r="H144" s="3"/>
      <c r="I144" s="7"/>
    </row>
    <row r="145" spans="1:9" ht="18">
      <c r="A145" s="6"/>
      <c r="B145" s="3"/>
      <c r="C145" s="3"/>
      <c r="D145" s="3"/>
      <c r="E145" s="3"/>
      <c r="F145" s="3"/>
      <c r="G145" s="3"/>
      <c r="H145" s="3"/>
      <c r="I145" s="7"/>
    </row>
    <row r="146" spans="1:9" ht="18">
      <c r="A146" s="6"/>
      <c r="B146" s="3"/>
      <c r="C146" s="3"/>
      <c r="D146" s="3"/>
      <c r="E146" s="3"/>
      <c r="F146" s="3"/>
      <c r="G146" s="3"/>
      <c r="H146" s="3"/>
      <c r="I146" s="7"/>
    </row>
    <row r="147" spans="1:9" ht="18">
      <c r="A147" s="6"/>
      <c r="B147" s="3"/>
      <c r="C147" s="3"/>
      <c r="D147" s="3"/>
      <c r="E147" s="3"/>
      <c r="F147" s="3"/>
      <c r="G147" s="3"/>
      <c r="H147" s="3"/>
      <c r="I147" s="7"/>
    </row>
    <row r="148" spans="1:9" ht="18">
      <c r="A148" s="6"/>
      <c r="B148" s="3"/>
      <c r="C148" s="3"/>
      <c r="D148" s="3"/>
      <c r="E148" s="3"/>
      <c r="F148" s="3"/>
      <c r="G148" s="3"/>
      <c r="H148" s="3"/>
      <c r="I148" s="7"/>
    </row>
    <row r="149" spans="1:9" ht="18">
      <c r="A149" s="6"/>
      <c r="B149" s="3"/>
      <c r="C149" s="3"/>
      <c r="D149" s="3"/>
      <c r="E149" s="3"/>
      <c r="F149" s="3"/>
      <c r="G149" s="3"/>
      <c r="H149" s="3"/>
      <c r="I149" s="7"/>
    </row>
    <row r="150" spans="1:9" ht="18">
      <c r="A150" s="6"/>
      <c r="B150" s="3"/>
      <c r="C150" s="3"/>
      <c r="D150" s="3"/>
      <c r="E150" s="3"/>
      <c r="F150" s="3"/>
      <c r="G150" s="3"/>
      <c r="H150" s="3"/>
      <c r="I150" s="7"/>
    </row>
    <row r="151" spans="1:9" ht="18">
      <c r="A151" s="6"/>
      <c r="B151" s="3"/>
      <c r="C151" s="3"/>
      <c r="D151" s="3"/>
      <c r="E151" s="3"/>
      <c r="F151" s="3"/>
      <c r="G151" s="3"/>
      <c r="H151" s="3"/>
      <c r="I151" s="7"/>
    </row>
    <row r="152" spans="1:9" ht="18.75" thickBot="1">
      <c r="A152" s="8"/>
      <c r="B152" s="9"/>
      <c r="C152" s="9"/>
      <c r="D152" s="9"/>
      <c r="E152" s="9"/>
      <c r="F152" s="9"/>
      <c r="G152" s="9"/>
      <c r="H152" s="9"/>
      <c r="I152" s="10"/>
    </row>
    <row r="153" spans="1:9" ht="18">
      <c r="A153" s="30"/>
      <c r="B153" s="31"/>
      <c r="C153" s="31"/>
      <c r="D153" s="31"/>
      <c r="E153" s="31"/>
      <c r="F153" s="31"/>
      <c r="G153" s="31"/>
      <c r="H153" s="31"/>
      <c r="I153" s="32"/>
    </row>
    <row r="154" spans="1:9" ht="18.75">
      <c r="A154" s="114" t="s">
        <v>0</v>
      </c>
      <c r="B154" s="115"/>
      <c r="C154" s="115"/>
      <c r="D154" s="115"/>
      <c r="E154" s="115"/>
      <c r="F154" s="115"/>
      <c r="G154" s="115"/>
      <c r="H154" s="115"/>
      <c r="I154" s="116"/>
    </row>
    <row r="155" spans="1:9" ht="18.75">
      <c r="A155" s="114" t="s">
        <v>1</v>
      </c>
      <c r="B155" s="115"/>
      <c r="C155" s="115"/>
      <c r="D155" s="115"/>
      <c r="E155" s="115"/>
      <c r="F155" s="115"/>
      <c r="G155" s="115"/>
      <c r="H155" s="115"/>
      <c r="I155" s="116"/>
    </row>
    <row r="156" spans="1:9" ht="19.5" thickBot="1">
      <c r="A156" s="114" t="s">
        <v>31</v>
      </c>
      <c r="B156" s="115"/>
      <c r="C156" s="115"/>
      <c r="D156" s="115"/>
      <c r="E156" s="115"/>
      <c r="F156" s="115"/>
      <c r="G156" s="115"/>
      <c r="H156" s="115"/>
      <c r="I156" s="116"/>
    </row>
    <row r="157" spans="1:9" ht="33" customHeight="1" thickBot="1">
      <c r="A157" s="6"/>
      <c r="B157" s="117" t="s">
        <v>4</v>
      </c>
      <c r="C157" s="118"/>
      <c r="D157" s="117" t="s">
        <v>3</v>
      </c>
      <c r="E157" s="119"/>
      <c r="F157" s="119"/>
      <c r="G157" s="118"/>
      <c r="H157" s="2" t="s">
        <v>2</v>
      </c>
      <c r="I157" s="7"/>
    </row>
    <row r="158" spans="1:9" ht="24" customHeight="1">
      <c r="A158" s="6"/>
      <c r="B158" s="129">
        <v>10000</v>
      </c>
      <c r="C158" s="129"/>
      <c r="D158" s="121" t="s">
        <v>93</v>
      </c>
      <c r="E158" s="121"/>
      <c r="F158" s="121"/>
      <c r="G158" s="121"/>
      <c r="H158" s="4">
        <v>1</v>
      </c>
      <c r="I158" s="7"/>
    </row>
    <row r="159" spans="1:9" ht="24" customHeight="1">
      <c r="A159" s="6"/>
      <c r="B159" s="120">
        <v>10000</v>
      </c>
      <c r="C159" s="120"/>
      <c r="D159" s="121" t="s">
        <v>94</v>
      </c>
      <c r="E159" s="121"/>
      <c r="F159" s="121"/>
      <c r="G159" s="121"/>
      <c r="H159" s="1">
        <v>2</v>
      </c>
      <c r="I159" s="7"/>
    </row>
    <row r="160" spans="1:9" ht="24" customHeight="1" thickBot="1">
      <c r="A160" s="6"/>
      <c r="B160" s="120"/>
      <c r="C160" s="120"/>
      <c r="D160" s="121"/>
      <c r="E160" s="121"/>
      <c r="F160" s="121"/>
      <c r="G160" s="121"/>
      <c r="H160" s="1">
        <v>3</v>
      </c>
      <c r="I160" s="7"/>
    </row>
    <row r="161" spans="1:9" ht="33" customHeight="1" thickBot="1">
      <c r="A161" s="6"/>
      <c r="B161" s="124">
        <f>SUM(B158:B160)</f>
        <v>20000</v>
      </c>
      <c r="C161" s="125"/>
      <c r="D161" s="126" t="s">
        <v>8</v>
      </c>
      <c r="E161" s="127"/>
      <c r="F161" s="127"/>
      <c r="G161" s="127"/>
      <c r="H161" s="128"/>
      <c r="I161" s="7"/>
    </row>
    <row r="162" spans="1:9" ht="18">
      <c r="A162" s="6"/>
      <c r="B162" s="11"/>
      <c r="C162" s="11"/>
      <c r="D162" s="11"/>
      <c r="E162" s="11"/>
      <c r="F162" s="11"/>
      <c r="G162" s="11"/>
      <c r="H162" s="3"/>
      <c r="I162" s="7"/>
    </row>
    <row r="163" spans="1:9" ht="18">
      <c r="A163" s="6"/>
      <c r="B163" s="12"/>
      <c r="C163" s="12"/>
      <c r="D163" s="12"/>
      <c r="E163" s="12"/>
      <c r="F163" s="12"/>
      <c r="G163" s="12"/>
      <c r="H163" s="3"/>
      <c r="I163" s="7"/>
    </row>
    <row r="164" spans="1:9" ht="18">
      <c r="A164" s="6"/>
      <c r="B164" s="12"/>
      <c r="C164" s="12"/>
      <c r="D164" s="12"/>
      <c r="E164" s="12"/>
      <c r="F164" s="12"/>
      <c r="G164" s="12"/>
      <c r="H164" s="3"/>
      <c r="I164" s="7"/>
    </row>
    <row r="165" spans="1:9" ht="18">
      <c r="A165" s="6"/>
      <c r="B165" s="12"/>
      <c r="C165" s="12"/>
      <c r="D165" s="12"/>
      <c r="E165" s="12"/>
      <c r="F165" s="12"/>
      <c r="G165" s="12"/>
      <c r="H165" s="3"/>
      <c r="I165" s="7"/>
    </row>
    <row r="166" spans="1:9" ht="18">
      <c r="A166" s="6"/>
      <c r="B166" s="12"/>
      <c r="C166" s="12"/>
      <c r="D166" s="12"/>
      <c r="E166" s="12"/>
      <c r="F166" s="12"/>
      <c r="G166" s="12"/>
      <c r="H166" s="3"/>
      <c r="I166" s="7"/>
    </row>
    <row r="167" spans="1:9" ht="18">
      <c r="A167" s="6"/>
      <c r="B167" s="122" t="s">
        <v>9</v>
      </c>
      <c r="C167" s="122"/>
      <c r="D167" s="122"/>
      <c r="E167" s="12"/>
      <c r="F167" s="12"/>
      <c r="G167" s="12"/>
      <c r="H167" s="3"/>
      <c r="I167" s="7"/>
    </row>
    <row r="168" spans="1:9" ht="18">
      <c r="A168" s="6"/>
      <c r="B168" s="123" t="s">
        <v>10</v>
      </c>
      <c r="C168" s="123"/>
      <c r="D168" s="123"/>
      <c r="E168" s="12"/>
      <c r="F168" s="12"/>
      <c r="G168" s="12"/>
      <c r="H168" s="3"/>
      <c r="I168" s="7"/>
    </row>
    <row r="169" spans="1:9" ht="18">
      <c r="A169" s="6"/>
      <c r="B169" s="12"/>
      <c r="C169" s="12"/>
      <c r="D169" s="12"/>
      <c r="E169" s="12"/>
      <c r="F169" s="12"/>
      <c r="G169" s="12"/>
      <c r="H169" s="3"/>
      <c r="I169" s="7"/>
    </row>
    <row r="170" spans="1:9" ht="18">
      <c r="A170" s="6"/>
      <c r="B170" s="3"/>
      <c r="C170" s="3"/>
      <c r="D170" s="3"/>
      <c r="E170" s="3"/>
      <c r="F170" s="3"/>
      <c r="G170" s="3"/>
      <c r="H170" s="3"/>
      <c r="I170" s="7"/>
    </row>
    <row r="171" spans="1:9" ht="18">
      <c r="A171" s="6"/>
      <c r="B171" s="3"/>
      <c r="C171" s="3"/>
      <c r="D171" s="3"/>
      <c r="E171" s="3"/>
      <c r="F171" s="3"/>
      <c r="G171" s="3"/>
      <c r="H171" s="3"/>
      <c r="I171" s="7"/>
    </row>
    <row r="172" spans="1:9" ht="18">
      <c r="A172" s="6"/>
      <c r="B172" s="3"/>
      <c r="C172" s="3"/>
      <c r="D172" s="3"/>
      <c r="E172" s="3"/>
      <c r="F172" s="3"/>
      <c r="G172" s="3"/>
      <c r="H172" s="3"/>
      <c r="I172" s="7"/>
    </row>
    <row r="173" spans="1:9" ht="18">
      <c r="A173" s="6"/>
      <c r="B173" s="3"/>
      <c r="C173" s="3"/>
      <c r="D173" s="3"/>
      <c r="E173" s="3"/>
      <c r="F173" s="3"/>
      <c r="G173" s="3"/>
      <c r="H173" s="3"/>
      <c r="I173" s="7"/>
    </row>
    <row r="174" spans="1:9" ht="18">
      <c r="A174" s="6"/>
      <c r="B174" s="3"/>
      <c r="C174" s="3"/>
      <c r="D174" s="3"/>
      <c r="E174" s="3"/>
      <c r="F174" s="3"/>
      <c r="G174" s="3"/>
      <c r="H174" s="3"/>
      <c r="I174" s="7"/>
    </row>
    <row r="175" spans="1:9" ht="18">
      <c r="A175" s="6"/>
      <c r="B175" s="3"/>
      <c r="C175" s="3"/>
      <c r="D175" s="3"/>
      <c r="E175" s="3"/>
      <c r="F175" s="3"/>
      <c r="G175" s="3"/>
      <c r="H175" s="3"/>
      <c r="I175" s="7"/>
    </row>
    <row r="176" spans="1:9" ht="18">
      <c r="A176" s="6"/>
      <c r="B176" s="3"/>
      <c r="C176" s="3"/>
      <c r="D176" s="3"/>
      <c r="E176" s="3"/>
      <c r="F176" s="3"/>
      <c r="G176" s="3"/>
      <c r="H176" s="3"/>
      <c r="I176" s="7"/>
    </row>
    <row r="177" spans="1:9" ht="18">
      <c r="A177" s="6"/>
      <c r="B177" s="3"/>
      <c r="C177" s="3"/>
      <c r="D177" s="3"/>
      <c r="E177" s="3"/>
      <c r="F177" s="3"/>
      <c r="G177" s="3"/>
      <c r="H177" s="3"/>
      <c r="I177" s="7"/>
    </row>
    <row r="178" spans="1:9" ht="18">
      <c r="A178" s="6"/>
      <c r="B178" s="3"/>
      <c r="C178" s="3"/>
      <c r="D178" s="3"/>
      <c r="E178" s="3"/>
      <c r="F178" s="3"/>
      <c r="G178" s="3"/>
      <c r="H178" s="3"/>
      <c r="I178" s="7"/>
    </row>
    <row r="179" spans="1:9" ht="18">
      <c r="A179" s="6"/>
      <c r="B179" s="3"/>
      <c r="C179" s="3"/>
      <c r="D179" s="3"/>
      <c r="E179" s="3"/>
      <c r="F179" s="3"/>
      <c r="G179" s="3"/>
      <c r="H179" s="3"/>
      <c r="I179" s="7"/>
    </row>
    <row r="180" spans="1:9" ht="18">
      <c r="A180" s="6"/>
      <c r="B180" s="3"/>
      <c r="C180" s="3"/>
      <c r="D180" s="3"/>
      <c r="E180" s="3"/>
      <c r="F180" s="3"/>
      <c r="G180" s="3"/>
      <c r="H180" s="3"/>
      <c r="I180" s="7"/>
    </row>
    <row r="181" spans="1:9" ht="18">
      <c r="A181" s="6"/>
      <c r="B181" s="3"/>
      <c r="C181" s="3"/>
      <c r="D181" s="3"/>
      <c r="E181" s="3"/>
      <c r="F181" s="3"/>
      <c r="G181" s="3"/>
      <c r="H181" s="3"/>
      <c r="I181" s="7"/>
    </row>
    <row r="182" spans="1:9" ht="18">
      <c r="A182" s="6"/>
      <c r="B182" s="3"/>
      <c r="C182" s="3"/>
      <c r="D182" s="3"/>
      <c r="E182" s="3"/>
      <c r="F182" s="3"/>
      <c r="G182" s="3"/>
      <c r="H182" s="3"/>
      <c r="I182" s="7"/>
    </row>
    <row r="183" spans="1:9" ht="18">
      <c r="A183" s="6"/>
      <c r="B183" s="3"/>
      <c r="C183" s="3"/>
      <c r="D183" s="3"/>
      <c r="E183" s="3"/>
      <c r="F183" s="3"/>
      <c r="G183" s="3"/>
      <c r="H183" s="3"/>
      <c r="I183" s="7"/>
    </row>
    <row r="184" spans="1:9" ht="18">
      <c r="A184" s="6"/>
      <c r="B184" s="3"/>
      <c r="C184" s="3"/>
      <c r="D184" s="3"/>
      <c r="E184" s="3"/>
      <c r="F184" s="3"/>
      <c r="G184" s="3"/>
      <c r="H184" s="3"/>
      <c r="I184" s="7"/>
    </row>
    <row r="185" spans="1:9" ht="18">
      <c r="A185" s="6"/>
      <c r="B185" s="3"/>
      <c r="C185" s="3"/>
      <c r="D185" s="3"/>
      <c r="E185" s="3"/>
      <c r="F185" s="3"/>
      <c r="G185" s="3"/>
      <c r="H185" s="3"/>
      <c r="I185" s="7"/>
    </row>
    <row r="186" spans="1:9" ht="18">
      <c r="A186" s="6"/>
      <c r="B186" s="3"/>
      <c r="C186" s="3"/>
      <c r="D186" s="3"/>
      <c r="E186" s="3"/>
      <c r="F186" s="3"/>
      <c r="G186" s="3"/>
      <c r="H186" s="3"/>
      <c r="I186" s="7"/>
    </row>
    <row r="187" spans="1:9" ht="18">
      <c r="A187" s="6"/>
      <c r="B187" s="3"/>
      <c r="C187" s="3"/>
      <c r="D187" s="3"/>
      <c r="E187" s="3"/>
      <c r="F187" s="3"/>
      <c r="G187" s="3"/>
      <c r="H187" s="3"/>
      <c r="I187" s="7"/>
    </row>
    <row r="188" spans="1:9" ht="18">
      <c r="A188" s="6"/>
      <c r="B188" s="3"/>
      <c r="C188" s="3"/>
      <c r="D188" s="3"/>
      <c r="E188" s="3"/>
      <c r="F188" s="3"/>
      <c r="G188" s="3"/>
      <c r="H188" s="3"/>
      <c r="I188" s="7"/>
    </row>
    <row r="189" spans="1:9" ht="18">
      <c r="A189" s="6"/>
      <c r="B189" s="3"/>
      <c r="C189" s="3"/>
      <c r="D189" s="3"/>
      <c r="E189" s="3"/>
      <c r="F189" s="3"/>
      <c r="G189" s="3"/>
      <c r="H189" s="3"/>
      <c r="I189" s="7"/>
    </row>
    <row r="190" spans="1:9" ht="18">
      <c r="A190" s="6"/>
      <c r="B190" s="3"/>
      <c r="C190" s="3"/>
      <c r="D190" s="3"/>
      <c r="E190" s="3"/>
      <c r="F190" s="3"/>
      <c r="G190" s="3"/>
      <c r="H190" s="3"/>
      <c r="I190" s="7"/>
    </row>
    <row r="191" spans="1:9" ht="18.75" thickBot="1">
      <c r="A191" s="8"/>
      <c r="B191" s="9"/>
      <c r="C191" s="9"/>
      <c r="D191" s="9"/>
      <c r="E191" s="9"/>
      <c r="F191" s="9"/>
      <c r="G191" s="9"/>
      <c r="H191" s="9"/>
      <c r="I191" s="10"/>
    </row>
    <row r="192" spans="1:9" ht="18">
      <c r="A192" s="30"/>
      <c r="B192" s="31"/>
      <c r="C192" s="31"/>
      <c r="D192" s="31"/>
      <c r="E192" s="31"/>
      <c r="F192" s="31"/>
      <c r="G192" s="31"/>
      <c r="H192" s="31"/>
      <c r="I192" s="32"/>
    </row>
    <row r="193" spans="1:9">
      <c r="A193" s="26"/>
      <c r="B193" s="21"/>
      <c r="C193" s="21"/>
      <c r="D193" s="21"/>
      <c r="E193" s="21"/>
      <c r="F193" s="21"/>
      <c r="G193" s="21"/>
      <c r="H193" s="21"/>
      <c r="I193" s="17"/>
    </row>
    <row r="194" spans="1:9" ht="18.75">
      <c r="A194" s="140" t="s">
        <v>16</v>
      </c>
      <c r="B194" s="141"/>
      <c r="C194" s="141"/>
      <c r="D194" s="141"/>
      <c r="E194" s="141"/>
      <c r="F194" s="141"/>
      <c r="G194" s="141"/>
      <c r="H194" s="141"/>
      <c r="I194" s="142"/>
    </row>
    <row r="195" spans="1:9" ht="18.75">
      <c r="A195" s="140" t="s">
        <v>1</v>
      </c>
      <c r="B195" s="141"/>
      <c r="C195" s="141"/>
      <c r="D195" s="141"/>
      <c r="E195" s="141"/>
      <c r="F195" s="141"/>
      <c r="G195" s="141"/>
      <c r="H195" s="141"/>
      <c r="I195" s="142"/>
    </row>
    <row r="196" spans="1:9" ht="19.5" thickBot="1">
      <c r="A196" s="140" t="s">
        <v>95</v>
      </c>
      <c r="B196" s="141"/>
      <c r="C196" s="141"/>
      <c r="D196" s="141"/>
      <c r="E196" s="141"/>
      <c r="F196" s="141"/>
      <c r="G196" s="141"/>
      <c r="H196" s="141"/>
      <c r="I196" s="142"/>
    </row>
    <row r="197" spans="1:9" ht="36" customHeight="1" thickBot="1">
      <c r="A197" s="6"/>
      <c r="B197" s="124">
        <v>1677669.21</v>
      </c>
      <c r="C197" s="125"/>
      <c r="D197" s="117" t="s">
        <v>11</v>
      </c>
      <c r="E197" s="119"/>
      <c r="F197" s="119"/>
      <c r="G197" s="119"/>
      <c r="H197" s="118"/>
      <c r="I197" s="7"/>
    </row>
    <row r="198" spans="1:9" ht="30" customHeight="1" thickBot="1">
      <c r="A198" s="6"/>
      <c r="B198" s="144">
        <v>0.04</v>
      </c>
      <c r="C198" s="144"/>
      <c r="D198" s="143" t="s">
        <v>34</v>
      </c>
      <c r="E198" s="143"/>
      <c r="F198" s="143"/>
      <c r="G198" s="143"/>
      <c r="H198" s="143"/>
      <c r="I198" s="7"/>
    </row>
    <row r="199" spans="1:9" ht="36" customHeight="1" thickBot="1">
      <c r="A199" s="6"/>
      <c r="B199" s="124">
        <f>B197*B198</f>
        <v>67106.768400000001</v>
      </c>
      <c r="C199" s="125"/>
      <c r="D199" s="117" t="s">
        <v>27</v>
      </c>
      <c r="E199" s="119"/>
      <c r="F199" s="119"/>
      <c r="G199" s="119"/>
      <c r="H199" s="118"/>
      <c r="I199" s="7"/>
    </row>
    <row r="200" spans="1:9" ht="18">
      <c r="A200" s="6"/>
      <c r="B200" s="3"/>
      <c r="C200" s="3"/>
      <c r="D200" s="3"/>
      <c r="E200" s="3"/>
      <c r="F200" s="3"/>
      <c r="G200" s="3"/>
      <c r="H200" s="3"/>
      <c r="I200" s="7"/>
    </row>
    <row r="201" spans="1:9">
      <c r="A201" s="26"/>
      <c r="B201" s="21"/>
      <c r="C201" s="21"/>
      <c r="D201" s="21"/>
      <c r="E201" s="21"/>
      <c r="F201" s="21"/>
      <c r="G201" s="21"/>
      <c r="H201" s="21"/>
      <c r="I201" s="17"/>
    </row>
    <row r="202" spans="1:9">
      <c r="A202" s="26"/>
      <c r="B202" s="21"/>
      <c r="C202" s="21"/>
      <c r="D202" s="21"/>
      <c r="E202" s="21"/>
      <c r="F202" s="21"/>
      <c r="G202" s="21"/>
      <c r="H202" s="21"/>
      <c r="I202" s="17"/>
    </row>
    <row r="203" spans="1:9">
      <c r="A203" s="26"/>
      <c r="B203" s="21"/>
      <c r="C203" s="21"/>
      <c r="D203" s="21"/>
      <c r="E203" s="21"/>
      <c r="F203" s="21"/>
      <c r="G203" s="21"/>
      <c r="H203" s="21"/>
      <c r="I203" s="17"/>
    </row>
    <row r="204" spans="1:9">
      <c r="A204" s="26"/>
      <c r="B204" s="21"/>
      <c r="C204" s="21"/>
      <c r="D204" s="21"/>
      <c r="E204" s="21"/>
      <c r="F204" s="21"/>
      <c r="G204" s="21"/>
      <c r="H204" s="21"/>
      <c r="I204" s="17"/>
    </row>
    <row r="205" spans="1:9">
      <c r="A205" s="26"/>
      <c r="B205" s="21"/>
      <c r="C205" s="21"/>
      <c r="D205" s="21"/>
      <c r="E205" s="21"/>
      <c r="F205" s="21"/>
      <c r="G205" s="21"/>
      <c r="H205" s="21"/>
      <c r="I205" s="17"/>
    </row>
    <row r="206" spans="1:9">
      <c r="A206" s="26"/>
      <c r="B206" s="21"/>
      <c r="C206" s="21"/>
      <c r="D206" s="21"/>
      <c r="E206" s="21"/>
      <c r="F206" s="21"/>
      <c r="G206" s="21"/>
      <c r="H206" s="21"/>
      <c r="I206" s="17"/>
    </row>
    <row r="207" spans="1:9">
      <c r="A207" s="26"/>
      <c r="B207" s="21"/>
      <c r="C207" s="21"/>
      <c r="D207" s="21"/>
      <c r="E207" s="21"/>
      <c r="F207" s="21"/>
      <c r="G207" s="21"/>
      <c r="H207" s="21"/>
      <c r="I207" s="17"/>
    </row>
    <row r="208" spans="1:9">
      <c r="A208" s="26"/>
      <c r="B208" s="21"/>
      <c r="C208" s="21"/>
      <c r="D208" s="21"/>
      <c r="E208" s="21"/>
      <c r="F208" s="21"/>
      <c r="G208" s="21"/>
      <c r="H208" s="21"/>
      <c r="I208" s="17"/>
    </row>
    <row r="209" spans="1:9">
      <c r="A209" s="26"/>
      <c r="B209" s="21"/>
      <c r="C209" s="21"/>
      <c r="D209" s="21"/>
      <c r="E209" s="21"/>
      <c r="F209" s="21"/>
      <c r="G209" s="21"/>
      <c r="H209" s="21"/>
      <c r="I209" s="17"/>
    </row>
    <row r="210" spans="1:9" ht="18">
      <c r="A210" s="26"/>
      <c r="B210" s="122" t="s">
        <v>9</v>
      </c>
      <c r="C210" s="122"/>
      <c r="D210" s="122"/>
      <c r="E210" s="21"/>
      <c r="F210" s="21"/>
      <c r="G210" s="21"/>
      <c r="H210" s="21"/>
      <c r="I210" s="17"/>
    </row>
    <row r="211" spans="1:9" ht="18">
      <c r="A211" s="26"/>
      <c r="B211" s="123" t="s">
        <v>10</v>
      </c>
      <c r="C211" s="123"/>
      <c r="D211" s="123"/>
      <c r="E211" s="21"/>
      <c r="F211" s="21"/>
      <c r="G211" s="21"/>
      <c r="H211" s="21"/>
      <c r="I211" s="17"/>
    </row>
    <row r="212" spans="1:9">
      <c r="A212" s="26"/>
      <c r="B212" s="21"/>
      <c r="C212" s="21"/>
      <c r="D212" s="21"/>
      <c r="E212" s="21"/>
      <c r="F212" s="21"/>
      <c r="G212" s="21"/>
      <c r="H212" s="21"/>
      <c r="I212" s="17"/>
    </row>
    <row r="213" spans="1:9">
      <c r="A213" s="26"/>
      <c r="B213" s="21"/>
      <c r="C213" s="21"/>
      <c r="D213" s="21"/>
      <c r="E213" s="21"/>
      <c r="F213" s="21"/>
      <c r="G213" s="21"/>
      <c r="H213" s="21"/>
      <c r="I213" s="17"/>
    </row>
    <row r="214" spans="1:9">
      <c r="A214" s="26"/>
      <c r="B214" s="21"/>
      <c r="C214" s="21"/>
      <c r="D214" s="21"/>
      <c r="E214" s="21"/>
      <c r="F214" s="21"/>
      <c r="G214" s="21"/>
      <c r="H214" s="21"/>
      <c r="I214" s="17"/>
    </row>
    <row r="215" spans="1:9">
      <c r="A215" s="26"/>
      <c r="B215" s="21"/>
      <c r="C215" s="21"/>
      <c r="D215" s="21"/>
      <c r="E215" s="21"/>
      <c r="F215" s="21"/>
      <c r="G215" s="21"/>
      <c r="H215" s="21"/>
      <c r="I215" s="17"/>
    </row>
    <row r="216" spans="1:9">
      <c r="A216" s="26"/>
      <c r="B216" s="21"/>
      <c r="C216" s="21"/>
      <c r="D216" s="21"/>
      <c r="E216" s="21"/>
      <c r="F216" s="21"/>
      <c r="G216" s="21"/>
      <c r="H216" s="21"/>
      <c r="I216" s="17"/>
    </row>
    <row r="217" spans="1:9">
      <c r="A217" s="26"/>
      <c r="B217" s="21"/>
      <c r="C217" s="21"/>
      <c r="D217" s="21"/>
      <c r="E217" s="21"/>
      <c r="F217" s="21"/>
      <c r="G217" s="21"/>
      <c r="H217" s="21"/>
      <c r="I217" s="17"/>
    </row>
    <row r="218" spans="1:9">
      <c r="A218" s="26"/>
      <c r="B218" s="21"/>
      <c r="C218" s="21"/>
      <c r="D218" s="21"/>
      <c r="E218" s="21"/>
      <c r="F218" s="21"/>
      <c r="G218" s="21"/>
      <c r="H218" s="21"/>
      <c r="I218" s="17"/>
    </row>
    <row r="219" spans="1:9">
      <c r="A219" s="26"/>
      <c r="B219" s="21"/>
      <c r="C219" s="21"/>
      <c r="D219" s="21"/>
      <c r="E219" s="21"/>
      <c r="F219" s="21"/>
      <c r="G219" s="21"/>
      <c r="H219" s="21"/>
      <c r="I219" s="17"/>
    </row>
    <row r="220" spans="1:9">
      <c r="A220" s="26"/>
      <c r="B220" s="21"/>
      <c r="C220" s="21"/>
      <c r="D220" s="21"/>
      <c r="E220" s="21"/>
      <c r="F220" s="21"/>
      <c r="G220" s="21"/>
      <c r="H220" s="21"/>
      <c r="I220" s="17"/>
    </row>
    <row r="221" spans="1:9">
      <c r="A221" s="26"/>
      <c r="B221" s="21"/>
      <c r="C221" s="21"/>
      <c r="D221" s="21"/>
      <c r="E221" s="21"/>
      <c r="F221" s="21"/>
      <c r="G221" s="21"/>
      <c r="H221" s="21"/>
      <c r="I221" s="17"/>
    </row>
    <row r="222" spans="1:9">
      <c r="A222" s="26"/>
      <c r="B222" s="21"/>
      <c r="C222" s="21"/>
      <c r="D222" s="21"/>
      <c r="E222" s="21"/>
      <c r="F222" s="21"/>
      <c r="G222" s="21"/>
      <c r="H222" s="21"/>
      <c r="I222" s="17"/>
    </row>
    <row r="223" spans="1:9">
      <c r="A223" s="26"/>
      <c r="B223" s="21"/>
      <c r="C223" s="21"/>
      <c r="D223" s="21"/>
      <c r="E223" s="21"/>
      <c r="F223" s="21"/>
      <c r="G223" s="21"/>
      <c r="H223" s="21"/>
      <c r="I223" s="17"/>
    </row>
    <row r="224" spans="1:9">
      <c r="A224" s="26"/>
      <c r="B224" s="21"/>
      <c r="C224" s="21"/>
      <c r="D224" s="21"/>
      <c r="E224" s="21"/>
      <c r="F224" s="21"/>
      <c r="G224" s="21"/>
      <c r="H224" s="21"/>
      <c r="I224" s="17"/>
    </row>
    <row r="225" spans="1:9">
      <c r="A225" s="26"/>
      <c r="B225" s="21"/>
      <c r="C225" s="21"/>
      <c r="D225" s="21"/>
      <c r="E225" s="21"/>
      <c r="F225" s="21"/>
      <c r="G225" s="21"/>
      <c r="H225" s="21"/>
      <c r="I225" s="17"/>
    </row>
    <row r="226" spans="1:9">
      <c r="A226" s="26"/>
      <c r="B226" s="21"/>
      <c r="C226" s="21"/>
      <c r="D226" s="21"/>
      <c r="E226" s="21"/>
      <c r="F226" s="21"/>
      <c r="G226" s="21"/>
      <c r="H226" s="21"/>
      <c r="I226" s="17"/>
    </row>
    <row r="227" spans="1:9">
      <c r="A227" s="26"/>
      <c r="B227" s="21"/>
      <c r="C227" s="21"/>
      <c r="D227" s="21"/>
      <c r="E227" s="21"/>
      <c r="F227" s="21"/>
      <c r="G227" s="21"/>
      <c r="H227" s="21"/>
      <c r="I227" s="17"/>
    </row>
    <row r="228" spans="1:9">
      <c r="A228" s="26"/>
      <c r="B228" s="21"/>
      <c r="C228" s="21"/>
      <c r="D228" s="21"/>
      <c r="E228" s="21"/>
      <c r="F228" s="21"/>
      <c r="G228" s="21"/>
      <c r="H228" s="21"/>
      <c r="I228" s="17"/>
    </row>
    <row r="229" spans="1:9">
      <c r="A229" s="26"/>
      <c r="B229" s="21"/>
      <c r="C229" s="21"/>
      <c r="D229" s="21"/>
      <c r="E229" s="21"/>
      <c r="F229" s="21"/>
      <c r="G229" s="21"/>
      <c r="H229" s="21"/>
      <c r="I229" s="17"/>
    </row>
    <row r="230" spans="1:9">
      <c r="A230" s="26"/>
      <c r="B230" s="21"/>
      <c r="C230" s="21"/>
      <c r="D230" s="21"/>
      <c r="E230" s="21"/>
      <c r="F230" s="21"/>
      <c r="G230" s="21"/>
      <c r="H230" s="21"/>
      <c r="I230" s="17"/>
    </row>
    <row r="231" spans="1:9">
      <c r="A231" s="26"/>
      <c r="B231" s="21"/>
      <c r="C231" s="21"/>
      <c r="D231" s="21"/>
      <c r="E231" s="21"/>
      <c r="F231" s="21"/>
      <c r="G231" s="21"/>
      <c r="H231" s="21"/>
      <c r="I231" s="17"/>
    </row>
    <row r="232" spans="1:9">
      <c r="A232" s="26"/>
      <c r="B232" s="21"/>
      <c r="C232" s="21"/>
      <c r="D232" s="21"/>
      <c r="E232" s="21"/>
      <c r="F232" s="21"/>
      <c r="G232" s="21"/>
      <c r="H232" s="21"/>
      <c r="I232" s="17"/>
    </row>
    <row r="233" spans="1:9">
      <c r="A233" s="26"/>
      <c r="B233" s="21"/>
      <c r="C233" s="21"/>
      <c r="D233" s="21"/>
      <c r="E233" s="21"/>
      <c r="F233" s="21"/>
      <c r="G233" s="21"/>
      <c r="H233" s="21"/>
      <c r="I233" s="17"/>
    </row>
    <row r="234" spans="1:9">
      <c r="A234" s="26"/>
      <c r="B234" s="21"/>
      <c r="C234" s="21"/>
      <c r="D234" s="21"/>
      <c r="E234" s="21"/>
      <c r="F234" s="21"/>
      <c r="G234" s="21"/>
      <c r="H234" s="21"/>
      <c r="I234" s="17"/>
    </row>
    <row r="235" spans="1:9">
      <c r="A235" s="26"/>
      <c r="B235" s="21"/>
      <c r="C235" s="21"/>
      <c r="D235" s="21"/>
      <c r="E235" s="21"/>
      <c r="F235" s="21"/>
      <c r="G235" s="21"/>
      <c r="H235" s="21"/>
      <c r="I235" s="17"/>
    </row>
    <row r="236" spans="1:9" ht="15.75" thickBot="1">
      <c r="A236" s="27"/>
      <c r="B236" s="28"/>
      <c r="C236" s="28"/>
      <c r="D236" s="28"/>
      <c r="E236" s="28"/>
      <c r="F236" s="28"/>
      <c r="G236" s="28"/>
      <c r="H236" s="28"/>
      <c r="I236" s="19"/>
    </row>
    <row r="237" spans="1:9">
      <c r="A237" s="36"/>
      <c r="B237" s="37"/>
      <c r="C237" s="37"/>
      <c r="D237" s="37"/>
      <c r="E237" s="37"/>
      <c r="F237" s="37"/>
      <c r="G237" s="37"/>
      <c r="H237" s="37"/>
      <c r="I237" s="38"/>
    </row>
    <row r="238" spans="1:9" ht="18.75">
      <c r="A238" s="140" t="s">
        <v>16</v>
      </c>
      <c r="B238" s="141"/>
      <c r="C238" s="141"/>
      <c r="D238" s="141"/>
      <c r="E238" s="141"/>
      <c r="F238" s="141"/>
      <c r="G238" s="141"/>
      <c r="H238" s="141"/>
      <c r="I238" s="142"/>
    </row>
    <row r="239" spans="1:9" ht="18.75">
      <c r="A239" s="140" t="s">
        <v>1</v>
      </c>
      <c r="B239" s="141"/>
      <c r="C239" s="141"/>
      <c r="D239" s="141"/>
      <c r="E239" s="141"/>
      <c r="F239" s="141"/>
      <c r="G239" s="141"/>
      <c r="H239" s="141"/>
      <c r="I239" s="142"/>
    </row>
    <row r="240" spans="1:9" ht="18.75">
      <c r="A240" s="140" t="s">
        <v>96</v>
      </c>
      <c r="B240" s="141"/>
      <c r="C240" s="141"/>
      <c r="D240" s="141"/>
      <c r="E240" s="141"/>
      <c r="F240" s="141"/>
      <c r="G240" s="141"/>
      <c r="H240" s="141"/>
      <c r="I240" s="142"/>
    </row>
    <row r="241" spans="1:9" ht="15.75" thickBot="1">
      <c r="A241" s="26"/>
      <c r="B241" s="21"/>
      <c r="C241" s="21"/>
      <c r="D241" s="21"/>
      <c r="E241" s="21"/>
      <c r="F241" s="21"/>
      <c r="G241" s="21"/>
      <c r="H241" s="21"/>
      <c r="I241" s="17"/>
    </row>
    <row r="242" spans="1:9" ht="45" customHeight="1" thickBot="1">
      <c r="A242" s="26"/>
      <c r="B242" s="2" t="s">
        <v>38</v>
      </c>
      <c r="C242" s="34" t="s">
        <v>37</v>
      </c>
      <c r="D242" s="162" t="s">
        <v>36</v>
      </c>
      <c r="E242" s="163"/>
      <c r="F242" s="117" t="s">
        <v>35</v>
      </c>
      <c r="G242" s="119"/>
      <c r="H242" s="118"/>
      <c r="I242" s="17"/>
    </row>
    <row r="243" spans="1:9" ht="24" customHeight="1">
      <c r="A243" s="26"/>
      <c r="B243" s="72">
        <f>D243*C243</f>
        <v>92953.993400000007</v>
      </c>
      <c r="C243" s="73">
        <v>0.06</v>
      </c>
      <c r="D243" s="160">
        <f>دصلاح!D17</f>
        <v>1549233.2233333334</v>
      </c>
      <c r="E243" s="160"/>
      <c r="F243" s="158" t="s">
        <v>39</v>
      </c>
      <c r="G243" s="158"/>
      <c r="H243" s="158"/>
      <c r="I243" s="17"/>
    </row>
    <row r="244" spans="1:9" ht="24" customHeight="1">
      <c r="A244" s="26"/>
      <c r="B244" s="71">
        <f>D244*C244</f>
        <v>2973.8442</v>
      </c>
      <c r="C244" s="74">
        <v>0.06</v>
      </c>
      <c r="D244" s="161">
        <v>49564.07</v>
      </c>
      <c r="E244" s="161"/>
      <c r="F244" s="159" t="s">
        <v>107</v>
      </c>
      <c r="G244" s="159"/>
      <c r="H244" s="159"/>
      <c r="I244" s="17"/>
    </row>
    <row r="245" spans="1:9" ht="24" customHeight="1" thickBot="1">
      <c r="A245" s="26"/>
      <c r="B245" s="29"/>
      <c r="C245" s="33"/>
      <c r="D245" s="154"/>
      <c r="E245" s="154"/>
      <c r="F245" s="156"/>
      <c r="G245" s="156"/>
      <c r="H245" s="156"/>
      <c r="I245" s="17"/>
    </row>
    <row r="246" spans="1:9" ht="36" customHeight="1" thickBot="1">
      <c r="A246" s="26"/>
      <c r="B246" s="35">
        <f>SUM(B243:B245)</f>
        <v>95927.837600000013</v>
      </c>
      <c r="C246" s="2"/>
      <c r="D246" s="124">
        <f>SUM(D243:D245)</f>
        <v>1598797.2933333335</v>
      </c>
      <c r="E246" s="125"/>
      <c r="F246" s="117" t="s">
        <v>42</v>
      </c>
      <c r="G246" s="119"/>
      <c r="H246" s="118"/>
      <c r="I246" s="17"/>
    </row>
    <row r="247" spans="1:9">
      <c r="A247" s="26"/>
      <c r="B247" s="21"/>
      <c r="C247" s="21"/>
      <c r="D247" s="157"/>
      <c r="E247" s="157"/>
      <c r="F247" s="157"/>
      <c r="G247" s="157"/>
      <c r="H247" s="157"/>
      <c r="I247" s="17"/>
    </row>
    <row r="248" spans="1:9">
      <c r="A248" s="26"/>
      <c r="B248" s="21"/>
      <c r="C248" s="21"/>
      <c r="D248" s="157"/>
      <c r="E248" s="157"/>
      <c r="F248" s="157"/>
      <c r="G248" s="157"/>
      <c r="H248" s="157"/>
      <c r="I248" s="17"/>
    </row>
    <row r="249" spans="1:9">
      <c r="A249" s="26"/>
      <c r="B249" s="21"/>
      <c r="C249" s="21"/>
      <c r="D249" s="157"/>
      <c r="E249" s="157"/>
      <c r="F249" s="157"/>
      <c r="G249" s="157"/>
      <c r="H249" s="157"/>
      <c r="I249" s="17"/>
    </row>
    <row r="250" spans="1:9">
      <c r="A250" s="26"/>
      <c r="B250" s="21"/>
      <c r="C250" s="21"/>
      <c r="D250" s="157"/>
      <c r="E250" s="157"/>
      <c r="F250" s="157"/>
      <c r="G250" s="157"/>
      <c r="H250" s="157"/>
      <c r="I250" s="17"/>
    </row>
    <row r="251" spans="1:9">
      <c r="A251" s="26"/>
      <c r="B251" s="21"/>
      <c r="C251" s="21"/>
      <c r="D251" s="157"/>
      <c r="E251" s="157"/>
      <c r="F251" s="157"/>
      <c r="G251" s="157"/>
      <c r="H251" s="157"/>
      <c r="I251" s="17"/>
    </row>
    <row r="252" spans="1:9">
      <c r="A252" s="26"/>
      <c r="B252" s="21"/>
      <c r="C252" s="21"/>
      <c r="D252" s="21"/>
      <c r="E252" s="21"/>
      <c r="F252" s="21"/>
      <c r="G252" s="21"/>
      <c r="H252" s="21"/>
      <c r="I252" s="17"/>
    </row>
    <row r="253" spans="1:9">
      <c r="A253" s="26"/>
      <c r="B253" s="21"/>
      <c r="C253" s="21"/>
      <c r="D253" s="21"/>
      <c r="E253" s="21"/>
      <c r="F253" s="21"/>
      <c r="G253" s="21"/>
      <c r="H253" s="21"/>
      <c r="I253" s="17"/>
    </row>
    <row r="254" spans="1:9">
      <c r="A254" s="26"/>
      <c r="B254" s="21"/>
      <c r="C254" s="21"/>
      <c r="D254" s="21"/>
      <c r="E254" s="21"/>
      <c r="F254" s="21"/>
      <c r="G254" s="21"/>
      <c r="H254" s="21"/>
      <c r="I254" s="17"/>
    </row>
    <row r="255" spans="1:9">
      <c r="A255" s="26"/>
      <c r="B255" s="21"/>
      <c r="C255" s="21"/>
      <c r="D255" s="21"/>
      <c r="E255" s="21"/>
      <c r="F255" s="21"/>
      <c r="G255" s="21"/>
      <c r="H255" s="21"/>
      <c r="I255" s="17"/>
    </row>
    <row r="256" spans="1:9">
      <c r="A256" s="26"/>
      <c r="B256" s="21"/>
      <c r="C256" s="21"/>
      <c r="D256" s="21"/>
      <c r="E256" s="21"/>
      <c r="F256" s="21"/>
      <c r="G256" s="21"/>
      <c r="H256" s="21"/>
      <c r="I256" s="17"/>
    </row>
    <row r="257" spans="1:9">
      <c r="A257" s="26"/>
      <c r="B257" s="21"/>
      <c r="C257" s="21"/>
      <c r="D257" s="21"/>
      <c r="E257" s="21"/>
      <c r="F257" s="21"/>
      <c r="G257" s="21"/>
      <c r="H257" s="21"/>
      <c r="I257" s="17"/>
    </row>
    <row r="258" spans="1:9">
      <c r="A258" s="26"/>
      <c r="B258" s="21"/>
      <c r="C258" s="21"/>
      <c r="D258" s="21"/>
      <c r="E258" s="21"/>
      <c r="F258" s="21"/>
      <c r="G258" s="21"/>
      <c r="H258" s="21"/>
      <c r="I258" s="17"/>
    </row>
    <row r="259" spans="1:9">
      <c r="A259" s="26"/>
      <c r="B259" s="21"/>
      <c r="C259" s="21"/>
      <c r="D259" s="21"/>
      <c r="E259" s="21"/>
      <c r="F259" s="21"/>
      <c r="G259" s="21"/>
      <c r="H259" s="21"/>
      <c r="I259" s="17"/>
    </row>
    <row r="260" spans="1:9">
      <c r="A260" s="26"/>
      <c r="B260" s="21"/>
      <c r="C260" s="21"/>
      <c r="D260" s="21"/>
      <c r="E260" s="21"/>
      <c r="F260" s="21"/>
      <c r="G260" s="21"/>
      <c r="H260" s="21"/>
      <c r="I260" s="17"/>
    </row>
    <row r="261" spans="1:9">
      <c r="A261" s="26"/>
      <c r="B261" s="21"/>
      <c r="C261" s="21"/>
      <c r="D261" s="21"/>
      <c r="E261" s="21"/>
      <c r="F261" s="21"/>
      <c r="G261" s="21"/>
      <c r="H261" s="21"/>
      <c r="I261" s="17"/>
    </row>
    <row r="262" spans="1:9">
      <c r="A262" s="26"/>
      <c r="B262" s="21"/>
      <c r="C262" s="21"/>
      <c r="D262" s="21"/>
      <c r="E262" s="21"/>
      <c r="F262" s="21"/>
      <c r="G262" s="21"/>
      <c r="H262" s="21"/>
      <c r="I262" s="17"/>
    </row>
    <row r="263" spans="1:9">
      <c r="A263" s="26"/>
      <c r="B263" s="21"/>
      <c r="C263" s="21"/>
      <c r="D263" s="21"/>
      <c r="E263" s="21"/>
      <c r="F263" s="21"/>
      <c r="G263" s="21"/>
      <c r="H263" s="21"/>
      <c r="I263" s="17"/>
    </row>
    <row r="264" spans="1:9">
      <c r="A264" s="26"/>
      <c r="B264" s="21"/>
      <c r="C264" s="21"/>
      <c r="D264" s="21"/>
      <c r="E264" s="21"/>
      <c r="F264" s="21"/>
      <c r="G264" s="21"/>
      <c r="H264" s="21"/>
      <c r="I264" s="17"/>
    </row>
    <row r="265" spans="1:9">
      <c r="A265" s="26"/>
      <c r="B265" s="21"/>
      <c r="C265" s="21"/>
      <c r="D265" s="21"/>
      <c r="E265" s="21"/>
      <c r="F265" s="21"/>
      <c r="G265" s="21"/>
      <c r="H265" s="21"/>
      <c r="I265" s="17"/>
    </row>
    <row r="266" spans="1:9">
      <c r="A266" s="26"/>
      <c r="B266" s="21"/>
      <c r="C266" s="21"/>
      <c r="D266" s="21"/>
      <c r="E266" s="21"/>
      <c r="F266" s="21"/>
      <c r="G266" s="21"/>
      <c r="H266" s="21"/>
      <c r="I266" s="17"/>
    </row>
    <row r="267" spans="1:9">
      <c r="A267" s="26"/>
      <c r="B267" s="21"/>
      <c r="C267" s="21"/>
      <c r="D267" s="21"/>
      <c r="E267" s="21"/>
      <c r="F267" s="21"/>
      <c r="G267" s="21"/>
      <c r="H267" s="21"/>
      <c r="I267" s="17"/>
    </row>
    <row r="268" spans="1:9">
      <c r="A268" s="26"/>
      <c r="B268" s="21"/>
      <c r="C268" s="21"/>
      <c r="D268" s="21"/>
      <c r="E268" s="21"/>
      <c r="F268" s="21"/>
      <c r="G268" s="21"/>
      <c r="H268" s="21"/>
      <c r="I268" s="17"/>
    </row>
    <row r="269" spans="1:9">
      <c r="A269" s="26"/>
      <c r="B269" s="21"/>
      <c r="C269" s="21"/>
      <c r="D269" s="21"/>
      <c r="E269" s="21"/>
      <c r="F269" s="21"/>
      <c r="G269" s="21"/>
      <c r="H269" s="21"/>
      <c r="I269" s="17"/>
    </row>
    <row r="270" spans="1:9">
      <c r="A270" s="26"/>
      <c r="B270" s="21"/>
      <c r="C270" s="21"/>
      <c r="D270" s="21"/>
      <c r="E270" s="21"/>
      <c r="F270" s="21"/>
      <c r="G270" s="21"/>
      <c r="H270" s="21"/>
      <c r="I270" s="17"/>
    </row>
    <row r="271" spans="1:9">
      <c r="A271" s="26"/>
      <c r="B271" s="21"/>
      <c r="C271" s="21"/>
      <c r="D271" s="21"/>
      <c r="E271" s="21"/>
      <c r="F271" s="21"/>
      <c r="G271" s="21"/>
      <c r="H271" s="21"/>
      <c r="I271" s="17"/>
    </row>
    <row r="272" spans="1:9">
      <c r="A272" s="26"/>
      <c r="B272" s="21"/>
      <c r="C272" s="21"/>
      <c r="D272" s="21"/>
      <c r="E272" s="21"/>
      <c r="F272" s="21"/>
      <c r="G272" s="21"/>
      <c r="H272" s="21"/>
      <c r="I272" s="17"/>
    </row>
    <row r="273" spans="1:9">
      <c r="A273" s="26"/>
      <c r="B273" s="21"/>
      <c r="C273" s="21"/>
      <c r="D273" s="21"/>
      <c r="E273" s="21"/>
      <c r="F273" s="21"/>
      <c r="G273" s="21"/>
      <c r="H273" s="21"/>
      <c r="I273" s="17"/>
    </row>
    <row r="274" spans="1:9">
      <c r="A274" s="26"/>
      <c r="B274" s="21"/>
      <c r="C274" s="21"/>
      <c r="D274" s="21"/>
      <c r="E274" s="21"/>
      <c r="F274" s="21"/>
      <c r="G274" s="21"/>
      <c r="H274" s="21"/>
      <c r="I274" s="17"/>
    </row>
    <row r="275" spans="1:9">
      <c r="A275" s="26"/>
      <c r="B275" s="21"/>
      <c r="C275" s="21"/>
      <c r="D275" s="21"/>
      <c r="E275" s="21"/>
      <c r="F275" s="21"/>
      <c r="G275" s="21"/>
      <c r="H275" s="21"/>
      <c r="I275" s="17"/>
    </row>
    <row r="276" spans="1:9">
      <c r="A276" s="26"/>
      <c r="B276" s="21"/>
      <c r="C276" s="21"/>
      <c r="D276" s="21"/>
      <c r="E276" s="21"/>
      <c r="F276" s="21"/>
      <c r="G276" s="21"/>
      <c r="H276" s="21"/>
      <c r="I276" s="17"/>
    </row>
    <row r="277" spans="1:9">
      <c r="A277" s="26"/>
      <c r="B277" s="21"/>
      <c r="C277" s="21"/>
      <c r="D277" s="21"/>
      <c r="E277" s="21"/>
      <c r="F277" s="21"/>
      <c r="G277" s="21"/>
      <c r="H277" s="21"/>
      <c r="I277" s="17"/>
    </row>
    <row r="278" spans="1:9">
      <c r="A278" s="26"/>
      <c r="B278" s="21"/>
      <c r="C278" s="21"/>
      <c r="D278" s="21"/>
      <c r="E278" s="21"/>
      <c r="F278" s="21"/>
      <c r="G278" s="21"/>
      <c r="H278" s="21"/>
      <c r="I278" s="17"/>
    </row>
    <row r="279" spans="1:9">
      <c r="A279" s="26"/>
      <c r="B279" s="21"/>
      <c r="C279" s="21"/>
      <c r="D279" s="21"/>
      <c r="E279" s="21"/>
      <c r="F279" s="21"/>
      <c r="G279" s="21"/>
      <c r="H279" s="21"/>
      <c r="I279" s="17"/>
    </row>
    <row r="280" spans="1:9" ht="15.75" thickBot="1">
      <c r="A280" s="27"/>
      <c r="B280" s="28"/>
      <c r="C280" s="28"/>
      <c r="D280" s="28"/>
      <c r="E280" s="28"/>
      <c r="F280" s="28"/>
      <c r="G280" s="28"/>
      <c r="H280" s="28"/>
      <c r="I280" s="19"/>
    </row>
  </sheetData>
  <mergeCells count="112">
    <mergeCell ref="L119:M119"/>
    <mergeCell ref="D248:E248"/>
    <mergeCell ref="D249:E249"/>
    <mergeCell ref="D250:E250"/>
    <mergeCell ref="D251:E251"/>
    <mergeCell ref="F243:H243"/>
    <mergeCell ref="F244:H244"/>
    <mergeCell ref="F245:H245"/>
    <mergeCell ref="F246:H246"/>
    <mergeCell ref="F247:H247"/>
    <mergeCell ref="F248:H248"/>
    <mergeCell ref="F249:H249"/>
    <mergeCell ref="F250:H250"/>
    <mergeCell ref="F251:H251"/>
    <mergeCell ref="D243:E243"/>
    <mergeCell ref="D244:E244"/>
    <mergeCell ref="D245:E245"/>
    <mergeCell ref="D246:E246"/>
    <mergeCell ref="D247:E247"/>
    <mergeCell ref="A238:I238"/>
    <mergeCell ref="A239:I239"/>
    <mergeCell ref="A240:I240"/>
    <mergeCell ref="F242:H242"/>
    <mergeCell ref="D242:E242"/>
    <mergeCell ref="B211:D211"/>
    <mergeCell ref="B198:C198"/>
    <mergeCell ref="D198:H198"/>
    <mergeCell ref="B199:C199"/>
    <mergeCell ref="D199:H199"/>
    <mergeCell ref="B210:D210"/>
    <mergeCell ref="A194:I194"/>
    <mergeCell ref="A195:I195"/>
    <mergeCell ref="A196:I196"/>
    <mergeCell ref="B197:C197"/>
    <mergeCell ref="D197:H197"/>
    <mergeCell ref="A1:I1"/>
    <mergeCell ref="A2:I2"/>
    <mergeCell ref="A3:I3"/>
    <mergeCell ref="D4:G4"/>
    <mergeCell ref="B4:C4"/>
    <mergeCell ref="B5:C5"/>
    <mergeCell ref="B6:C6"/>
    <mergeCell ref="B7:C7"/>
    <mergeCell ref="B8:C8"/>
    <mergeCell ref="D6:G6"/>
    <mergeCell ref="D7:G7"/>
    <mergeCell ref="D5:G5"/>
    <mergeCell ref="D8:H8"/>
    <mergeCell ref="B14:D14"/>
    <mergeCell ref="B15:D15"/>
    <mergeCell ref="A39:I39"/>
    <mergeCell ref="A40:I40"/>
    <mergeCell ref="B52:D52"/>
    <mergeCell ref="B53:D53"/>
    <mergeCell ref="A41:I41"/>
    <mergeCell ref="B42:C42"/>
    <mergeCell ref="B43:C43"/>
    <mergeCell ref="B44:C44"/>
    <mergeCell ref="D43:H43"/>
    <mergeCell ref="D44:H44"/>
    <mergeCell ref="D42:H42"/>
    <mergeCell ref="B81:C81"/>
    <mergeCell ref="D81:H81"/>
    <mergeCell ref="B91:D91"/>
    <mergeCell ref="B92:D92"/>
    <mergeCell ref="A76:I76"/>
    <mergeCell ref="A77:I77"/>
    <mergeCell ref="A78:I78"/>
    <mergeCell ref="B79:C79"/>
    <mergeCell ref="D79:H79"/>
    <mergeCell ref="B80:C80"/>
    <mergeCell ref="D80:H80"/>
    <mergeCell ref="A115:I115"/>
    <mergeCell ref="A116:I116"/>
    <mergeCell ref="A117:I117"/>
    <mergeCell ref="D118:H118"/>
    <mergeCell ref="B118:C118"/>
    <mergeCell ref="D119:H119"/>
    <mergeCell ref="B119:C119"/>
    <mergeCell ref="D120:H120"/>
    <mergeCell ref="B120:C120"/>
    <mergeCell ref="E123:H123"/>
    <mergeCell ref="F124:H124"/>
    <mergeCell ref="D124:E124"/>
    <mergeCell ref="D125:E125"/>
    <mergeCell ref="D126:E126"/>
    <mergeCell ref="D127:E127"/>
    <mergeCell ref="D128:E128"/>
    <mergeCell ref="D129:E129"/>
    <mergeCell ref="D130:H130"/>
    <mergeCell ref="A154:I154"/>
    <mergeCell ref="A155:I155"/>
    <mergeCell ref="F125:H125"/>
    <mergeCell ref="F126:H126"/>
    <mergeCell ref="F127:H127"/>
    <mergeCell ref="F128:H128"/>
    <mergeCell ref="F129:H129"/>
    <mergeCell ref="B138:C138"/>
    <mergeCell ref="B140:C140"/>
    <mergeCell ref="A156:I156"/>
    <mergeCell ref="B157:C157"/>
    <mergeCell ref="D157:G157"/>
    <mergeCell ref="B159:C159"/>
    <mergeCell ref="D159:G159"/>
    <mergeCell ref="B167:D167"/>
    <mergeCell ref="B168:D168"/>
    <mergeCell ref="B160:C160"/>
    <mergeCell ref="D160:G160"/>
    <mergeCell ref="B161:C161"/>
    <mergeCell ref="D161:H161"/>
    <mergeCell ref="B158:C158"/>
    <mergeCell ref="D158:G158"/>
  </mergeCells>
  <printOptions horizontalCentered="1"/>
  <pageMargins left="0.5" right="0.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D13" sqref="D13:E13"/>
    </sheetView>
  </sheetViews>
  <sheetFormatPr defaultRowHeight="15"/>
  <cols>
    <col min="1" max="1" width="7.28515625" customWidth="1"/>
    <col min="2" max="2" width="16.7109375" customWidth="1"/>
    <col min="3" max="3" width="9.140625" customWidth="1"/>
    <col min="8" max="8" width="8.5703125" customWidth="1"/>
    <col min="9" max="9" width="8.28515625" customWidth="1"/>
  </cols>
  <sheetData>
    <row r="1" spans="1:9" ht="24" customHeight="1">
      <c r="A1" s="145" t="s">
        <v>0</v>
      </c>
      <c r="B1" s="146"/>
      <c r="C1" s="146"/>
      <c r="D1" s="146"/>
      <c r="E1" s="146"/>
      <c r="F1" s="146"/>
      <c r="G1" s="146"/>
      <c r="H1" s="146"/>
      <c r="I1" s="147"/>
    </row>
    <row r="2" spans="1:9" ht="24" customHeight="1">
      <c r="A2" s="114" t="s">
        <v>1</v>
      </c>
      <c r="B2" s="115"/>
      <c r="C2" s="115"/>
      <c r="D2" s="115"/>
      <c r="E2" s="115"/>
      <c r="F2" s="115"/>
      <c r="G2" s="115"/>
      <c r="H2" s="115"/>
      <c r="I2" s="116"/>
    </row>
    <row r="3" spans="1:9" ht="24" customHeight="1">
      <c r="A3" s="114" t="s">
        <v>97</v>
      </c>
      <c r="B3" s="115"/>
      <c r="C3" s="115"/>
      <c r="D3" s="115"/>
      <c r="E3" s="115"/>
      <c r="F3" s="115"/>
      <c r="G3" s="115"/>
      <c r="H3" s="115"/>
      <c r="I3" s="116"/>
    </row>
    <row r="4" spans="1:9" ht="19.5" thickBot="1">
      <c r="A4" s="43"/>
      <c r="B4" s="42"/>
      <c r="C4" s="42"/>
      <c r="D4" s="42"/>
      <c r="E4" s="42"/>
      <c r="F4" s="42"/>
      <c r="G4" s="42"/>
      <c r="H4" s="42"/>
      <c r="I4" s="44"/>
    </row>
    <row r="5" spans="1:9" ht="27" customHeight="1" thickBot="1">
      <c r="A5" s="43"/>
      <c r="B5" s="169">
        <v>1317307.8999999999</v>
      </c>
      <c r="C5" s="170"/>
      <c r="D5" s="166" t="s">
        <v>17</v>
      </c>
      <c r="E5" s="168"/>
      <c r="F5" s="168"/>
      <c r="G5" s="168"/>
      <c r="H5" s="167"/>
      <c r="I5" s="44"/>
    </row>
    <row r="6" spans="1:9" ht="22.5" customHeight="1" thickBot="1">
      <c r="A6" s="43"/>
      <c r="B6" s="171">
        <v>100</v>
      </c>
      <c r="C6" s="173"/>
      <c r="D6" s="171" t="s">
        <v>43</v>
      </c>
      <c r="E6" s="172"/>
      <c r="F6" s="172"/>
      <c r="G6" s="172"/>
      <c r="H6" s="173"/>
      <c r="I6" s="44"/>
    </row>
    <row r="7" spans="1:9" ht="27" customHeight="1" thickBot="1">
      <c r="A7" s="43"/>
      <c r="B7" s="169">
        <f>B5/B6</f>
        <v>13173.079</v>
      </c>
      <c r="C7" s="170"/>
      <c r="D7" s="166" t="s">
        <v>46</v>
      </c>
      <c r="E7" s="168"/>
      <c r="F7" s="168"/>
      <c r="G7" s="168"/>
      <c r="H7" s="167"/>
      <c r="I7" s="44"/>
    </row>
    <row r="8" spans="1:9" ht="18.75">
      <c r="A8" s="43"/>
      <c r="B8" s="42"/>
      <c r="C8" s="42"/>
      <c r="D8" s="42"/>
      <c r="E8" s="42"/>
      <c r="F8" s="42"/>
      <c r="G8" s="42"/>
      <c r="H8" s="42"/>
      <c r="I8" s="44"/>
    </row>
    <row r="9" spans="1:9" ht="18.75">
      <c r="A9" s="43"/>
      <c r="B9" s="42"/>
      <c r="C9" s="42"/>
      <c r="D9" s="42"/>
      <c r="E9" s="42"/>
      <c r="F9" s="42"/>
      <c r="G9" s="42"/>
      <c r="H9" s="42"/>
      <c r="I9" s="44"/>
    </row>
    <row r="10" spans="1:9" ht="19.5" thickBot="1">
      <c r="A10" s="43"/>
      <c r="B10" s="42"/>
      <c r="C10" s="42"/>
      <c r="D10" s="165" t="s">
        <v>98</v>
      </c>
      <c r="E10" s="165"/>
      <c r="F10" s="165"/>
      <c r="G10" s="165"/>
      <c r="H10" s="165"/>
      <c r="I10" s="44"/>
    </row>
    <row r="11" spans="1:9" ht="42.75" customHeight="1" thickBot="1">
      <c r="A11" s="43"/>
      <c r="B11" s="174" t="s">
        <v>45</v>
      </c>
      <c r="C11" s="175"/>
      <c r="D11" s="166" t="s">
        <v>43</v>
      </c>
      <c r="E11" s="167"/>
      <c r="F11" s="166" t="s">
        <v>44</v>
      </c>
      <c r="G11" s="168"/>
      <c r="H11" s="167"/>
      <c r="I11" s="44"/>
    </row>
    <row r="12" spans="1:9" ht="18.75">
      <c r="A12" s="43"/>
      <c r="B12" s="192">
        <f>B7*D12</f>
        <v>1211923.2679999999</v>
      </c>
      <c r="C12" s="193"/>
      <c r="D12" s="180">
        <v>92</v>
      </c>
      <c r="E12" s="181"/>
      <c r="F12" s="194" t="s">
        <v>39</v>
      </c>
      <c r="G12" s="195"/>
      <c r="H12" s="196"/>
      <c r="I12" s="44"/>
    </row>
    <row r="13" spans="1:9" ht="18.75">
      <c r="A13" s="43"/>
      <c r="B13" s="176">
        <f>B7*D13</f>
        <v>52692.315999999999</v>
      </c>
      <c r="C13" s="177"/>
      <c r="D13" s="182">
        <v>4</v>
      </c>
      <c r="E13" s="183"/>
      <c r="F13" s="186" t="s">
        <v>40</v>
      </c>
      <c r="G13" s="187"/>
      <c r="H13" s="188"/>
      <c r="I13" s="44"/>
    </row>
    <row r="14" spans="1:9" ht="19.5" thickBot="1">
      <c r="A14" s="43"/>
      <c r="B14" s="178">
        <f>B7*D14</f>
        <v>52692.315999999999</v>
      </c>
      <c r="C14" s="179"/>
      <c r="D14" s="184">
        <v>4</v>
      </c>
      <c r="E14" s="185"/>
      <c r="F14" s="189" t="s">
        <v>47</v>
      </c>
      <c r="G14" s="190"/>
      <c r="H14" s="191"/>
      <c r="I14" s="44"/>
    </row>
    <row r="15" spans="1:9" ht="32.25" customHeight="1" thickBot="1">
      <c r="A15" s="43"/>
      <c r="B15" s="169">
        <f>SUM(B12:B14)</f>
        <v>1317307.9000000001</v>
      </c>
      <c r="C15" s="170"/>
      <c r="D15" s="166">
        <f>SUM(D12:D14)</f>
        <v>100</v>
      </c>
      <c r="E15" s="167"/>
      <c r="F15" s="166" t="s">
        <v>48</v>
      </c>
      <c r="G15" s="168"/>
      <c r="H15" s="167"/>
      <c r="I15" s="44"/>
    </row>
    <row r="16" spans="1:9" ht="18.75">
      <c r="A16" s="43"/>
      <c r="B16" s="41"/>
      <c r="C16" s="41"/>
      <c r="D16" s="41"/>
      <c r="E16" s="41"/>
      <c r="F16" s="41"/>
      <c r="G16" s="41"/>
      <c r="H16" s="41"/>
      <c r="I16" s="44"/>
    </row>
    <row r="17" spans="1:9" ht="30" customHeight="1" thickBot="1">
      <c r="A17" s="26"/>
      <c r="B17" s="21"/>
      <c r="C17" s="21"/>
      <c r="D17" s="164" t="s">
        <v>99</v>
      </c>
      <c r="E17" s="164"/>
      <c r="F17" s="164"/>
      <c r="G17" s="164"/>
      <c r="H17" s="164"/>
      <c r="I17" s="17"/>
    </row>
    <row r="18" spans="1:9" ht="45" customHeight="1" thickBot="1">
      <c r="A18" s="26"/>
      <c r="B18" s="2" t="s">
        <v>38</v>
      </c>
      <c r="C18" s="34" t="s">
        <v>37</v>
      </c>
      <c r="D18" s="162" t="s">
        <v>36</v>
      </c>
      <c r="E18" s="163"/>
      <c r="F18" s="117" t="s">
        <v>35</v>
      </c>
      <c r="G18" s="119"/>
      <c r="H18" s="118"/>
      <c r="I18" s="17"/>
    </row>
    <row r="19" spans="1:9" ht="24" customHeight="1" thickBot="1">
      <c r="A19" s="26"/>
      <c r="B19" s="75">
        <f t="shared" ref="B19" si="0">D19*C19</f>
        <v>2973.8442</v>
      </c>
      <c r="C19" s="33">
        <v>0.06</v>
      </c>
      <c r="D19" s="161">
        <v>49564.07</v>
      </c>
      <c r="E19" s="161"/>
      <c r="F19" s="156" t="s">
        <v>41</v>
      </c>
      <c r="G19" s="156"/>
      <c r="H19" s="156"/>
      <c r="I19" s="17"/>
    </row>
    <row r="20" spans="1:9" ht="36" customHeight="1" thickBot="1">
      <c r="A20" s="26"/>
      <c r="B20" s="35">
        <f>SUM(B19:B19)</f>
        <v>2973.8442</v>
      </c>
      <c r="C20" s="2"/>
      <c r="D20" s="124">
        <f>SUM(D19:D19)</f>
        <v>49564.07</v>
      </c>
      <c r="E20" s="125"/>
      <c r="F20" s="117" t="s">
        <v>42</v>
      </c>
      <c r="G20" s="119"/>
      <c r="H20" s="118"/>
      <c r="I20" s="17"/>
    </row>
    <row r="21" spans="1:9" ht="18.75">
      <c r="A21" s="43"/>
      <c r="B21" s="42"/>
      <c r="C21" s="42"/>
      <c r="D21" s="42"/>
      <c r="E21" s="42"/>
      <c r="F21" s="42"/>
      <c r="G21" s="42"/>
      <c r="H21" s="42"/>
      <c r="I21" s="44"/>
    </row>
    <row r="22" spans="1:9" ht="18.75">
      <c r="A22" s="43"/>
      <c r="B22" s="42"/>
      <c r="C22" s="42"/>
      <c r="D22" s="42"/>
      <c r="E22" s="42"/>
      <c r="F22" s="42"/>
      <c r="G22" s="42"/>
      <c r="H22" s="42"/>
      <c r="I22" s="44"/>
    </row>
    <row r="23" spans="1:9" ht="18.75">
      <c r="A23" s="43"/>
      <c r="B23" s="42"/>
      <c r="C23" s="42"/>
      <c r="D23" s="42"/>
      <c r="E23" s="42"/>
      <c r="F23" s="42"/>
      <c r="G23" s="42"/>
      <c r="H23" s="42"/>
      <c r="I23" s="44"/>
    </row>
    <row r="24" spans="1:9" ht="18.75">
      <c r="A24" s="43"/>
      <c r="B24" s="42"/>
      <c r="C24" s="42"/>
      <c r="D24" s="42"/>
      <c r="E24" s="42"/>
      <c r="F24" s="42"/>
      <c r="G24" s="42"/>
      <c r="H24" s="42"/>
      <c r="I24" s="44"/>
    </row>
    <row r="25" spans="1:9" ht="18.75">
      <c r="A25" s="43"/>
      <c r="B25" s="42"/>
      <c r="C25" s="42"/>
      <c r="D25" s="42"/>
      <c r="E25" s="42"/>
      <c r="F25" s="42"/>
      <c r="G25" s="42"/>
      <c r="H25" s="42"/>
      <c r="I25" s="44"/>
    </row>
    <row r="26" spans="1:9" ht="18.75">
      <c r="A26" s="43"/>
      <c r="B26" s="42"/>
      <c r="C26" s="42"/>
      <c r="D26" s="42"/>
      <c r="E26" s="42"/>
      <c r="F26" s="42"/>
      <c r="G26" s="42"/>
      <c r="H26" s="42"/>
      <c r="I26" s="44"/>
    </row>
    <row r="27" spans="1:9" ht="18.75">
      <c r="A27" s="43"/>
      <c r="B27" s="42"/>
      <c r="C27" s="42"/>
      <c r="D27" s="42"/>
      <c r="E27" s="42"/>
      <c r="F27" s="42"/>
      <c r="G27" s="42"/>
      <c r="H27" s="42"/>
      <c r="I27" s="44"/>
    </row>
    <row r="28" spans="1:9" ht="18.75">
      <c r="A28" s="43"/>
      <c r="B28" s="42"/>
      <c r="C28" s="42"/>
      <c r="D28" s="42"/>
      <c r="E28" s="42"/>
      <c r="F28" s="42"/>
      <c r="G28" s="42"/>
      <c r="H28" s="42"/>
      <c r="I28" s="44"/>
    </row>
    <row r="29" spans="1:9" ht="18.75">
      <c r="A29" s="43"/>
      <c r="B29" s="42"/>
      <c r="C29" s="42"/>
      <c r="D29" s="42"/>
      <c r="E29" s="42"/>
      <c r="F29" s="42"/>
      <c r="G29" s="42"/>
      <c r="H29" s="42"/>
      <c r="I29" s="44"/>
    </row>
    <row r="30" spans="1:9" ht="18.75">
      <c r="A30" s="43"/>
      <c r="B30" s="42"/>
      <c r="C30" s="42"/>
      <c r="D30" s="42"/>
      <c r="E30" s="42"/>
      <c r="F30" s="42"/>
      <c r="G30" s="42"/>
      <c r="H30" s="42"/>
      <c r="I30" s="44"/>
    </row>
    <row r="31" spans="1:9" ht="18.75">
      <c r="A31" s="43"/>
      <c r="B31" s="42"/>
      <c r="C31" s="42"/>
      <c r="D31" s="42"/>
      <c r="E31" s="42"/>
      <c r="F31" s="42"/>
      <c r="G31" s="42"/>
      <c r="H31" s="42"/>
      <c r="I31" s="44"/>
    </row>
    <row r="32" spans="1:9" ht="15.75" thickBot="1">
      <c r="A32" s="27"/>
      <c r="B32" s="28"/>
      <c r="C32" s="28"/>
      <c r="D32" s="28"/>
      <c r="E32" s="28"/>
      <c r="F32" s="28"/>
      <c r="G32" s="28"/>
      <c r="H32" s="28"/>
      <c r="I32" s="19"/>
    </row>
    <row r="33" spans="1:9" ht="30" customHeight="1">
      <c r="A33" s="86"/>
      <c r="B33" s="86"/>
      <c r="C33" s="86"/>
      <c r="D33" s="86"/>
      <c r="E33" s="86"/>
      <c r="F33" s="86"/>
      <c r="G33" s="86"/>
      <c r="H33" s="86"/>
      <c r="I33" s="86"/>
    </row>
    <row r="34" spans="1:9" ht="30" customHeight="1">
      <c r="A34" s="82"/>
      <c r="B34" s="82"/>
      <c r="C34" s="82"/>
      <c r="D34" s="82"/>
      <c r="E34" s="82"/>
      <c r="F34" s="82"/>
      <c r="G34" s="82"/>
      <c r="H34" s="82"/>
      <c r="I34" s="82"/>
    </row>
    <row r="35" spans="1:9" ht="30" customHeight="1">
      <c r="A35" s="83"/>
      <c r="B35" s="15"/>
      <c r="C35" s="15"/>
      <c r="D35" s="16"/>
      <c r="E35" s="16"/>
      <c r="F35" s="16"/>
      <c r="G35" s="16"/>
      <c r="H35" s="16"/>
      <c r="I35" s="83"/>
    </row>
    <row r="36" spans="1:9" ht="30" customHeight="1">
      <c r="A36" s="83"/>
      <c r="B36" s="92"/>
      <c r="C36" s="92"/>
      <c r="D36" s="14"/>
      <c r="E36" s="14"/>
      <c r="F36" s="14"/>
      <c r="G36" s="14"/>
      <c r="H36" s="14"/>
      <c r="I36" s="83"/>
    </row>
    <row r="37" spans="1:9" ht="30" customHeight="1">
      <c r="A37" s="83"/>
      <c r="B37" s="15"/>
      <c r="C37" s="15"/>
      <c r="D37" s="16"/>
      <c r="E37" s="16"/>
      <c r="F37" s="16"/>
      <c r="G37" s="16"/>
      <c r="H37" s="16"/>
      <c r="I37" s="83"/>
    </row>
    <row r="38" spans="1:9" ht="18">
      <c r="A38" s="83"/>
      <c r="B38" s="83"/>
      <c r="C38" s="83"/>
      <c r="D38" s="83"/>
      <c r="E38" s="83"/>
      <c r="F38" s="83"/>
      <c r="G38" s="83"/>
      <c r="H38" s="83"/>
      <c r="I38" s="83"/>
    </row>
    <row r="39" spans="1:9" ht="18">
      <c r="A39" s="83"/>
      <c r="B39" s="83"/>
      <c r="C39" s="83"/>
      <c r="D39" s="83"/>
      <c r="E39" s="83"/>
      <c r="F39" s="83"/>
      <c r="G39" s="83"/>
      <c r="H39" s="83"/>
      <c r="I39" s="83"/>
    </row>
    <row r="40" spans="1:9" ht="30" customHeight="1">
      <c r="A40" s="83"/>
      <c r="B40" s="83"/>
      <c r="C40" s="83"/>
      <c r="D40" s="83"/>
      <c r="E40" s="16"/>
      <c r="F40" s="16"/>
      <c r="G40" s="16"/>
      <c r="H40" s="16"/>
      <c r="I40" s="83"/>
    </row>
    <row r="41" spans="1:9" ht="30" customHeight="1">
      <c r="A41" s="83"/>
      <c r="B41" s="87"/>
      <c r="C41" s="87"/>
      <c r="D41" s="16"/>
      <c r="E41" s="16"/>
      <c r="F41" s="16"/>
      <c r="G41" s="16"/>
      <c r="H41" s="16"/>
      <c r="I41" s="83"/>
    </row>
    <row r="42" spans="1:9" ht="20.25">
      <c r="A42" s="83"/>
      <c r="B42" s="88"/>
      <c r="C42" s="89"/>
      <c r="D42" s="93"/>
      <c r="E42" s="93"/>
      <c r="F42" s="93"/>
      <c r="G42" s="93"/>
      <c r="H42" s="93"/>
      <c r="I42" s="83"/>
    </row>
    <row r="43" spans="1:9" ht="20.25">
      <c r="A43" s="83"/>
      <c r="B43" s="88"/>
      <c r="C43" s="89"/>
      <c r="D43" s="93"/>
      <c r="E43" s="93"/>
      <c r="F43" s="93"/>
      <c r="G43" s="93"/>
      <c r="H43" s="93"/>
      <c r="I43" s="83"/>
    </row>
    <row r="44" spans="1:9" ht="20.25">
      <c r="A44" s="83"/>
      <c r="B44" s="88"/>
      <c r="C44" s="89"/>
      <c r="D44" s="93"/>
      <c r="E44" s="93"/>
      <c r="F44" s="93"/>
      <c r="G44" s="93"/>
      <c r="H44" s="93"/>
      <c r="I44" s="83"/>
    </row>
    <row r="45" spans="1:9" ht="20.25">
      <c r="A45" s="83"/>
      <c r="B45" s="88"/>
      <c r="C45" s="89"/>
      <c r="D45" s="93"/>
      <c r="E45" s="93"/>
      <c r="F45" s="93"/>
      <c r="G45" s="93"/>
      <c r="H45" s="93"/>
      <c r="I45" s="83"/>
    </row>
    <row r="46" spans="1:9" ht="20.25" customHeight="1">
      <c r="A46" s="83"/>
      <c r="B46" s="88"/>
      <c r="C46" s="89"/>
      <c r="D46" s="93"/>
      <c r="E46" s="93"/>
      <c r="F46" s="93"/>
      <c r="G46" s="93"/>
      <c r="H46" s="93"/>
      <c r="I46" s="83"/>
    </row>
    <row r="47" spans="1:9" ht="30" customHeight="1">
      <c r="A47" s="83"/>
      <c r="B47" s="90"/>
      <c r="C47" s="91"/>
      <c r="D47" s="16"/>
      <c r="E47" s="16"/>
      <c r="F47" s="16"/>
      <c r="G47" s="16"/>
      <c r="H47" s="16"/>
      <c r="I47" s="83"/>
    </row>
    <row r="48" spans="1:9">
      <c r="A48" s="84"/>
      <c r="B48" s="84"/>
      <c r="C48" s="84"/>
      <c r="D48" s="84"/>
      <c r="E48" s="84"/>
      <c r="F48" s="84"/>
      <c r="G48" s="84"/>
      <c r="H48" s="84"/>
      <c r="I48" s="84"/>
    </row>
    <row r="49" spans="1:9" ht="18">
      <c r="A49" s="83"/>
      <c r="B49" s="83"/>
      <c r="C49" s="83"/>
      <c r="D49" s="83"/>
      <c r="E49" s="83"/>
      <c r="F49" s="83"/>
      <c r="G49" s="83"/>
      <c r="H49" s="83"/>
      <c r="I49" s="83"/>
    </row>
    <row r="50" spans="1:9">
      <c r="A50" s="84"/>
      <c r="B50" s="84"/>
      <c r="C50" s="84"/>
      <c r="D50" s="84"/>
      <c r="E50" s="84"/>
      <c r="F50" s="84"/>
      <c r="G50" s="84"/>
      <c r="H50" s="84"/>
      <c r="I50" s="84"/>
    </row>
    <row r="51" spans="1:9" ht="30" customHeight="1">
      <c r="A51" s="82"/>
      <c r="B51" s="82"/>
      <c r="C51" s="82"/>
      <c r="D51" s="82"/>
      <c r="E51" s="82"/>
      <c r="F51" s="82"/>
      <c r="G51" s="82"/>
      <c r="H51" s="82"/>
      <c r="I51" s="82"/>
    </row>
    <row r="52" spans="1:9" ht="30" customHeight="1">
      <c r="A52" s="82"/>
      <c r="B52" s="82"/>
      <c r="C52" s="82"/>
      <c r="D52" s="82"/>
      <c r="E52" s="82"/>
      <c r="F52" s="82"/>
      <c r="G52" s="82"/>
      <c r="H52" s="82"/>
      <c r="I52" s="82"/>
    </row>
    <row r="53" spans="1:9" ht="30" customHeight="1">
      <c r="A53" s="83"/>
      <c r="B53" s="15"/>
      <c r="C53" s="15"/>
      <c r="D53" s="16"/>
      <c r="E53" s="16"/>
      <c r="F53" s="16"/>
      <c r="G53" s="16"/>
      <c r="H53" s="16"/>
      <c r="I53" s="83"/>
    </row>
    <row r="54" spans="1:9" ht="36" customHeight="1">
      <c r="A54" s="83"/>
      <c r="B54" s="92"/>
      <c r="C54" s="92"/>
      <c r="D54" s="14"/>
      <c r="E54" s="14"/>
      <c r="F54" s="14"/>
      <c r="G54" s="14"/>
      <c r="H54" s="14"/>
      <c r="I54" s="83"/>
    </row>
    <row r="55" spans="1:9" ht="30" customHeight="1">
      <c r="A55" s="83"/>
      <c r="B55" s="15"/>
      <c r="C55" s="15"/>
      <c r="D55" s="16"/>
      <c r="E55" s="16"/>
      <c r="F55" s="16"/>
      <c r="G55" s="16"/>
      <c r="H55" s="16"/>
      <c r="I55" s="83"/>
    </row>
    <row r="56" spans="1:9" ht="18">
      <c r="A56" s="83"/>
      <c r="B56" s="83"/>
      <c r="C56" s="83"/>
      <c r="D56" s="83"/>
      <c r="E56" s="83"/>
      <c r="F56" s="83"/>
      <c r="G56" s="83"/>
      <c r="H56" s="83"/>
      <c r="I56" s="83"/>
    </row>
    <row r="57" spans="1:9">
      <c r="A57" s="84"/>
      <c r="B57" s="84"/>
      <c r="C57" s="84"/>
      <c r="D57" s="84"/>
      <c r="E57" s="84"/>
      <c r="F57" s="84"/>
      <c r="G57" s="84"/>
      <c r="H57" s="84"/>
      <c r="I57" s="84"/>
    </row>
    <row r="58" spans="1:9" ht="20.25">
      <c r="A58" s="84"/>
      <c r="B58" s="94"/>
      <c r="C58" s="94"/>
      <c r="D58" s="84"/>
      <c r="E58" s="84"/>
      <c r="F58" s="84"/>
      <c r="G58" s="84"/>
      <c r="H58" s="84"/>
      <c r="I58" s="84"/>
    </row>
    <row r="59" spans="1:9" ht="20.25">
      <c r="A59" s="84"/>
      <c r="B59" s="85"/>
      <c r="C59" s="85"/>
      <c r="D59" s="84"/>
      <c r="E59" s="84"/>
      <c r="F59" s="84"/>
      <c r="G59" s="84"/>
      <c r="H59" s="84"/>
      <c r="I59" s="84"/>
    </row>
    <row r="60" spans="1:9" ht="20.25">
      <c r="A60" s="84"/>
      <c r="B60" s="95"/>
      <c r="C60" s="95"/>
      <c r="D60" s="84"/>
      <c r="E60" s="84"/>
      <c r="F60" s="84"/>
      <c r="G60" s="84"/>
      <c r="H60" s="84"/>
      <c r="I60" s="84"/>
    </row>
    <row r="61" spans="1:9" ht="18">
      <c r="A61" s="84"/>
      <c r="B61" s="16"/>
      <c r="C61" s="16"/>
      <c r="D61" s="16"/>
      <c r="E61" s="84"/>
      <c r="F61" s="84"/>
      <c r="G61" s="84"/>
      <c r="H61" s="84"/>
      <c r="I61" s="84"/>
    </row>
    <row r="62" spans="1:9" ht="18">
      <c r="A62" s="84"/>
      <c r="B62" s="16"/>
      <c r="C62" s="16"/>
      <c r="D62" s="16"/>
      <c r="E62" s="84"/>
      <c r="F62" s="84"/>
      <c r="G62" s="84"/>
      <c r="H62" s="84"/>
      <c r="I62" s="84"/>
    </row>
    <row r="63" spans="1:9" ht="18">
      <c r="A63" s="84"/>
      <c r="B63" s="14"/>
      <c r="C63" s="14"/>
      <c r="D63" s="14"/>
      <c r="E63" s="84"/>
      <c r="F63" s="84"/>
      <c r="G63" s="84"/>
      <c r="H63" s="84"/>
      <c r="I63" s="84"/>
    </row>
    <row r="64" spans="1:9">
      <c r="A64" s="84"/>
      <c r="B64" s="84"/>
      <c r="C64" s="84"/>
      <c r="D64" s="84"/>
      <c r="E64" s="84"/>
      <c r="F64" s="84"/>
      <c r="G64" s="84"/>
      <c r="H64" s="84"/>
      <c r="I64" s="84"/>
    </row>
    <row r="65" spans="1:9">
      <c r="A65" s="84"/>
      <c r="B65" s="84"/>
      <c r="C65" s="84"/>
      <c r="D65" s="84"/>
      <c r="E65" s="84"/>
      <c r="F65" s="84"/>
      <c r="G65" s="84"/>
      <c r="H65" s="84"/>
      <c r="I65" s="84"/>
    </row>
    <row r="66" spans="1:9" ht="33" customHeight="1">
      <c r="A66" s="84"/>
      <c r="B66" s="84"/>
      <c r="C66" s="84"/>
      <c r="D66" s="84"/>
      <c r="E66" s="84"/>
      <c r="F66" s="84"/>
      <c r="G66" s="84"/>
      <c r="H66" s="84"/>
      <c r="I66" s="84"/>
    </row>
    <row r="67" spans="1:9" ht="24" customHeight="1">
      <c r="A67" s="84"/>
      <c r="B67" s="82"/>
      <c r="C67" s="82"/>
      <c r="D67" s="82"/>
      <c r="E67" s="82"/>
      <c r="F67" s="82"/>
      <c r="G67" s="82"/>
      <c r="H67" s="82"/>
      <c r="I67" s="84"/>
    </row>
    <row r="68" spans="1:9" ht="33" customHeight="1">
      <c r="A68" s="84"/>
      <c r="B68" s="82"/>
      <c r="C68" s="82"/>
      <c r="D68" s="82"/>
      <c r="E68" s="82"/>
      <c r="F68" s="82"/>
      <c r="G68" s="82"/>
      <c r="H68" s="82"/>
      <c r="I68" s="84"/>
    </row>
    <row r="69" spans="1:9" ht="36" customHeight="1">
      <c r="A69" s="84"/>
      <c r="B69" s="15"/>
      <c r="C69" s="15"/>
      <c r="D69" s="16"/>
      <c r="E69" s="16"/>
      <c r="F69" s="16"/>
      <c r="G69" s="16"/>
      <c r="H69" s="16"/>
      <c r="I69" s="84"/>
    </row>
    <row r="70" spans="1:9" ht="24" customHeight="1">
      <c r="A70" s="84"/>
      <c r="B70" s="92"/>
      <c r="C70" s="92"/>
      <c r="D70" s="14"/>
      <c r="E70" s="14"/>
      <c r="F70" s="14"/>
      <c r="G70" s="14"/>
      <c r="H70" s="14"/>
      <c r="I70" s="84"/>
    </row>
    <row r="71" spans="1:9" ht="36" customHeight="1">
      <c r="A71" s="84"/>
      <c r="B71" s="15"/>
      <c r="C71" s="15"/>
      <c r="D71" s="16"/>
      <c r="E71" s="16"/>
      <c r="F71" s="16"/>
      <c r="G71" s="16"/>
      <c r="H71" s="16"/>
      <c r="I71" s="84"/>
    </row>
    <row r="72" spans="1:9" ht="30" customHeight="1">
      <c r="A72" s="84"/>
      <c r="B72" s="83"/>
      <c r="C72" s="83"/>
      <c r="D72" s="83"/>
      <c r="E72" s="83"/>
      <c r="F72" s="83"/>
      <c r="G72" s="83"/>
      <c r="H72" s="83"/>
      <c r="I72" s="84"/>
    </row>
    <row r="73" spans="1:9" ht="22.5" customHeight="1">
      <c r="A73" s="84"/>
      <c r="B73" s="84"/>
      <c r="C73" s="84"/>
      <c r="D73" s="84"/>
      <c r="E73" s="84"/>
      <c r="F73" s="84"/>
      <c r="G73" s="84"/>
      <c r="H73" s="84"/>
      <c r="I73" s="84"/>
    </row>
    <row r="74" spans="1:9" ht="22.5" customHeight="1">
      <c r="A74" s="84"/>
      <c r="B74" s="94"/>
      <c r="C74" s="94"/>
      <c r="D74" s="84"/>
      <c r="E74" s="84"/>
      <c r="F74" s="84"/>
      <c r="G74" s="84"/>
      <c r="H74" s="84"/>
      <c r="I74" s="84"/>
    </row>
    <row r="75" spans="1:9" ht="22.5" customHeight="1">
      <c r="A75" s="84"/>
      <c r="B75" s="85"/>
      <c r="C75" s="85"/>
      <c r="D75" s="84"/>
      <c r="E75" s="84"/>
      <c r="F75" s="84"/>
      <c r="G75" s="84"/>
      <c r="H75" s="84"/>
      <c r="I75" s="84"/>
    </row>
    <row r="76" spans="1:9" ht="22.5" customHeight="1">
      <c r="A76" s="84"/>
      <c r="B76" s="95"/>
      <c r="C76" s="95"/>
      <c r="D76" s="84"/>
      <c r="E76" s="84"/>
      <c r="F76" s="84"/>
      <c r="G76" s="84"/>
      <c r="H76" s="84"/>
      <c r="I76" s="84"/>
    </row>
    <row r="77" spans="1:9" ht="22.5" customHeight="1">
      <c r="A77" s="84"/>
      <c r="B77" s="84"/>
      <c r="C77" s="84"/>
      <c r="D77" s="84"/>
      <c r="E77" s="84"/>
      <c r="F77" s="84"/>
      <c r="G77" s="84"/>
      <c r="H77" s="84"/>
      <c r="I77" s="84"/>
    </row>
    <row r="78" spans="1:9" ht="22.5" customHeight="1">
      <c r="A78" s="84"/>
      <c r="B78" s="84"/>
      <c r="C78" s="84"/>
      <c r="D78" s="84"/>
      <c r="E78" s="84"/>
      <c r="F78" s="84"/>
      <c r="G78" s="84"/>
      <c r="H78" s="84"/>
      <c r="I78" s="84"/>
    </row>
    <row r="79" spans="1:9" ht="30" customHeight="1">
      <c r="A79" s="84"/>
      <c r="B79" s="84"/>
      <c r="C79" s="84"/>
      <c r="D79" s="84"/>
      <c r="E79" s="84"/>
      <c r="F79" s="84"/>
      <c r="G79" s="84"/>
      <c r="H79" s="84"/>
      <c r="I79" s="84"/>
    </row>
    <row r="80" spans="1:9">
      <c r="A80" s="84"/>
      <c r="B80" s="84"/>
      <c r="C80" s="84"/>
      <c r="D80" s="84"/>
      <c r="E80" s="84"/>
      <c r="F80" s="84"/>
      <c r="G80" s="84"/>
      <c r="H80" s="84"/>
      <c r="I80" s="84"/>
    </row>
    <row r="81" spans="1:9">
      <c r="A81" s="84"/>
      <c r="B81" s="84"/>
      <c r="C81" s="84"/>
      <c r="D81" s="84"/>
      <c r="E81" s="84"/>
      <c r="F81" s="84"/>
      <c r="G81" s="84"/>
      <c r="H81" s="84"/>
      <c r="I81" s="84"/>
    </row>
    <row r="82" spans="1:9">
      <c r="A82" s="84"/>
      <c r="B82" s="84"/>
      <c r="C82" s="84"/>
      <c r="D82" s="84"/>
      <c r="E82" s="84"/>
      <c r="F82" s="84"/>
      <c r="G82" s="84"/>
      <c r="H82" s="84"/>
      <c r="I82" s="84"/>
    </row>
    <row r="83" spans="1:9">
      <c r="A83" s="84"/>
      <c r="B83" s="84"/>
      <c r="C83" s="84"/>
      <c r="D83" s="84"/>
      <c r="E83" s="84"/>
      <c r="F83" s="84"/>
      <c r="G83" s="84"/>
      <c r="H83" s="84"/>
      <c r="I83" s="84"/>
    </row>
    <row r="84" spans="1:9">
      <c r="A84" s="84"/>
      <c r="B84" s="84"/>
      <c r="C84" s="84"/>
      <c r="D84" s="84"/>
      <c r="E84" s="84"/>
      <c r="F84" s="84"/>
      <c r="G84" s="84"/>
      <c r="H84" s="84"/>
      <c r="I84" s="84"/>
    </row>
    <row r="85" spans="1:9" ht="33" customHeight="1">
      <c r="A85" s="84"/>
      <c r="B85" s="84"/>
      <c r="C85" s="84"/>
      <c r="D85" s="84"/>
      <c r="E85" s="84"/>
      <c r="F85" s="84"/>
      <c r="G85" s="84"/>
      <c r="H85" s="84"/>
      <c r="I85" s="84"/>
    </row>
    <row r="86" spans="1:9" ht="24" customHeight="1">
      <c r="A86" s="84"/>
      <c r="B86" s="84"/>
      <c r="C86" s="84"/>
      <c r="D86" s="84"/>
      <c r="E86" s="84"/>
      <c r="F86" s="84"/>
      <c r="G86" s="84"/>
      <c r="H86" s="84"/>
      <c r="I86" s="84"/>
    </row>
    <row r="87" spans="1:9" ht="33" customHeight="1">
      <c r="A87" s="84"/>
      <c r="B87" s="84"/>
      <c r="C87" s="84"/>
      <c r="D87" s="84"/>
      <c r="E87" s="84"/>
      <c r="F87" s="84"/>
      <c r="G87" s="84"/>
      <c r="H87" s="84"/>
      <c r="I87" s="84"/>
    </row>
    <row r="88" spans="1:9">
      <c r="A88" s="84"/>
      <c r="B88" s="84"/>
      <c r="C88" s="84"/>
      <c r="D88" s="84"/>
      <c r="E88" s="84"/>
      <c r="F88" s="84"/>
      <c r="G88" s="84"/>
      <c r="H88" s="84"/>
      <c r="I88" s="84"/>
    </row>
    <row r="89" spans="1:9">
      <c r="A89" s="84"/>
      <c r="B89" s="84"/>
      <c r="C89" s="84"/>
      <c r="D89" s="84"/>
      <c r="E89" s="84"/>
      <c r="F89" s="84"/>
      <c r="G89" s="84"/>
      <c r="H89" s="84"/>
      <c r="I89" s="84"/>
    </row>
    <row r="90" spans="1:9">
      <c r="A90" s="84"/>
      <c r="B90" s="84"/>
      <c r="C90" s="84"/>
      <c r="D90" s="84"/>
      <c r="E90" s="84"/>
      <c r="F90" s="84"/>
      <c r="G90" s="84"/>
      <c r="H90" s="84"/>
      <c r="I90" s="84"/>
    </row>
    <row r="91" spans="1:9">
      <c r="A91" s="84"/>
      <c r="B91" s="84"/>
      <c r="C91" s="84"/>
      <c r="D91" s="84"/>
      <c r="E91" s="84"/>
      <c r="F91" s="84"/>
      <c r="G91" s="84"/>
      <c r="H91" s="84"/>
      <c r="I91" s="84"/>
    </row>
    <row r="92" spans="1:9">
      <c r="A92" s="84"/>
      <c r="B92" s="84"/>
      <c r="C92" s="84"/>
      <c r="D92" s="84"/>
      <c r="E92" s="84"/>
      <c r="F92" s="84"/>
      <c r="G92" s="84"/>
      <c r="H92" s="84"/>
      <c r="I92" s="84"/>
    </row>
    <row r="93" spans="1:9">
      <c r="A93" s="84"/>
      <c r="B93" s="84"/>
      <c r="C93" s="84"/>
      <c r="D93" s="84"/>
      <c r="E93" s="84"/>
      <c r="F93" s="84"/>
      <c r="G93" s="84"/>
      <c r="H93" s="84"/>
      <c r="I93" s="84"/>
    </row>
    <row r="94" spans="1:9">
      <c r="A94" s="84"/>
      <c r="B94" s="84"/>
      <c r="C94" s="84"/>
      <c r="D94" s="84"/>
      <c r="E94" s="84"/>
      <c r="F94" s="84"/>
      <c r="G94" s="84"/>
      <c r="H94" s="84"/>
      <c r="I94" s="84"/>
    </row>
    <row r="95" spans="1:9">
      <c r="A95" s="84"/>
      <c r="B95" s="84"/>
      <c r="C95" s="84"/>
      <c r="D95" s="84"/>
      <c r="E95" s="84"/>
      <c r="F95" s="84"/>
      <c r="G95" s="84"/>
      <c r="H95" s="84"/>
      <c r="I95" s="84"/>
    </row>
    <row r="96" spans="1:9">
      <c r="A96" s="84"/>
      <c r="B96" s="84"/>
      <c r="C96" s="84"/>
      <c r="D96" s="84"/>
      <c r="E96" s="84"/>
      <c r="F96" s="84"/>
      <c r="G96" s="84"/>
      <c r="H96" s="84"/>
      <c r="I96" s="84"/>
    </row>
    <row r="97" spans="1:9">
      <c r="A97" s="84"/>
      <c r="B97" s="84"/>
      <c r="C97" s="84"/>
      <c r="D97" s="84"/>
      <c r="E97" s="84"/>
      <c r="F97" s="84"/>
      <c r="G97" s="84"/>
      <c r="H97" s="84"/>
      <c r="I97" s="84"/>
    </row>
    <row r="98" spans="1:9">
      <c r="A98" s="84"/>
      <c r="B98" s="84"/>
      <c r="C98" s="84"/>
      <c r="D98" s="84"/>
      <c r="E98" s="84"/>
      <c r="F98" s="84"/>
      <c r="G98" s="84"/>
      <c r="H98" s="84"/>
      <c r="I98" s="84"/>
    </row>
    <row r="99" spans="1:9">
      <c r="A99" s="84"/>
      <c r="B99" s="84"/>
      <c r="C99" s="84"/>
      <c r="D99" s="84"/>
      <c r="E99" s="84"/>
      <c r="F99" s="84"/>
      <c r="G99" s="84"/>
      <c r="H99" s="84"/>
      <c r="I99" s="84"/>
    </row>
    <row r="100" spans="1:9">
      <c r="A100" s="84"/>
      <c r="B100" s="84"/>
      <c r="C100" s="84"/>
      <c r="D100" s="84"/>
      <c r="E100" s="84"/>
      <c r="F100" s="84"/>
      <c r="G100" s="84"/>
      <c r="H100" s="84"/>
      <c r="I100" s="84"/>
    </row>
  </sheetData>
  <mergeCells count="32">
    <mergeCell ref="B13:C13"/>
    <mergeCell ref="B14:C14"/>
    <mergeCell ref="F11:H11"/>
    <mergeCell ref="B15:C15"/>
    <mergeCell ref="F15:H15"/>
    <mergeCell ref="D12:E12"/>
    <mergeCell ref="D13:E13"/>
    <mergeCell ref="D14:E14"/>
    <mergeCell ref="D15:E15"/>
    <mergeCell ref="F13:H13"/>
    <mergeCell ref="F14:H14"/>
    <mergeCell ref="B12:C12"/>
    <mergeCell ref="F12:H12"/>
    <mergeCell ref="A1:I1"/>
    <mergeCell ref="A2:I2"/>
    <mergeCell ref="D10:H10"/>
    <mergeCell ref="D11:E11"/>
    <mergeCell ref="A3:I3"/>
    <mergeCell ref="D7:H7"/>
    <mergeCell ref="B7:C7"/>
    <mergeCell ref="D6:H6"/>
    <mergeCell ref="B6:C6"/>
    <mergeCell ref="D5:H5"/>
    <mergeCell ref="B5:C5"/>
    <mergeCell ref="B11:C11"/>
    <mergeCell ref="D19:E19"/>
    <mergeCell ref="F19:H19"/>
    <mergeCell ref="D20:E20"/>
    <mergeCell ref="F20:H20"/>
    <mergeCell ref="D17:H17"/>
    <mergeCell ref="D18:E18"/>
    <mergeCell ref="F18:H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9"/>
  <sheetViews>
    <sheetView topLeftCell="A24" workbookViewId="0">
      <selection activeCell="J33" sqref="A33:J65"/>
    </sheetView>
  </sheetViews>
  <sheetFormatPr defaultRowHeight="15"/>
  <cols>
    <col min="3" max="3" width="7.85546875" customWidth="1"/>
    <col min="4" max="4" width="13.140625" customWidth="1"/>
    <col min="10" max="10" width="7.28515625" customWidth="1"/>
  </cols>
  <sheetData>
    <row r="1" spans="1:10" ht="24" customHeight="1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10" ht="24" customHeight="1">
      <c r="A2" s="114" t="s">
        <v>1</v>
      </c>
      <c r="B2" s="115"/>
      <c r="C2" s="115"/>
      <c r="D2" s="115"/>
      <c r="E2" s="115"/>
      <c r="F2" s="115"/>
      <c r="G2" s="115"/>
      <c r="H2" s="115"/>
      <c r="I2" s="115"/>
      <c r="J2" s="116"/>
    </row>
    <row r="3" spans="1:10" ht="58.5" customHeight="1">
      <c r="A3" s="208" t="s">
        <v>100</v>
      </c>
      <c r="B3" s="209"/>
      <c r="C3" s="209"/>
      <c r="D3" s="209"/>
      <c r="E3" s="209"/>
      <c r="F3" s="209"/>
      <c r="G3" s="209"/>
      <c r="H3" s="209"/>
      <c r="I3" s="209"/>
      <c r="J3" s="210"/>
    </row>
    <row r="4" spans="1:10" ht="19.5" customHeight="1" thickBot="1">
      <c r="A4" s="49"/>
      <c r="B4" s="50"/>
      <c r="C4" s="50"/>
      <c r="D4" s="50"/>
      <c r="E4" s="213" t="s">
        <v>56</v>
      </c>
      <c r="F4" s="213"/>
      <c r="G4" s="213"/>
      <c r="H4" s="213"/>
      <c r="I4" s="213"/>
      <c r="J4" s="51"/>
    </row>
    <row r="5" spans="1:10" ht="63.75" customHeight="1" thickBot="1">
      <c r="A5" s="43"/>
      <c r="B5" s="211" t="s">
        <v>50</v>
      </c>
      <c r="C5" s="205"/>
      <c r="D5" s="53" t="s">
        <v>55</v>
      </c>
      <c r="E5" s="211" t="s">
        <v>49</v>
      </c>
      <c r="F5" s="205"/>
      <c r="G5" s="211" t="s">
        <v>3</v>
      </c>
      <c r="H5" s="212"/>
      <c r="I5" s="205"/>
      <c r="J5" s="17"/>
    </row>
    <row r="6" spans="1:10" ht="24" customHeight="1">
      <c r="A6" s="43"/>
      <c r="B6" s="201">
        <f>D6*E6</f>
        <v>15807.694799999999</v>
      </c>
      <c r="C6" s="201"/>
      <c r="D6" s="52">
        <v>0.3</v>
      </c>
      <c r="E6" s="201">
        <f>'توزيع الارباح'!B13</f>
        <v>52692.315999999999</v>
      </c>
      <c r="F6" s="206"/>
      <c r="G6" s="198" t="s">
        <v>51</v>
      </c>
      <c r="H6" s="198"/>
      <c r="I6" s="198"/>
      <c r="J6" s="17"/>
    </row>
    <row r="7" spans="1:10" ht="24" customHeight="1" thickBot="1">
      <c r="A7" s="43"/>
      <c r="B7" s="202">
        <f>E7</f>
        <v>0</v>
      </c>
      <c r="C7" s="203"/>
      <c r="D7" s="40"/>
      <c r="E7" s="202">
        <f>'توزيع الارباح'!B42</f>
        <v>0</v>
      </c>
      <c r="F7" s="203"/>
      <c r="G7" s="197" t="s">
        <v>53</v>
      </c>
      <c r="H7" s="197"/>
      <c r="I7" s="197"/>
      <c r="J7" s="17"/>
    </row>
    <row r="8" spans="1:10" ht="39.75" customHeight="1" thickBot="1">
      <c r="A8" s="43"/>
      <c r="B8" s="204">
        <f>SUM(B6:B7)</f>
        <v>15807.694799999999</v>
      </c>
      <c r="C8" s="205"/>
      <c r="D8" s="166" t="s">
        <v>78</v>
      </c>
      <c r="E8" s="168"/>
      <c r="F8" s="168"/>
      <c r="G8" s="168"/>
      <c r="H8" s="168"/>
      <c r="I8" s="167"/>
      <c r="J8" s="17"/>
    </row>
    <row r="9" spans="1:10" ht="18.75">
      <c r="A9" s="43"/>
      <c r="B9" s="41"/>
      <c r="C9" s="41"/>
      <c r="D9" s="42"/>
      <c r="E9" s="41"/>
      <c r="F9" s="41"/>
      <c r="G9" s="41"/>
      <c r="H9" s="41"/>
      <c r="I9" s="41"/>
      <c r="J9" s="17"/>
    </row>
    <row r="10" spans="1:10" ht="19.5" thickBot="1">
      <c r="A10" s="43"/>
      <c r="B10" s="41"/>
      <c r="C10" s="41"/>
      <c r="D10" s="42"/>
      <c r="E10" s="41"/>
      <c r="F10" s="41"/>
      <c r="G10" s="41"/>
      <c r="H10" s="41"/>
      <c r="I10" s="41"/>
      <c r="J10" s="17"/>
    </row>
    <row r="11" spans="1:10" ht="32.25" customHeight="1" thickBot="1">
      <c r="A11" s="43"/>
      <c r="B11" s="207">
        <f>Sheet3!C14</f>
        <v>36884.621199999994</v>
      </c>
      <c r="C11" s="128"/>
      <c r="D11" s="126" t="s">
        <v>103</v>
      </c>
      <c r="E11" s="127"/>
      <c r="F11" s="127"/>
      <c r="G11" s="127"/>
      <c r="H11" s="127"/>
      <c r="I11" s="128"/>
      <c r="J11" s="17"/>
    </row>
    <row r="12" spans="1:10" ht="18.75">
      <c r="A12" s="43"/>
      <c r="B12" s="41"/>
      <c r="C12" s="41"/>
      <c r="D12" s="42"/>
      <c r="E12" s="41"/>
      <c r="F12" s="41"/>
      <c r="G12" s="41"/>
      <c r="H12" s="41"/>
      <c r="I12" s="41"/>
      <c r="J12" s="17"/>
    </row>
    <row r="13" spans="1:10" ht="18.75">
      <c r="A13" s="43"/>
      <c r="B13" s="42"/>
      <c r="C13" s="42"/>
      <c r="D13" s="42"/>
      <c r="E13" s="42"/>
      <c r="F13" s="42"/>
      <c r="G13" s="42"/>
      <c r="H13" s="42"/>
      <c r="I13" s="42"/>
      <c r="J13" s="17"/>
    </row>
    <row r="14" spans="1:10" ht="18.75">
      <c r="A14" s="43"/>
      <c r="B14" s="42"/>
      <c r="C14" s="42"/>
      <c r="D14" s="42"/>
      <c r="E14" s="42"/>
      <c r="F14" s="42"/>
      <c r="G14" s="42"/>
      <c r="H14" s="42"/>
      <c r="I14" s="42"/>
      <c r="J14" s="17"/>
    </row>
    <row r="15" spans="1:10" ht="18.75">
      <c r="A15" s="43"/>
      <c r="B15" s="42"/>
      <c r="C15" s="42"/>
      <c r="D15" s="42"/>
      <c r="E15" s="42"/>
      <c r="F15" s="42"/>
      <c r="G15" s="42"/>
      <c r="H15" s="42"/>
      <c r="I15" s="42"/>
      <c r="J15" s="17"/>
    </row>
    <row r="16" spans="1:10" ht="18.75">
      <c r="A16" s="43"/>
      <c r="B16" s="42"/>
      <c r="C16" s="42"/>
      <c r="D16" s="42"/>
      <c r="E16" s="42"/>
      <c r="F16" s="42"/>
      <c r="G16" s="42"/>
      <c r="H16" s="42"/>
      <c r="I16" s="42"/>
      <c r="J16" s="17"/>
    </row>
    <row r="17" spans="1:10" ht="18.75">
      <c r="A17" s="43"/>
      <c r="B17" s="42"/>
      <c r="C17" s="42"/>
      <c r="D17" s="42"/>
      <c r="E17" s="42"/>
      <c r="F17" s="42"/>
      <c r="G17" s="42"/>
      <c r="H17" s="42"/>
      <c r="I17" s="42"/>
      <c r="J17" s="17"/>
    </row>
    <row r="18" spans="1:10" ht="18.75">
      <c r="A18" s="43"/>
      <c r="B18" s="199" t="s">
        <v>84</v>
      </c>
      <c r="C18" s="199"/>
      <c r="D18" s="199"/>
      <c r="E18" s="42"/>
      <c r="F18" s="42"/>
      <c r="G18" s="42"/>
      <c r="H18" s="42"/>
      <c r="I18" s="42"/>
      <c r="J18" s="17"/>
    </row>
    <row r="19" spans="1:10" ht="18.75">
      <c r="A19" s="43"/>
      <c r="B19" s="42"/>
      <c r="C19" s="42"/>
      <c r="D19" s="42"/>
      <c r="E19" s="42"/>
      <c r="F19" s="42"/>
      <c r="G19" s="42"/>
      <c r="H19" s="42"/>
      <c r="I19" s="42"/>
      <c r="J19" s="17"/>
    </row>
    <row r="20" spans="1:10" ht="18.75">
      <c r="A20" s="43"/>
      <c r="B20" s="200" t="s">
        <v>86</v>
      </c>
      <c r="C20" s="200"/>
      <c r="D20" s="200"/>
      <c r="E20" s="42"/>
      <c r="F20" s="42"/>
      <c r="G20" s="42"/>
      <c r="H20" s="42"/>
      <c r="I20" s="42"/>
      <c r="J20" s="17"/>
    </row>
    <row r="21" spans="1:10" ht="18.75">
      <c r="A21" s="43"/>
      <c r="B21" s="42"/>
      <c r="C21" s="42"/>
      <c r="D21" s="42"/>
      <c r="E21" s="42"/>
      <c r="F21" s="42"/>
      <c r="G21" s="42"/>
      <c r="H21" s="42"/>
      <c r="I21" s="42"/>
      <c r="J21" s="17"/>
    </row>
    <row r="22" spans="1:10" ht="18.75">
      <c r="A22" s="43"/>
      <c r="B22" s="42"/>
      <c r="C22" s="42"/>
      <c r="D22" s="42"/>
      <c r="E22" s="42"/>
      <c r="F22" s="42"/>
      <c r="G22" s="42"/>
      <c r="H22" s="42"/>
      <c r="I22" s="42"/>
      <c r="J22" s="17"/>
    </row>
    <row r="23" spans="1:10" ht="18.75">
      <c r="A23" s="43"/>
      <c r="B23" s="42"/>
      <c r="C23" s="42"/>
      <c r="D23" s="42"/>
      <c r="E23" s="42"/>
      <c r="F23" s="42"/>
      <c r="G23" s="42"/>
      <c r="H23" s="42"/>
      <c r="I23" s="42"/>
      <c r="J23" s="17"/>
    </row>
    <row r="24" spans="1:10" ht="18.75">
      <c r="A24" s="43"/>
      <c r="B24" s="42"/>
      <c r="C24" s="42"/>
      <c r="D24" s="42"/>
      <c r="E24" s="42"/>
      <c r="F24" s="42"/>
      <c r="G24" s="42"/>
      <c r="H24" s="42"/>
      <c r="I24" s="42"/>
      <c r="J24" s="17"/>
    </row>
    <row r="25" spans="1:10" ht="18.75">
      <c r="A25" s="43"/>
      <c r="B25" s="42"/>
      <c r="C25" s="42"/>
      <c r="D25" s="42"/>
      <c r="E25" s="42"/>
      <c r="F25" s="42"/>
      <c r="G25" s="42"/>
      <c r="H25" s="42"/>
      <c r="I25" s="42"/>
      <c r="J25" s="17"/>
    </row>
    <row r="26" spans="1:10" ht="18.75">
      <c r="A26" s="43"/>
      <c r="B26" s="42"/>
      <c r="C26" s="42"/>
      <c r="D26" s="42"/>
      <c r="E26" s="42"/>
      <c r="F26" s="42"/>
      <c r="G26" s="42"/>
      <c r="H26" s="42"/>
      <c r="I26" s="42"/>
      <c r="J26" s="17"/>
    </row>
    <row r="27" spans="1:10" ht="18.75">
      <c r="A27" s="43"/>
      <c r="B27" s="42"/>
      <c r="C27" s="42"/>
      <c r="D27" s="42"/>
      <c r="E27" s="42"/>
      <c r="F27" s="42"/>
      <c r="G27" s="42"/>
      <c r="H27" s="42"/>
      <c r="I27" s="42"/>
      <c r="J27" s="17"/>
    </row>
    <row r="28" spans="1:10" ht="18.75">
      <c r="A28" s="43"/>
      <c r="B28" s="42"/>
      <c r="C28" s="42"/>
      <c r="D28" s="42"/>
      <c r="E28" s="42"/>
      <c r="F28" s="42"/>
      <c r="G28" s="42"/>
      <c r="H28" s="42"/>
      <c r="I28" s="42"/>
      <c r="J28" s="17"/>
    </row>
    <row r="29" spans="1:10" ht="18.75">
      <c r="A29" s="43"/>
      <c r="B29" s="42"/>
      <c r="C29" s="42"/>
      <c r="D29" s="42"/>
      <c r="E29" s="42"/>
      <c r="F29" s="42"/>
      <c r="G29" s="42"/>
      <c r="H29" s="42"/>
      <c r="I29" s="42"/>
      <c r="J29" s="17"/>
    </row>
    <row r="30" spans="1:10" ht="18.75">
      <c r="A30" s="43"/>
      <c r="B30" s="42"/>
      <c r="C30" s="42"/>
      <c r="D30" s="42"/>
      <c r="E30" s="42"/>
      <c r="F30" s="42"/>
      <c r="G30" s="42"/>
      <c r="H30" s="42"/>
      <c r="I30" s="42"/>
      <c r="J30" s="17"/>
    </row>
    <row r="31" spans="1:10" ht="18.75">
      <c r="A31" s="43"/>
      <c r="B31" s="42"/>
      <c r="C31" s="42"/>
      <c r="D31" s="42"/>
      <c r="E31" s="42"/>
      <c r="F31" s="42"/>
      <c r="G31" s="42"/>
      <c r="H31" s="42"/>
      <c r="I31" s="42"/>
      <c r="J31" s="17"/>
    </row>
    <row r="32" spans="1:10" ht="19.5" thickBot="1">
      <c r="A32" s="45"/>
      <c r="B32" s="46"/>
      <c r="C32" s="46"/>
      <c r="D32" s="46"/>
      <c r="E32" s="46"/>
      <c r="F32" s="46"/>
      <c r="G32" s="46"/>
      <c r="H32" s="46"/>
      <c r="I32" s="46"/>
      <c r="J32" s="19"/>
    </row>
    <row r="33" spans="1:10" ht="18.75">
      <c r="A33" s="47"/>
      <c r="B33" s="48"/>
      <c r="C33" s="48"/>
      <c r="D33" s="48"/>
      <c r="E33" s="48"/>
      <c r="F33" s="48"/>
      <c r="G33" s="48"/>
      <c r="H33" s="48"/>
      <c r="I33" s="48"/>
      <c r="J33" s="38"/>
    </row>
    <row r="34" spans="1:10" ht="24" customHeight="1">
      <c r="A34" s="114" t="s">
        <v>0</v>
      </c>
      <c r="B34" s="115"/>
      <c r="C34" s="115"/>
      <c r="D34" s="115"/>
      <c r="E34" s="115"/>
      <c r="F34" s="115"/>
      <c r="G34" s="115"/>
      <c r="H34" s="115"/>
      <c r="I34" s="115"/>
      <c r="J34" s="116"/>
    </row>
    <row r="35" spans="1:10" ht="24" customHeight="1">
      <c r="A35" s="114" t="s">
        <v>1</v>
      </c>
      <c r="B35" s="115"/>
      <c r="C35" s="115"/>
      <c r="D35" s="115"/>
      <c r="E35" s="115"/>
      <c r="F35" s="115"/>
      <c r="G35" s="115"/>
      <c r="H35" s="115"/>
      <c r="I35" s="115"/>
      <c r="J35" s="116"/>
    </row>
    <row r="36" spans="1:10" ht="42.75" customHeight="1">
      <c r="A36" s="208" t="s">
        <v>100</v>
      </c>
      <c r="B36" s="209"/>
      <c r="C36" s="209"/>
      <c r="D36" s="209"/>
      <c r="E36" s="209"/>
      <c r="F36" s="209"/>
      <c r="G36" s="209"/>
      <c r="H36" s="209"/>
      <c r="I36" s="209"/>
      <c r="J36" s="210"/>
    </row>
    <row r="37" spans="1:10" ht="22.5" customHeight="1" thickBot="1">
      <c r="A37" s="49"/>
      <c r="B37" s="50"/>
      <c r="C37" s="50"/>
      <c r="D37" s="50"/>
      <c r="E37" s="213" t="s">
        <v>57</v>
      </c>
      <c r="F37" s="213"/>
      <c r="G37" s="213"/>
      <c r="H37" s="213"/>
      <c r="I37" s="213"/>
      <c r="J37" s="51"/>
    </row>
    <row r="38" spans="1:10" ht="57" thickBot="1">
      <c r="A38" s="43"/>
      <c r="B38" s="211" t="s">
        <v>50</v>
      </c>
      <c r="C38" s="205"/>
      <c r="D38" s="53" t="s">
        <v>55</v>
      </c>
      <c r="E38" s="211" t="s">
        <v>49</v>
      </c>
      <c r="F38" s="205"/>
      <c r="G38" s="211" t="s">
        <v>3</v>
      </c>
      <c r="H38" s="212"/>
      <c r="I38" s="205"/>
      <c r="J38" s="17"/>
    </row>
    <row r="39" spans="1:10" ht="24" customHeight="1">
      <c r="A39" s="43"/>
      <c r="B39" s="201">
        <f>D39*E39</f>
        <v>15807.694799999999</v>
      </c>
      <c r="C39" s="201"/>
      <c r="D39" s="52">
        <v>0.3</v>
      </c>
      <c r="E39" s="201">
        <f>'توزيع الارباح'!B14</f>
        <v>52692.315999999999</v>
      </c>
      <c r="F39" s="206"/>
      <c r="G39" s="198" t="s">
        <v>51</v>
      </c>
      <c r="H39" s="198"/>
      <c r="I39" s="198"/>
      <c r="J39" s="17"/>
    </row>
    <row r="40" spans="1:10" ht="24" customHeight="1">
      <c r="A40" s="43"/>
      <c r="B40" s="214">
        <f>E40</f>
        <v>2973.8442</v>
      </c>
      <c r="C40" s="215"/>
      <c r="D40" s="39"/>
      <c r="E40" s="214">
        <f>'توزيع الارباح'!B19</f>
        <v>2973.8442</v>
      </c>
      <c r="F40" s="215"/>
      <c r="G40" s="216" t="s">
        <v>52</v>
      </c>
      <c r="H40" s="216"/>
      <c r="I40" s="216"/>
      <c r="J40" s="17"/>
    </row>
    <row r="41" spans="1:10" ht="24" customHeight="1" thickBot="1">
      <c r="A41" s="43"/>
      <c r="B41" s="202">
        <f>E41</f>
        <v>0</v>
      </c>
      <c r="C41" s="203"/>
      <c r="D41" s="40"/>
      <c r="E41" s="202">
        <f>'توزيع الارباح'!B44</f>
        <v>0</v>
      </c>
      <c r="F41" s="203"/>
      <c r="G41" s="197" t="s">
        <v>53</v>
      </c>
      <c r="H41" s="197"/>
      <c r="I41" s="197"/>
      <c r="J41" s="17"/>
    </row>
    <row r="42" spans="1:10" ht="39" customHeight="1" thickBot="1">
      <c r="A42" s="43"/>
      <c r="B42" s="204">
        <f>SUM(B39:B41)</f>
        <v>18781.539000000001</v>
      </c>
      <c r="C42" s="205"/>
      <c r="D42" s="166" t="s">
        <v>79</v>
      </c>
      <c r="E42" s="168"/>
      <c r="F42" s="168"/>
      <c r="G42" s="168"/>
      <c r="H42" s="168"/>
      <c r="I42" s="167"/>
      <c r="J42" s="17"/>
    </row>
    <row r="43" spans="1:10" ht="18.75">
      <c r="A43" s="43"/>
      <c r="B43" s="41"/>
      <c r="C43" s="41"/>
      <c r="D43" s="42"/>
      <c r="E43" s="41"/>
      <c r="F43" s="41"/>
      <c r="G43" s="41"/>
      <c r="H43" s="41"/>
      <c r="I43" s="41"/>
      <c r="J43" s="17"/>
    </row>
    <row r="44" spans="1:10" ht="19.5" thickBot="1">
      <c r="A44" s="43"/>
      <c r="B44" s="41"/>
      <c r="C44" s="41"/>
      <c r="D44" s="42"/>
      <c r="E44" s="41"/>
      <c r="F44" s="41"/>
      <c r="G44" s="41"/>
      <c r="H44" s="41"/>
      <c r="I44" s="41"/>
      <c r="J44" s="17"/>
    </row>
    <row r="45" spans="1:10" ht="32.25" customHeight="1" thickBot="1">
      <c r="A45" s="43"/>
      <c r="B45" s="207">
        <f>Sheet3!C22</f>
        <v>86448.691200000001</v>
      </c>
      <c r="C45" s="128"/>
      <c r="D45" s="126" t="s">
        <v>104</v>
      </c>
      <c r="E45" s="127"/>
      <c r="F45" s="127"/>
      <c r="G45" s="127"/>
      <c r="H45" s="127"/>
      <c r="I45" s="128"/>
      <c r="J45" s="17"/>
    </row>
    <row r="46" spans="1:10" ht="18.75">
      <c r="A46" s="43"/>
      <c r="B46" s="41"/>
      <c r="C46" s="41"/>
      <c r="D46" s="42"/>
      <c r="E46" s="41"/>
      <c r="F46" s="41"/>
      <c r="G46" s="41"/>
      <c r="H46" s="41"/>
      <c r="I46" s="41"/>
      <c r="J46" s="17"/>
    </row>
    <row r="47" spans="1:10" ht="18.75">
      <c r="A47" s="43"/>
      <c r="B47" s="42"/>
      <c r="C47" s="42"/>
      <c r="D47" s="42"/>
      <c r="E47" s="42"/>
      <c r="F47" s="42"/>
      <c r="G47" s="42"/>
      <c r="H47" s="42"/>
      <c r="I47" s="42"/>
      <c r="J47" s="17"/>
    </row>
    <row r="48" spans="1:10" ht="18.75">
      <c r="A48" s="43"/>
      <c r="B48" s="42"/>
      <c r="C48" s="42"/>
      <c r="D48" s="42"/>
      <c r="E48" s="42"/>
      <c r="F48" s="42"/>
      <c r="G48" s="42"/>
      <c r="H48" s="42"/>
      <c r="I48" s="42"/>
      <c r="J48" s="17"/>
    </row>
    <row r="49" spans="1:10" ht="18.75">
      <c r="A49" s="43"/>
      <c r="B49" s="42"/>
      <c r="C49" s="42"/>
      <c r="D49" s="42"/>
      <c r="E49" s="42"/>
      <c r="F49" s="42"/>
      <c r="G49" s="42"/>
      <c r="H49" s="42"/>
      <c r="I49" s="42"/>
      <c r="J49" s="17"/>
    </row>
    <row r="50" spans="1:10" ht="18.75">
      <c r="A50" s="43"/>
      <c r="B50" s="42"/>
      <c r="C50" s="42"/>
      <c r="D50" s="42"/>
      <c r="E50" s="42"/>
      <c r="F50" s="42"/>
      <c r="G50" s="42"/>
      <c r="H50" s="42"/>
      <c r="I50" s="42"/>
      <c r="J50" s="17"/>
    </row>
    <row r="51" spans="1:10" ht="18.75">
      <c r="A51" s="43"/>
      <c r="B51" s="42"/>
      <c r="C51" s="42"/>
      <c r="D51" s="42"/>
      <c r="E51" s="42"/>
      <c r="F51" s="42"/>
      <c r="G51" s="42"/>
      <c r="H51" s="42"/>
      <c r="I51" s="42"/>
      <c r="J51" s="17"/>
    </row>
    <row r="52" spans="1:10" ht="18.75">
      <c r="A52" s="43"/>
      <c r="B52" s="199" t="s">
        <v>84</v>
      </c>
      <c r="C52" s="199"/>
      <c r="D52" s="199"/>
      <c r="E52" s="42"/>
      <c r="F52" s="42"/>
      <c r="G52" s="42"/>
      <c r="H52" s="42"/>
      <c r="I52" s="42"/>
      <c r="J52" s="17"/>
    </row>
    <row r="53" spans="1:10" ht="18.75">
      <c r="A53" s="43"/>
      <c r="B53" s="42"/>
      <c r="C53" s="42"/>
      <c r="D53" s="42"/>
      <c r="E53" s="42"/>
      <c r="F53" s="42"/>
      <c r="G53" s="42"/>
      <c r="H53" s="42"/>
      <c r="I53" s="42"/>
      <c r="J53" s="17"/>
    </row>
    <row r="54" spans="1:10" ht="18.75">
      <c r="A54" s="43"/>
      <c r="B54" s="200" t="s">
        <v>85</v>
      </c>
      <c r="C54" s="200"/>
      <c r="D54" s="200"/>
      <c r="E54" s="42"/>
      <c r="F54" s="42"/>
      <c r="G54" s="42"/>
      <c r="H54" s="42"/>
      <c r="I54" s="42"/>
      <c r="J54" s="17"/>
    </row>
    <row r="55" spans="1:10" ht="18.75">
      <c r="A55" s="43"/>
      <c r="B55" s="42"/>
      <c r="C55" s="42"/>
      <c r="D55" s="42"/>
      <c r="E55" s="42"/>
      <c r="F55" s="42"/>
      <c r="G55" s="42"/>
      <c r="H55" s="42"/>
      <c r="I55" s="42"/>
      <c r="J55" s="17"/>
    </row>
    <row r="56" spans="1:10" ht="18.75">
      <c r="A56" s="43"/>
      <c r="B56" s="42"/>
      <c r="C56" s="42"/>
      <c r="D56" s="42"/>
      <c r="E56" s="42"/>
      <c r="F56" s="42"/>
      <c r="G56" s="42"/>
      <c r="H56" s="42"/>
      <c r="I56" s="42"/>
      <c r="J56" s="17"/>
    </row>
    <row r="57" spans="1:10" ht="18.75">
      <c r="A57" s="43"/>
      <c r="B57" s="42"/>
      <c r="C57" s="42"/>
      <c r="D57" s="42"/>
      <c r="E57" s="42"/>
      <c r="F57" s="42"/>
      <c r="G57" s="42"/>
      <c r="H57" s="42"/>
      <c r="I57" s="42"/>
      <c r="J57" s="17"/>
    </row>
    <row r="58" spans="1:10" ht="18.75">
      <c r="A58" s="43"/>
      <c r="B58" s="42"/>
      <c r="C58" s="42"/>
      <c r="D58" s="42"/>
      <c r="E58" s="42"/>
      <c r="F58" s="42"/>
      <c r="G58" s="42"/>
      <c r="H58" s="42"/>
      <c r="I58" s="42"/>
      <c r="J58" s="17"/>
    </row>
    <row r="59" spans="1:10" ht="18.75">
      <c r="A59" s="43"/>
      <c r="B59" s="42"/>
      <c r="C59" s="42"/>
      <c r="D59" s="42"/>
      <c r="E59" s="42"/>
      <c r="F59" s="42"/>
      <c r="G59" s="42"/>
      <c r="H59" s="42"/>
      <c r="I59" s="42"/>
      <c r="J59" s="17"/>
    </row>
    <row r="60" spans="1:10" ht="18.75">
      <c r="A60" s="43"/>
      <c r="B60" s="42"/>
      <c r="C60" s="42"/>
      <c r="D60" s="42"/>
      <c r="E60" s="42"/>
      <c r="F60" s="42"/>
      <c r="G60" s="42"/>
      <c r="H60" s="42"/>
      <c r="I60" s="42"/>
      <c r="J60" s="17"/>
    </row>
    <row r="61" spans="1:10" ht="18.75">
      <c r="A61" s="43"/>
      <c r="B61" s="42"/>
      <c r="C61" s="42"/>
      <c r="D61" s="42"/>
      <c r="E61" s="42"/>
      <c r="F61" s="42"/>
      <c r="G61" s="42"/>
      <c r="H61" s="42"/>
      <c r="I61" s="42"/>
      <c r="J61" s="17"/>
    </row>
    <row r="62" spans="1:10" ht="18.75">
      <c r="A62" s="43"/>
      <c r="B62" s="42"/>
      <c r="C62" s="42"/>
      <c r="D62" s="42"/>
      <c r="E62" s="42"/>
      <c r="F62" s="42"/>
      <c r="G62" s="42"/>
      <c r="H62" s="42"/>
      <c r="I62" s="42"/>
      <c r="J62" s="17"/>
    </row>
    <row r="63" spans="1:10" ht="18.75">
      <c r="A63" s="43"/>
      <c r="B63" s="42"/>
      <c r="C63" s="42"/>
      <c r="D63" s="42"/>
      <c r="E63" s="42"/>
      <c r="F63" s="42"/>
      <c r="G63" s="42"/>
      <c r="H63" s="42"/>
      <c r="I63" s="42"/>
      <c r="J63" s="17"/>
    </row>
    <row r="64" spans="1:10" ht="18.75">
      <c r="A64" s="43"/>
      <c r="B64" s="42"/>
      <c r="C64" s="42"/>
      <c r="D64" s="42"/>
      <c r="E64" s="42"/>
      <c r="F64" s="42"/>
      <c r="G64" s="42"/>
      <c r="H64" s="42"/>
      <c r="I64" s="42"/>
      <c r="J64" s="17"/>
    </row>
    <row r="65" spans="1:10" ht="19.5" thickBot="1">
      <c r="A65" s="45"/>
      <c r="B65" s="46"/>
      <c r="C65" s="46"/>
      <c r="D65" s="46"/>
      <c r="E65" s="46"/>
      <c r="F65" s="46"/>
      <c r="G65" s="46"/>
      <c r="H65" s="46"/>
      <c r="I65" s="46"/>
      <c r="J65" s="19"/>
    </row>
    <row r="66" spans="1:10" ht="18.75">
      <c r="A66" s="47"/>
      <c r="B66" s="48"/>
      <c r="C66" s="48"/>
      <c r="D66" s="48"/>
      <c r="E66" s="48"/>
      <c r="F66" s="48"/>
      <c r="G66" s="48"/>
      <c r="H66" s="48"/>
      <c r="I66" s="48"/>
      <c r="J66" s="38"/>
    </row>
    <row r="67" spans="1:10" ht="24" customHeight="1">
      <c r="A67" s="114" t="s">
        <v>0</v>
      </c>
      <c r="B67" s="115"/>
      <c r="C67" s="115"/>
      <c r="D67" s="115"/>
      <c r="E67" s="115"/>
      <c r="F67" s="115"/>
      <c r="G67" s="115"/>
      <c r="H67" s="115"/>
      <c r="I67" s="115"/>
      <c r="J67" s="116"/>
    </row>
    <row r="68" spans="1:10" ht="24" customHeight="1">
      <c r="A68" s="114" t="s">
        <v>1</v>
      </c>
      <c r="B68" s="115"/>
      <c r="C68" s="115"/>
      <c r="D68" s="115"/>
      <c r="E68" s="115"/>
      <c r="F68" s="115"/>
      <c r="G68" s="115"/>
      <c r="H68" s="115"/>
      <c r="I68" s="115"/>
      <c r="J68" s="116"/>
    </row>
    <row r="69" spans="1:10" ht="45" customHeight="1">
      <c r="A69" s="208" t="s">
        <v>100</v>
      </c>
      <c r="B69" s="209"/>
      <c r="C69" s="209"/>
      <c r="D69" s="209"/>
      <c r="E69" s="209"/>
      <c r="F69" s="209"/>
      <c r="G69" s="209"/>
      <c r="H69" s="209"/>
      <c r="I69" s="209"/>
      <c r="J69" s="210"/>
    </row>
    <row r="70" spans="1:10" ht="22.5" customHeight="1" thickBot="1">
      <c r="A70" s="60"/>
      <c r="B70" s="61"/>
      <c r="C70" s="61"/>
      <c r="D70" s="61"/>
      <c r="E70" s="213" t="s">
        <v>77</v>
      </c>
      <c r="F70" s="213"/>
      <c r="G70" s="213"/>
      <c r="H70" s="213"/>
      <c r="I70" s="213"/>
      <c r="J70" s="62"/>
    </row>
    <row r="71" spans="1:10" ht="57" thickBot="1">
      <c r="A71" s="43"/>
      <c r="B71" s="211" t="s">
        <v>50</v>
      </c>
      <c r="C71" s="205"/>
      <c r="D71" s="53" t="s">
        <v>55</v>
      </c>
      <c r="E71" s="211" t="s">
        <v>49</v>
      </c>
      <c r="F71" s="205"/>
      <c r="G71" s="211" t="s">
        <v>3</v>
      </c>
      <c r="H71" s="212"/>
      <c r="I71" s="205"/>
      <c r="J71" s="17"/>
    </row>
    <row r="72" spans="1:10" ht="24" customHeight="1">
      <c r="A72" s="43"/>
      <c r="B72" s="201">
        <f>D72*E72</f>
        <v>363576.98039999994</v>
      </c>
      <c r="C72" s="201"/>
      <c r="D72" s="52">
        <v>0.3</v>
      </c>
      <c r="E72" s="201">
        <f>'توزيع الارباح'!B12</f>
        <v>1211923.2679999999</v>
      </c>
      <c r="F72" s="201"/>
      <c r="G72" s="198" t="s">
        <v>51</v>
      </c>
      <c r="H72" s="198"/>
      <c r="I72" s="198"/>
      <c r="J72" s="17"/>
    </row>
    <row r="73" spans="1:10" ht="24" customHeight="1">
      <c r="A73" s="43"/>
      <c r="B73" s="214">
        <f>E73</f>
        <v>92953.993400000007</v>
      </c>
      <c r="C73" s="215"/>
      <c r="D73" s="64"/>
      <c r="E73" s="214">
        <f>دصلاح!D19</f>
        <v>92953.993400000007</v>
      </c>
      <c r="F73" s="215"/>
      <c r="G73" s="216" t="s">
        <v>52</v>
      </c>
      <c r="H73" s="216"/>
      <c r="I73" s="216"/>
      <c r="J73" s="17"/>
    </row>
    <row r="74" spans="1:10" ht="24" customHeight="1" thickBot="1">
      <c r="A74" s="43"/>
      <c r="B74" s="202">
        <f>E74</f>
        <v>10611.733637999998</v>
      </c>
      <c r="C74" s="203"/>
      <c r="D74" s="63"/>
      <c r="E74" s="202">
        <f>Sheet1!B126</f>
        <v>10611.733637999998</v>
      </c>
      <c r="F74" s="203"/>
      <c r="G74" s="197" t="s">
        <v>53</v>
      </c>
      <c r="H74" s="197"/>
      <c r="I74" s="197"/>
      <c r="J74" s="17"/>
    </row>
    <row r="75" spans="1:10" ht="39" customHeight="1" thickBot="1">
      <c r="A75" s="43"/>
      <c r="B75" s="204">
        <f>SUM(B72:B74)</f>
        <v>467142.7074379999</v>
      </c>
      <c r="C75" s="205"/>
      <c r="D75" s="166" t="s">
        <v>54</v>
      </c>
      <c r="E75" s="168"/>
      <c r="F75" s="168"/>
      <c r="G75" s="168"/>
      <c r="H75" s="168"/>
      <c r="I75" s="167"/>
      <c r="J75" s="17"/>
    </row>
    <row r="76" spans="1:10" ht="18.75">
      <c r="A76" s="43"/>
      <c r="B76" s="41"/>
      <c r="C76" s="41"/>
      <c r="D76" s="42"/>
      <c r="E76" s="41"/>
      <c r="F76" s="41"/>
      <c r="G76" s="41"/>
      <c r="H76" s="41"/>
      <c r="I76" s="41"/>
      <c r="J76" s="17"/>
    </row>
    <row r="77" spans="1:10" ht="18.75">
      <c r="A77" s="43"/>
      <c r="B77" s="41"/>
      <c r="C77" s="41"/>
      <c r="D77" s="42"/>
      <c r="E77" s="41"/>
      <c r="F77" s="41"/>
      <c r="G77" s="41"/>
      <c r="H77" s="41"/>
      <c r="I77" s="41"/>
      <c r="J77" s="17"/>
    </row>
    <row r="78" spans="1:10" ht="18.75">
      <c r="A78" s="43"/>
      <c r="B78" s="41"/>
      <c r="C78" s="41"/>
      <c r="D78" s="42"/>
      <c r="E78" s="41"/>
      <c r="F78" s="41"/>
      <c r="G78" s="41"/>
      <c r="H78" s="41"/>
      <c r="I78" s="41"/>
      <c r="J78" s="17"/>
    </row>
    <row r="79" spans="1:10" ht="18.75">
      <c r="A79" s="43"/>
      <c r="B79" s="41"/>
      <c r="C79" s="41"/>
      <c r="D79" s="42"/>
      <c r="E79" s="41"/>
      <c r="F79" s="41"/>
      <c r="G79" s="41"/>
      <c r="H79" s="41"/>
      <c r="I79" s="41"/>
      <c r="J79" s="17"/>
    </row>
    <row r="80" spans="1:10" ht="18.75">
      <c r="A80" s="43"/>
      <c r="B80" s="42"/>
      <c r="C80" s="42"/>
      <c r="D80" s="42"/>
      <c r="E80" s="42"/>
      <c r="F80" s="42"/>
      <c r="G80" s="42"/>
      <c r="H80" s="42"/>
      <c r="I80" s="42"/>
      <c r="J80" s="17"/>
    </row>
    <row r="81" spans="1:10" ht="18.75">
      <c r="A81" s="43"/>
      <c r="B81" s="42"/>
      <c r="C81" s="42"/>
      <c r="D81" s="42"/>
      <c r="E81" s="42"/>
      <c r="F81" s="42"/>
      <c r="G81" s="42"/>
      <c r="H81" s="42"/>
      <c r="I81" s="42"/>
      <c r="J81" s="17"/>
    </row>
    <row r="82" spans="1:10" ht="18.75">
      <c r="A82" s="43"/>
      <c r="B82" s="42"/>
      <c r="C82" s="42"/>
      <c r="D82" s="42"/>
      <c r="E82" s="42"/>
      <c r="F82" s="42"/>
      <c r="G82" s="42"/>
      <c r="H82" s="42"/>
      <c r="I82" s="42"/>
      <c r="J82" s="17"/>
    </row>
    <row r="83" spans="1:10" ht="18.75">
      <c r="A83" s="43"/>
      <c r="B83" s="42"/>
      <c r="C83" s="42"/>
      <c r="D83" s="42"/>
      <c r="E83" s="42"/>
      <c r="F83" s="42"/>
      <c r="G83" s="42"/>
      <c r="H83" s="42"/>
      <c r="I83" s="42"/>
      <c r="J83" s="17"/>
    </row>
    <row r="84" spans="1:10" ht="18.75">
      <c r="A84" s="43"/>
      <c r="B84" s="42"/>
      <c r="C84" s="42"/>
      <c r="D84" s="42"/>
      <c r="E84" s="42"/>
      <c r="F84" s="42"/>
      <c r="G84" s="42"/>
      <c r="H84" s="42"/>
      <c r="I84" s="42"/>
      <c r="J84" s="17"/>
    </row>
    <row r="85" spans="1:10" ht="18.75">
      <c r="A85" s="43"/>
      <c r="B85" s="42"/>
      <c r="C85" s="42"/>
      <c r="D85" s="42"/>
      <c r="E85" s="42"/>
      <c r="F85" s="42"/>
      <c r="G85" s="42"/>
      <c r="H85" s="42"/>
      <c r="I85" s="42"/>
      <c r="J85" s="17"/>
    </row>
    <row r="86" spans="1:10" ht="18.75">
      <c r="A86" s="43"/>
      <c r="B86" s="42"/>
      <c r="C86" s="42"/>
      <c r="D86" s="42"/>
      <c r="E86" s="42"/>
      <c r="F86" s="42"/>
      <c r="G86" s="42"/>
      <c r="H86" s="42"/>
      <c r="I86" s="42"/>
      <c r="J86" s="17"/>
    </row>
    <row r="87" spans="1:10" ht="18.75">
      <c r="A87" s="43"/>
      <c r="B87" s="42"/>
      <c r="C87" s="42"/>
      <c r="D87" s="42"/>
      <c r="E87" s="42"/>
      <c r="F87" s="42"/>
      <c r="G87" s="42"/>
      <c r="H87" s="42"/>
      <c r="I87" s="42"/>
      <c r="J87" s="17"/>
    </row>
    <row r="88" spans="1:10" ht="18.75">
      <c r="A88" s="43"/>
      <c r="B88" s="42"/>
      <c r="C88" s="42"/>
      <c r="D88" s="42"/>
      <c r="E88" s="42"/>
      <c r="F88" s="42"/>
      <c r="G88" s="42"/>
      <c r="H88" s="42"/>
      <c r="I88" s="42"/>
      <c r="J88" s="17"/>
    </row>
    <row r="89" spans="1:10" ht="18.75">
      <c r="A89" s="43"/>
      <c r="B89" s="42"/>
      <c r="C89" s="42"/>
      <c r="D89" s="42"/>
      <c r="E89" s="42"/>
      <c r="F89" s="42"/>
      <c r="G89" s="42"/>
      <c r="H89" s="42"/>
      <c r="I89" s="42"/>
      <c r="J89" s="17"/>
    </row>
    <row r="90" spans="1:10" ht="18.75">
      <c r="A90" s="43"/>
      <c r="B90" s="42"/>
      <c r="C90" s="42"/>
      <c r="D90" s="42"/>
      <c r="E90" s="42"/>
      <c r="F90" s="42"/>
      <c r="G90" s="42"/>
      <c r="H90" s="42"/>
      <c r="I90" s="42"/>
      <c r="J90" s="17"/>
    </row>
    <row r="91" spans="1:10" ht="18.75">
      <c r="A91" s="43"/>
      <c r="B91" s="42"/>
      <c r="C91" s="42"/>
      <c r="D91" s="42"/>
      <c r="E91" s="42"/>
      <c r="F91" s="42"/>
      <c r="G91" s="42"/>
      <c r="H91" s="42"/>
      <c r="I91" s="42"/>
      <c r="J91" s="17"/>
    </row>
    <row r="92" spans="1:10" ht="18.75">
      <c r="A92" s="43"/>
      <c r="B92" s="42"/>
      <c r="C92" s="42"/>
      <c r="D92" s="42"/>
      <c r="E92" s="42"/>
      <c r="F92" s="42"/>
      <c r="G92" s="42"/>
      <c r="H92" s="42"/>
      <c r="I92" s="42"/>
      <c r="J92" s="17"/>
    </row>
    <row r="93" spans="1:10" ht="18.75">
      <c r="A93" s="43"/>
      <c r="B93" s="42"/>
      <c r="C93" s="42"/>
      <c r="D93" s="42"/>
      <c r="E93" s="42"/>
      <c r="F93" s="42"/>
      <c r="G93" s="42"/>
      <c r="H93" s="42"/>
      <c r="I93" s="42"/>
      <c r="J93" s="17"/>
    </row>
    <row r="94" spans="1:10" ht="18.75">
      <c r="A94" s="43"/>
      <c r="B94" s="42"/>
      <c r="C94" s="42"/>
      <c r="D94" s="42"/>
      <c r="E94" s="42"/>
      <c r="F94" s="42"/>
      <c r="G94" s="42"/>
      <c r="H94" s="42"/>
      <c r="I94" s="42"/>
      <c r="J94" s="17"/>
    </row>
    <row r="95" spans="1:10" ht="18.75">
      <c r="A95" s="43"/>
      <c r="B95" s="42"/>
      <c r="C95" s="42"/>
      <c r="D95" s="42"/>
      <c r="E95" s="42"/>
      <c r="F95" s="42"/>
      <c r="G95" s="42"/>
      <c r="H95" s="42"/>
      <c r="I95" s="42"/>
      <c r="J95" s="17"/>
    </row>
    <row r="96" spans="1:10" ht="18.75">
      <c r="A96" s="43"/>
      <c r="B96" s="42"/>
      <c r="C96" s="42"/>
      <c r="D96" s="42"/>
      <c r="E96" s="42"/>
      <c r="F96" s="42"/>
      <c r="G96" s="42"/>
      <c r="H96" s="42"/>
      <c r="I96" s="42"/>
      <c r="J96" s="17"/>
    </row>
    <row r="97" spans="1:10" ht="18.75">
      <c r="A97" s="43"/>
      <c r="B97" s="42"/>
      <c r="C97" s="42"/>
      <c r="D97" s="42"/>
      <c r="E97" s="42"/>
      <c r="F97" s="42"/>
      <c r="G97" s="42"/>
      <c r="H97" s="42"/>
      <c r="I97" s="42"/>
      <c r="J97" s="17"/>
    </row>
    <row r="98" spans="1:10" ht="18.75">
      <c r="A98" s="43"/>
      <c r="B98" s="42"/>
      <c r="C98" s="42"/>
      <c r="D98" s="42"/>
      <c r="E98" s="42"/>
      <c r="F98" s="42"/>
      <c r="G98" s="42"/>
      <c r="H98" s="42"/>
      <c r="I98" s="42"/>
      <c r="J98" s="17"/>
    </row>
    <row r="99" spans="1:10" ht="19.5" thickBot="1">
      <c r="A99" s="45"/>
      <c r="B99" s="46"/>
      <c r="C99" s="46"/>
      <c r="D99" s="46"/>
      <c r="E99" s="46"/>
      <c r="F99" s="46"/>
      <c r="G99" s="46"/>
      <c r="H99" s="46"/>
      <c r="I99" s="46"/>
      <c r="J99" s="19"/>
    </row>
  </sheetData>
  <mergeCells count="59">
    <mergeCell ref="B45:C45"/>
    <mergeCell ref="D45:I45"/>
    <mergeCell ref="A67:J67"/>
    <mergeCell ref="G39:I39"/>
    <mergeCell ref="B40:C40"/>
    <mergeCell ref="E40:F40"/>
    <mergeCell ref="G40:I40"/>
    <mergeCell ref="B52:D52"/>
    <mergeCell ref="B54:D54"/>
    <mergeCell ref="E70:I70"/>
    <mergeCell ref="B71:C71"/>
    <mergeCell ref="E71:F71"/>
    <mergeCell ref="G71:I71"/>
    <mergeCell ref="A68:J68"/>
    <mergeCell ref="A69:J69"/>
    <mergeCell ref="B75:C75"/>
    <mergeCell ref="D75:I75"/>
    <mergeCell ref="B73:C73"/>
    <mergeCell ref="E73:F73"/>
    <mergeCell ref="G73:I73"/>
    <mergeCell ref="B74:C74"/>
    <mergeCell ref="E74:F74"/>
    <mergeCell ref="G74:I74"/>
    <mergeCell ref="B72:C72"/>
    <mergeCell ref="E72:F72"/>
    <mergeCell ref="G72:I72"/>
    <mergeCell ref="D8:I8"/>
    <mergeCell ref="A36:J36"/>
    <mergeCell ref="E37:I37"/>
    <mergeCell ref="B38:C38"/>
    <mergeCell ref="E38:F38"/>
    <mergeCell ref="G38:I38"/>
    <mergeCell ref="D42:I42"/>
    <mergeCell ref="B41:C41"/>
    <mergeCell ref="E41:F41"/>
    <mergeCell ref="G41:I41"/>
    <mergeCell ref="B42:C42"/>
    <mergeCell ref="B39:C39"/>
    <mergeCell ref="E39:F39"/>
    <mergeCell ref="A1:J1"/>
    <mergeCell ref="A2:J2"/>
    <mergeCell ref="A3:J3"/>
    <mergeCell ref="G5:I5"/>
    <mergeCell ref="E5:F5"/>
    <mergeCell ref="E4:I4"/>
    <mergeCell ref="B5:C5"/>
    <mergeCell ref="G7:I7"/>
    <mergeCell ref="A34:J34"/>
    <mergeCell ref="A35:J35"/>
    <mergeCell ref="G6:I6"/>
    <mergeCell ref="B18:D18"/>
    <mergeCell ref="B20:D20"/>
    <mergeCell ref="B6:C6"/>
    <mergeCell ref="B7:C7"/>
    <mergeCell ref="B8:C8"/>
    <mergeCell ref="E6:F6"/>
    <mergeCell ref="E7:F7"/>
    <mergeCell ref="D11:I11"/>
    <mergeCell ref="B11:C11"/>
  </mergeCells>
  <printOptions horizontalCentered="1"/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27" sqref="E27"/>
    </sheetView>
  </sheetViews>
  <sheetFormatPr defaultRowHeight="15"/>
  <cols>
    <col min="1" max="1" width="6.42578125" customWidth="1"/>
    <col min="3" max="3" width="13" customWidth="1"/>
    <col min="7" max="7" width="13.7109375" customWidth="1"/>
    <col min="10" max="10" width="7.28515625" customWidth="1"/>
  </cols>
  <sheetData>
    <row r="1" spans="1:10" ht="24" customHeight="1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3"/>
    </row>
    <row r="2" spans="1:10" ht="24" customHeight="1">
      <c r="A2" s="244" t="s">
        <v>1</v>
      </c>
      <c r="B2" s="245"/>
      <c r="C2" s="245"/>
      <c r="D2" s="245"/>
      <c r="E2" s="245"/>
      <c r="F2" s="245"/>
      <c r="G2" s="245"/>
      <c r="H2" s="245"/>
      <c r="I2" s="245"/>
      <c r="J2" s="246"/>
    </row>
    <row r="3" spans="1:10" ht="30" customHeight="1">
      <c r="A3" s="26"/>
      <c r="B3" s="247" t="s">
        <v>101</v>
      </c>
      <c r="C3" s="247"/>
      <c r="D3" s="247"/>
      <c r="E3" s="247"/>
      <c r="F3" s="247"/>
      <c r="G3" s="247"/>
      <c r="H3" s="247"/>
      <c r="I3" s="247"/>
      <c r="J3" s="17"/>
    </row>
    <row r="4" spans="1:10" ht="30" customHeight="1" thickBot="1">
      <c r="A4" s="26"/>
      <c r="B4" s="54"/>
      <c r="C4" s="247" t="s">
        <v>102</v>
      </c>
      <c r="D4" s="247"/>
      <c r="E4" s="247"/>
      <c r="F4" s="247"/>
      <c r="G4" s="247"/>
      <c r="H4" s="247"/>
      <c r="I4" s="247"/>
      <c r="J4" s="17"/>
    </row>
    <row r="5" spans="1:10" ht="30" customHeight="1" thickBot="1">
      <c r="A5" s="56"/>
      <c r="B5" s="221" t="s">
        <v>4</v>
      </c>
      <c r="C5" s="223"/>
      <c r="D5" s="221" t="s">
        <v>58</v>
      </c>
      <c r="E5" s="223"/>
      <c r="F5" s="221" t="s">
        <v>4</v>
      </c>
      <c r="G5" s="223"/>
      <c r="H5" s="221" t="s">
        <v>58</v>
      </c>
      <c r="I5" s="223"/>
      <c r="J5" s="17"/>
    </row>
    <row r="6" spans="1:10" ht="20.25">
      <c r="A6" s="56"/>
      <c r="B6" s="240">
        <v>-260184.56</v>
      </c>
      <c r="C6" s="240"/>
      <c r="D6" s="248" t="s">
        <v>65</v>
      </c>
      <c r="E6" s="248"/>
      <c r="F6" s="240">
        <v>4030608.93</v>
      </c>
      <c r="G6" s="240"/>
      <c r="H6" s="248" t="s">
        <v>59</v>
      </c>
      <c r="I6" s="248"/>
      <c r="J6" s="17"/>
    </row>
    <row r="7" spans="1:10" ht="20.25">
      <c r="A7" s="56"/>
      <c r="B7" s="234">
        <v>648862.43999999994</v>
      </c>
      <c r="C7" s="234"/>
      <c r="D7" s="236" t="s">
        <v>66</v>
      </c>
      <c r="E7" s="236"/>
      <c r="F7" s="234">
        <v>4067703.93</v>
      </c>
      <c r="G7" s="234"/>
      <c r="H7" s="236" t="s">
        <v>60</v>
      </c>
      <c r="I7" s="236"/>
      <c r="J7" s="17"/>
    </row>
    <row r="8" spans="1:10" ht="20.25">
      <c r="A8" s="56"/>
      <c r="B8" s="234">
        <v>709199.44</v>
      </c>
      <c r="C8" s="234"/>
      <c r="D8" s="236" t="s">
        <v>67</v>
      </c>
      <c r="E8" s="236"/>
      <c r="F8" s="234">
        <v>1997146.93</v>
      </c>
      <c r="G8" s="234"/>
      <c r="H8" s="236" t="s">
        <v>61</v>
      </c>
      <c r="I8" s="236"/>
      <c r="J8" s="17"/>
    </row>
    <row r="9" spans="1:10" ht="20.25">
      <c r="A9" s="56"/>
      <c r="B9" s="234">
        <v>1437561.94</v>
      </c>
      <c r="C9" s="234"/>
      <c r="D9" s="236" t="s">
        <v>68</v>
      </c>
      <c r="E9" s="236"/>
      <c r="F9" s="234">
        <v>1158734.93</v>
      </c>
      <c r="G9" s="234"/>
      <c r="H9" s="236" t="s">
        <v>62</v>
      </c>
      <c r="I9" s="236"/>
      <c r="J9" s="17"/>
    </row>
    <row r="10" spans="1:10" ht="20.25">
      <c r="A10" s="56"/>
      <c r="B10" s="234">
        <v>1898859.14</v>
      </c>
      <c r="C10" s="234"/>
      <c r="D10" s="236" t="s">
        <v>69</v>
      </c>
      <c r="E10" s="236"/>
      <c r="F10" s="234">
        <v>882154.94</v>
      </c>
      <c r="G10" s="234"/>
      <c r="H10" s="236" t="s">
        <v>63</v>
      </c>
      <c r="I10" s="236"/>
      <c r="J10" s="17"/>
    </row>
    <row r="11" spans="1:10" ht="21" thickBot="1">
      <c r="A11" s="56"/>
      <c r="B11" s="235">
        <v>2271832.6800000002</v>
      </c>
      <c r="C11" s="235"/>
      <c r="D11" s="237" t="s">
        <v>70</v>
      </c>
      <c r="E11" s="237"/>
      <c r="F11" s="235">
        <v>-251682.06</v>
      </c>
      <c r="G11" s="235"/>
      <c r="H11" s="237" t="s">
        <v>64</v>
      </c>
      <c r="I11" s="237"/>
      <c r="J11" s="17"/>
    </row>
    <row r="12" spans="1:10" ht="30" customHeight="1" thickBot="1">
      <c r="A12" s="56"/>
      <c r="B12" s="224">
        <f>SUM(B6:B11)</f>
        <v>6706131.0800000001</v>
      </c>
      <c r="C12" s="226"/>
      <c r="D12" s="221" t="s">
        <v>71</v>
      </c>
      <c r="E12" s="223"/>
      <c r="F12" s="224">
        <f>SUM(F6:F11)</f>
        <v>11884667.6</v>
      </c>
      <c r="G12" s="226"/>
      <c r="H12" s="221" t="s">
        <v>71</v>
      </c>
      <c r="I12" s="223"/>
      <c r="J12" s="17"/>
    </row>
    <row r="13" spans="1:10" ht="42.75" customHeight="1" thickBot="1">
      <c r="A13" s="56"/>
      <c r="B13" s="227">
        <v>6</v>
      </c>
      <c r="C13" s="227"/>
      <c r="D13" s="227"/>
      <c r="E13" s="227"/>
      <c r="F13" s="227">
        <v>6</v>
      </c>
      <c r="G13" s="227"/>
      <c r="H13" s="238" t="s">
        <v>72</v>
      </c>
      <c r="I13" s="239"/>
      <c r="J13" s="17"/>
    </row>
    <row r="14" spans="1:10" ht="30" customHeight="1" thickBot="1">
      <c r="A14" s="56"/>
      <c r="B14" s="224">
        <f>B12/B13</f>
        <v>1117688.5133333334</v>
      </c>
      <c r="C14" s="226"/>
      <c r="D14" s="224"/>
      <c r="E14" s="226"/>
      <c r="F14" s="224">
        <f>F12/F13</f>
        <v>1980777.9333333333</v>
      </c>
      <c r="G14" s="226"/>
      <c r="H14" s="221" t="s">
        <v>73</v>
      </c>
      <c r="I14" s="223"/>
      <c r="J14" s="17"/>
    </row>
    <row r="15" spans="1:10" ht="50.25" customHeight="1" thickBot="1">
      <c r="A15" s="56"/>
      <c r="B15" s="57"/>
      <c r="C15" s="57"/>
      <c r="D15" s="224">
        <f>F14+B14</f>
        <v>3098466.4466666668</v>
      </c>
      <c r="E15" s="222"/>
      <c r="F15" s="223"/>
      <c r="G15" s="228" t="s">
        <v>74</v>
      </c>
      <c r="H15" s="229"/>
      <c r="I15" s="230"/>
      <c r="J15" s="17"/>
    </row>
    <row r="16" spans="1:10" ht="21" thickBot="1">
      <c r="A16" s="56"/>
      <c r="B16" s="57"/>
      <c r="C16" s="57"/>
      <c r="D16" s="219">
        <v>2</v>
      </c>
      <c r="E16" s="219"/>
      <c r="F16" s="219"/>
      <c r="G16" s="219" t="s">
        <v>75</v>
      </c>
      <c r="H16" s="219"/>
      <c r="I16" s="219"/>
      <c r="J16" s="17"/>
    </row>
    <row r="17" spans="1:10" ht="50.25" customHeight="1" thickBot="1">
      <c r="A17" s="56"/>
      <c r="B17" s="57"/>
      <c r="C17" s="57"/>
      <c r="D17" s="231">
        <f>D15/D16</f>
        <v>1549233.2233333334</v>
      </c>
      <c r="E17" s="232"/>
      <c r="F17" s="233"/>
      <c r="G17" s="228" t="s">
        <v>105</v>
      </c>
      <c r="H17" s="229"/>
      <c r="I17" s="230"/>
      <c r="J17" s="17"/>
    </row>
    <row r="18" spans="1:10" ht="21" thickBot="1">
      <c r="A18" s="56"/>
      <c r="B18" s="57"/>
      <c r="C18" s="57"/>
      <c r="D18" s="220">
        <v>0.06</v>
      </c>
      <c r="E18" s="219"/>
      <c r="F18" s="219"/>
      <c r="G18" s="219" t="s">
        <v>76</v>
      </c>
      <c r="H18" s="219"/>
      <c r="I18" s="219"/>
      <c r="J18" s="17"/>
    </row>
    <row r="19" spans="1:10" ht="50.25" customHeight="1" thickBot="1">
      <c r="A19" s="56"/>
      <c r="B19" s="57"/>
      <c r="C19" s="57"/>
      <c r="D19" s="224">
        <f>D17*D18</f>
        <v>92953.993400000007</v>
      </c>
      <c r="E19" s="225"/>
      <c r="F19" s="226"/>
      <c r="G19" s="221" t="s">
        <v>106</v>
      </c>
      <c r="H19" s="222"/>
      <c r="I19" s="223"/>
      <c r="J19" s="17"/>
    </row>
    <row r="20" spans="1:10" ht="20.25">
      <c r="A20" s="56"/>
      <c r="B20" s="57"/>
      <c r="C20" s="57"/>
      <c r="D20" s="57"/>
      <c r="E20" s="57"/>
      <c r="F20" s="57"/>
      <c r="G20" s="57"/>
      <c r="H20" s="57"/>
      <c r="I20" s="57"/>
      <c r="J20" s="17"/>
    </row>
    <row r="21" spans="1:10" ht="20.25">
      <c r="A21" s="56"/>
      <c r="B21" s="57"/>
      <c r="C21" s="57"/>
      <c r="D21" s="57"/>
      <c r="E21" s="57"/>
      <c r="F21" s="57"/>
      <c r="G21" s="57"/>
      <c r="H21" s="57"/>
      <c r="I21" s="57"/>
      <c r="J21" s="17"/>
    </row>
    <row r="22" spans="1:10" ht="20.25">
      <c r="A22" s="56"/>
      <c r="B22" s="57"/>
      <c r="C22" s="217" t="s">
        <v>9</v>
      </c>
      <c r="D22" s="217"/>
      <c r="E22" s="57"/>
      <c r="F22" s="57"/>
      <c r="G22" s="57"/>
      <c r="H22" s="57"/>
      <c r="I22" s="57"/>
      <c r="J22" s="17"/>
    </row>
    <row r="23" spans="1:10" ht="20.25">
      <c r="A23" s="56"/>
      <c r="B23" s="57"/>
      <c r="C23" s="57"/>
      <c r="D23" s="57"/>
      <c r="E23" s="57"/>
      <c r="F23" s="57"/>
      <c r="G23" s="57"/>
      <c r="H23" s="57"/>
      <c r="I23" s="57"/>
      <c r="J23" s="17"/>
    </row>
    <row r="24" spans="1:10" ht="20.25">
      <c r="A24" s="56"/>
      <c r="B24" s="57"/>
      <c r="C24" s="218" t="s">
        <v>10</v>
      </c>
      <c r="D24" s="218"/>
      <c r="E24" s="57"/>
      <c r="F24" s="57"/>
      <c r="G24" s="57"/>
      <c r="H24" s="57"/>
      <c r="I24" s="57"/>
      <c r="J24" s="17"/>
    </row>
    <row r="25" spans="1:10" ht="20.25">
      <c r="A25" s="56"/>
      <c r="B25" s="57"/>
      <c r="C25" s="57"/>
      <c r="D25" s="57"/>
      <c r="E25" s="57"/>
      <c r="F25" s="57"/>
      <c r="G25" s="57"/>
      <c r="H25" s="57"/>
      <c r="I25" s="57"/>
      <c r="J25" s="17"/>
    </row>
    <row r="26" spans="1:10" ht="20.25">
      <c r="A26" s="56"/>
      <c r="B26" s="57"/>
      <c r="C26" s="57"/>
      <c r="D26" s="57"/>
      <c r="E26" s="57"/>
      <c r="F26" s="57"/>
      <c r="G26" s="57"/>
      <c r="H26" s="57"/>
      <c r="I26" s="57"/>
      <c r="J26" s="17"/>
    </row>
    <row r="27" spans="1:10" ht="20.25">
      <c r="A27" s="56"/>
      <c r="B27" s="57"/>
      <c r="C27" s="57"/>
      <c r="D27" s="57"/>
      <c r="E27" s="57"/>
      <c r="F27" s="57"/>
      <c r="G27" s="57"/>
      <c r="H27" s="57"/>
      <c r="I27" s="57"/>
      <c r="J27" s="17"/>
    </row>
    <row r="28" spans="1:10" ht="21" thickBot="1">
      <c r="A28" s="58"/>
      <c r="B28" s="59"/>
      <c r="C28" s="59"/>
      <c r="D28" s="59"/>
      <c r="E28" s="59"/>
      <c r="F28" s="59"/>
      <c r="G28" s="59"/>
      <c r="H28" s="59"/>
      <c r="I28" s="59"/>
      <c r="J28" s="19"/>
    </row>
    <row r="29" spans="1:10" ht="20.25">
      <c r="A29" s="55"/>
      <c r="B29" s="55"/>
      <c r="C29" s="55"/>
      <c r="D29" s="55"/>
      <c r="E29" s="55"/>
      <c r="F29" s="55"/>
      <c r="G29" s="55"/>
      <c r="H29" s="55"/>
      <c r="I29" s="55"/>
    </row>
    <row r="30" spans="1:10" ht="20.25">
      <c r="A30" s="55"/>
      <c r="B30" s="55"/>
      <c r="C30" s="55"/>
      <c r="D30" s="55"/>
      <c r="E30" s="55"/>
      <c r="F30" s="55"/>
      <c r="G30" s="55"/>
      <c r="H30" s="55"/>
      <c r="I30" s="55"/>
    </row>
    <row r="31" spans="1:10" ht="20.25">
      <c r="A31" s="55"/>
      <c r="B31" s="55"/>
      <c r="C31" s="55"/>
      <c r="D31" s="55"/>
      <c r="E31" s="55"/>
      <c r="F31" s="55"/>
      <c r="G31" s="55"/>
      <c r="H31" s="55"/>
      <c r="I31" s="55"/>
    </row>
    <row r="32" spans="1:10" ht="20.25">
      <c r="A32" s="55"/>
      <c r="B32" s="55"/>
      <c r="C32" s="55"/>
      <c r="D32" s="55"/>
      <c r="E32" s="55"/>
      <c r="F32" s="55"/>
      <c r="G32" s="55"/>
      <c r="H32" s="55"/>
      <c r="I32" s="55"/>
    </row>
    <row r="33" spans="1:9" ht="20.25">
      <c r="A33" s="55"/>
      <c r="B33" s="55"/>
      <c r="C33" s="55"/>
      <c r="D33" s="55"/>
      <c r="E33" s="55"/>
      <c r="F33" s="55"/>
      <c r="G33" s="55"/>
      <c r="H33" s="55"/>
      <c r="I33" s="55"/>
    </row>
    <row r="34" spans="1:9" ht="20.25">
      <c r="A34" s="55"/>
      <c r="B34" s="55"/>
      <c r="C34" s="55"/>
      <c r="D34" s="55"/>
      <c r="E34" s="55"/>
      <c r="F34" s="55"/>
      <c r="G34" s="55"/>
      <c r="H34" s="55"/>
      <c r="I34" s="55"/>
    </row>
    <row r="35" spans="1:9" ht="20.25">
      <c r="A35" s="55"/>
      <c r="B35" s="55"/>
      <c r="C35" s="55"/>
      <c r="D35" s="55"/>
      <c r="E35" s="55"/>
      <c r="F35" s="55"/>
      <c r="G35" s="55"/>
      <c r="H35" s="55"/>
      <c r="I35" s="55"/>
    </row>
    <row r="36" spans="1:9" ht="20.25">
      <c r="A36" s="55"/>
      <c r="B36" s="55"/>
      <c r="C36" s="55"/>
      <c r="D36" s="55"/>
      <c r="E36" s="55"/>
      <c r="F36" s="55"/>
      <c r="G36" s="55"/>
      <c r="H36" s="55"/>
      <c r="I36" s="55"/>
    </row>
    <row r="37" spans="1:9" ht="20.25">
      <c r="A37" s="55"/>
      <c r="B37" s="55"/>
      <c r="C37" s="55"/>
      <c r="D37" s="55"/>
      <c r="E37" s="55"/>
      <c r="F37" s="55"/>
      <c r="G37" s="55"/>
      <c r="H37" s="55"/>
      <c r="I37" s="55"/>
    </row>
    <row r="38" spans="1:9" ht="20.25">
      <c r="A38" s="55"/>
      <c r="B38" s="55"/>
      <c r="C38" s="55"/>
      <c r="D38" s="55"/>
      <c r="E38" s="55"/>
      <c r="F38" s="55"/>
      <c r="G38" s="55"/>
      <c r="H38" s="55"/>
      <c r="I38" s="55"/>
    </row>
    <row r="39" spans="1:9" ht="20.25">
      <c r="A39" s="55"/>
      <c r="B39" s="55"/>
      <c r="C39" s="55"/>
      <c r="D39" s="55"/>
      <c r="E39" s="55"/>
      <c r="F39" s="55"/>
      <c r="G39" s="55"/>
      <c r="H39" s="55"/>
      <c r="I39" s="55"/>
    </row>
    <row r="40" spans="1:9" ht="20.25">
      <c r="A40" s="55"/>
      <c r="B40" s="55"/>
      <c r="C40" s="55"/>
      <c r="D40" s="55"/>
      <c r="E40" s="55"/>
      <c r="F40" s="55"/>
      <c r="G40" s="55"/>
      <c r="H40" s="55"/>
      <c r="I40" s="55"/>
    </row>
    <row r="41" spans="1:9" ht="20.25">
      <c r="A41" s="55"/>
      <c r="B41" s="55"/>
      <c r="C41" s="55"/>
      <c r="D41" s="55"/>
      <c r="E41" s="55"/>
      <c r="F41" s="55"/>
      <c r="G41" s="55"/>
      <c r="H41" s="55"/>
      <c r="I41" s="55"/>
    </row>
    <row r="42" spans="1:9" ht="20.25">
      <c r="A42" s="55"/>
      <c r="B42" s="55"/>
      <c r="C42" s="55"/>
      <c r="D42" s="55"/>
      <c r="E42" s="55"/>
      <c r="F42" s="55"/>
      <c r="G42" s="55"/>
      <c r="H42" s="55"/>
      <c r="I42" s="55"/>
    </row>
    <row r="43" spans="1:9" ht="20.25">
      <c r="A43" s="55"/>
      <c r="B43" s="55"/>
      <c r="C43" s="55"/>
      <c r="D43" s="55"/>
      <c r="E43" s="55"/>
      <c r="F43" s="55"/>
      <c r="G43" s="55"/>
      <c r="H43" s="55"/>
      <c r="I43" s="55"/>
    </row>
    <row r="44" spans="1:9" ht="20.25">
      <c r="A44" s="55"/>
      <c r="B44" s="55"/>
      <c r="C44" s="55"/>
      <c r="D44" s="55"/>
      <c r="E44" s="55"/>
      <c r="F44" s="55"/>
      <c r="G44" s="55"/>
      <c r="H44" s="55"/>
      <c r="I44" s="55"/>
    </row>
    <row r="45" spans="1:9" ht="20.25">
      <c r="A45" s="55"/>
      <c r="B45" s="55"/>
      <c r="C45" s="55"/>
      <c r="D45" s="55"/>
      <c r="E45" s="55"/>
      <c r="F45" s="55"/>
      <c r="G45" s="55"/>
      <c r="H45" s="55"/>
      <c r="I45" s="55"/>
    </row>
    <row r="46" spans="1:9" ht="20.25">
      <c r="A46" s="55"/>
      <c r="B46" s="55"/>
      <c r="C46" s="55"/>
      <c r="D46" s="55"/>
      <c r="E46" s="55"/>
      <c r="F46" s="55"/>
      <c r="G46" s="55"/>
      <c r="H46" s="55"/>
      <c r="I46" s="55"/>
    </row>
    <row r="47" spans="1:9" ht="20.25">
      <c r="A47" s="55"/>
      <c r="B47" s="55"/>
      <c r="C47" s="55"/>
      <c r="D47" s="55"/>
      <c r="E47" s="55"/>
      <c r="F47" s="55"/>
      <c r="G47" s="55"/>
      <c r="H47" s="55"/>
      <c r="I47" s="55"/>
    </row>
    <row r="48" spans="1:9" ht="20.25">
      <c r="A48" s="55"/>
      <c r="B48" s="55"/>
      <c r="C48" s="55"/>
      <c r="D48" s="55"/>
      <c r="E48" s="55"/>
      <c r="F48" s="55"/>
      <c r="G48" s="55"/>
      <c r="H48" s="55"/>
      <c r="I48" s="55"/>
    </row>
  </sheetData>
  <mergeCells count="56">
    <mergeCell ref="B6:C6"/>
    <mergeCell ref="B7:C7"/>
    <mergeCell ref="A1:J1"/>
    <mergeCell ref="A2:J2"/>
    <mergeCell ref="B3:I3"/>
    <mergeCell ref="H5:I5"/>
    <mergeCell ref="F5:G5"/>
    <mergeCell ref="D5:E5"/>
    <mergeCell ref="B5:C5"/>
    <mergeCell ref="C4:I4"/>
    <mergeCell ref="H7:I7"/>
    <mergeCell ref="D6:E6"/>
    <mergeCell ref="D7:E7"/>
    <mergeCell ref="H6:I6"/>
    <mergeCell ref="F6:G6"/>
    <mergeCell ref="F7:G7"/>
    <mergeCell ref="D12:E12"/>
    <mergeCell ref="D8:E8"/>
    <mergeCell ref="D9:E9"/>
    <mergeCell ref="D10:E10"/>
    <mergeCell ref="D11:E11"/>
    <mergeCell ref="F11:G11"/>
    <mergeCell ref="F12:G12"/>
    <mergeCell ref="F13:G13"/>
    <mergeCell ref="F14:G14"/>
    <mergeCell ref="H8:I8"/>
    <mergeCell ref="H9:I9"/>
    <mergeCell ref="H10:I10"/>
    <mergeCell ref="H11:I11"/>
    <mergeCell ref="H12:I12"/>
    <mergeCell ref="H13:I13"/>
    <mergeCell ref="F8:G8"/>
    <mergeCell ref="F9:G9"/>
    <mergeCell ref="F10:G10"/>
    <mergeCell ref="B8:C8"/>
    <mergeCell ref="B9:C9"/>
    <mergeCell ref="B10:C10"/>
    <mergeCell ref="B11:C11"/>
    <mergeCell ref="B12:C12"/>
    <mergeCell ref="B13:C13"/>
    <mergeCell ref="B14:C14"/>
    <mergeCell ref="G17:I17"/>
    <mergeCell ref="D17:F17"/>
    <mergeCell ref="G15:I15"/>
    <mergeCell ref="D15:F15"/>
    <mergeCell ref="G16:I16"/>
    <mergeCell ref="D16:F16"/>
    <mergeCell ref="D14:E14"/>
    <mergeCell ref="H14:I14"/>
    <mergeCell ref="D13:E13"/>
    <mergeCell ref="C22:D22"/>
    <mergeCell ref="C24:D24"/>
    <mergeCell ref="G18:I18"/>
    <mergeCell ref="D18:F18"/>
    <mergeCell ref="G19:I19"/>
    <mergeCell ref="D19:F19"/>
  </mergeCells>
  <printOptions horizontalCentered="1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8:F23"/>
  <sheetViews>
    <sheetView workbookViewId="0">
      <selection activeCell="C9" sqref="C9:D9"/>
    </sheetView>
  </sheetViews>
  <sheetFormatPr defaultRowHeight="15"/>
  <sheetData>
    <row r="8" spans="1:6">
      <c r="C8" s="249"/>
      <c r="D8" s="249"/>
      <c r="E8" s="249"/>
      <c r="F8" s="249"/>
    </row>
    <row r="9" spans="1:6">
      <c r="A9" s="66"/>
      <c r="B9" s="70">
        <f>C9</f>
        <v>14470.545869999998</v>
      </c>
      <c r="C9" s="252">
        <f>Sheet1!B125</f>
        <v>14470.545869999998</v>
      </c>
      <c r="D9" s="253"/>
      <c r="E9" s="250" t="s">
        <v>80</v>
      </c>
      <c r="F9" s="250"/>
    </row>
    <row r="10" spans="1:6">
      <c r="A10" s="66"/>
      <c r="B10" s="67">
        <f>C10*0.3</f>
        <v>15807.694799999999</v>
      </c>
      <c r="C10" s="252">
        <f>'توزيع الارباح'!B13</f>
        <v>52692.315999999999</v>
      </c>
      <c r="D10" s="253"/>
      <c r="E10" s="250" t="s">
        <v>83</v>
      </c>
      <c r="F10" s="250"/>
    </row>
    <row r="11" spans="1:6">
      <c r="A11" s="66"/>
      <c r="B11" s="69">
        <v>0</v>
      </c>
      <c r="C11" s="252">
        <v>0</v>
      </c>
      <c r="D11" s="253"/>
      <c r="E11" s="250" t="s">
        <v>82</v>
      </c>
      <c r="F11" s="250"/>
    </row>
    <row r="12" spans="1:6">
      <c r="A12" s="66"/>
      <c r="B12" s="70">
        <f>C12</f>
        <v>0</v>
      </c>
      <c r="C12" s="252">
        <v>0</v>
      </c>
      <c r="D12" s="253"/>
      <c r="E12" s="250" t="s">
        <v>81</v>
      </c>
      <c r="F12" s="250"/>
    </row>
    <row r="13" spans="1:6">
      <c r="A13" s="66"/>
      <c r="B13" s="70">
        <f>SUM(B9:B12)</f>
        <v>30278.240669999999</v>
      </c>
      <c r="C13" s="254">
        <f>SUM(C9:C12)</f>
        <v>67162.861869999993</v>
      </c>
      <c r="D13" s="250"/>
      <c r="E13" s="250" t="s">
        <v>71</v>
      </c>
      <c r="F13" s="250"/>
    </row>
    <row r="14" spans="1:6">
      <c r="A14" s="67" t="s">
        <v>88</v>
      </c>
      <c r="B14" s="67">
        <v>22509.66</v>
      </c>
      <c r="C14" s="255">
        <f>C13-B13</f>
        <v>36884.621199999994</v>
      </c>
      <c r="D14" s="251"/>
      <c r="E14" s="251" t="s">
        <v>90</v>
      </c>
      <c r="F14" s="251"/>
    </row>
    <row r="15" spans="1:6">
      <c r="A15" s="67" t="s">
        <v>89</v>
      </c>
      <c r="B15" s="68">
        <f>B13-B14</f>
        <v>7768.5806699999994</v>
      </c>
      <c r="C15" s="250"/>
      <c r="D15" s="250"/>
      <c r="E15" s="250"/>
      <c r="F15" s="250"/>
    </row>
    <row r="17" spans="1:6">
      <c r="A17" s="66"/>
      <c r="B17" s="70">
        <f>C17</f>
        <v>0</v>
      </c>
      <c r="C17" s="252">
        <f>'توزيع الارباح'!B44</f>
        <v>0</v>
      </c>
      <c r="D17" s="253"/>
      <c r="E17" s="250" t="s">
        <v>80</v>
      </c>
      <c r="F17" s="250"/>
    </row>
    <row r="18" spans="1:6">
      <c r="A18" s="66"/>
      <c r="B18" s="67">
        <f>C18*0.3</f>
        <v>15807.694799999999</v>
      </c>
      <c r="C18" s="252">
        <f>'توزيع الارباح'!B13</f>
        <v>52692.315999999999</v>
      </c>
      <c r="D18" s="253"/>
      <c r="E18" s="250" t="s">
        <v>83</v>
      </c>
      <c r="F18" s="250"/>
    </row>
    <row r="19" spans="1:6">
      <c r="A19" s="66"/>
      <c r="B19" s="69">
        <v>0</v>
      </c>
      <c r="C19" s="252">
        <f>'توزيع الارباح'!D19</f>
        <v>49564.07</v>
      </c>
      <c r="D19" s="253"/>
      <c r="E19" s="250" t="s">
        <v>82</v>
      </c>
      <c r="F19" s="250"/>
    </row>
    <row r="20" spans="1:6">
      <c r="A20" s="66"/>
      <c r="B20" s="70">
        <f>C20</f>
        <v>2973.8442</v>
      </c>
      <c r="C20" s="252">
        <f>'توزيع الارباح'!B19</f>
        <v>2973.8442</v>
      </c>
      <c r="D20" s="253"/>
      <c r="E20" s="250" t="s">
        <v>81</v>
      </c>
      <c r="F20" s="250"/>
    </row>
    <row r="21" spans="1:6">
      <c r="A21" s="66"/>
      <c r="B21" s="70">
        <f>SUM(B17:B20)</f>
        <v>18781.539000000001</v>
      </c>
      <c r="C21" s="254">
        <f>SUM(C17:C20)</f>
        <v>105230.23020000001</v>
      </c>
      <c r="D21" s="250"/>
      <c r="E21" s="250" t="s">
        <v>71</v>
      </c>
      <c r="F21" s="250"/>
    </row>
    <row r="22" spans="1:6">
      <c r="A22" s="67" t="s">
        <v>88</v>
      </c>
      <c r="B22" s="67">
        <v>18001.8</v>
      </c>
      <c r="C22" s="255">
        <f>C21-B21</f>
        <v>86448.691200000001</v>
      </c>
      <c r="D22" s="251"/>
      <c r="E22" s="251" t="s">
        <v>90</v>
      </c>
      <c r="F22" s="251"/>
    </row>
    <row r="23" spans="1:6">
      <c r="A23" s="67" t="s">
        <v>89</v>
      </c>
      <c r="B23" s="68">
        <f>B21-B22</f>
        <v>779.7390000000014</v>
      </c>
      <c r="C23" s="256"/>
      <c r="D23" s="257"/>
      <c r="E23" s="256"/>
      <c r="F23" s="257"/>
    </row>
  </sheetData>
  <mergeCells count="30">
    <mergeCell ref="E23:F23"/>
    <mergeCell ref="C23:D23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E13:F13"/>
    <mergeCell ref="E14:F14"/>
    <mergeCell ref="E15:F15"/>
    <mergeCell ref="C9:D9"/>
    <mergeCell ref="C10:D10"/>
    <mergeCell ref="C11:D11"/>
    <mergeCell ref="C12:D12"/>
    <mergeCell ref="C13:D13"/>
    <mergeCell ref="C14:D14"/>
    <mergeCell ref="C15:D15"/>
    <mergeCell ref="E12:F12"/>
    <mergeCell ref="E8:F8"/>
    <mergeCell ref="C8:D8"/>
    <mergeCell ref="E9:F9"/>
    <mergeCell ref="E10:F10"/>
    <mergeCell ref="E11:F1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B8" sqref="B8:C8"/>
    </sheetView>
  </sheetViews>
  <sheetFormatPr defaultRowHeight="15"/>
  <cols>
    <col min="3" max="3" width="14" customWidth="1"/>
    <col min="8" max="8" width="10.5703125" customWidth="1"/>
  </cols>
  <sheetData>
    <row r="1" spans="1:9" ht="18">
      <c r="A1" s="259" t="s">
        <v>115</v>
      </c>
      <c r="B1" s="260"/>
      <c r="C1" s="260"/>
      <c r="D1" s="260"/>
      <c r="E1" s="260"/>
      <c r="F1" s="260"/>
      <c r="G1" s="260"/>
      <c r="H1" s="260"/>
      <c r="I1" s="261"/>
    </row>
    <row r="2" spans="1:9" ht="18">
      <c r="A2" s="262" t="s">
        <v>1</v>
      </c>
      <c r="B2" s="263"/>
      <c r="C2" s="263"/>
      <c r="D2" s="263"/>
      <c r="E2" s="263"/>
      <c r="F2" s="263"/>
      <c r="G2" s="263"/>
      <c r="H2" s="263"/>
      <c r="I2" s="264"/>
    </row>
    <row r="3" spans="1:9" ht="18">
      <c r="A3" s="262" t="s">
        <v>108</v>
      </c>
      <c r="B3" s="263"/>
      <c r="C3" s="263"/>
      <c r="D3" s="263"/>
      <c r="E3" s="263"/>
      <c r="F3" s="263"/>
      <c r="G3" s="263"/>
      <c r="H3" s="263"/>
      <c r="I3" s="264"/>
    </row>
    <row r="4" spans="1:9" ht="18">
      <c r="A4" s="262" t="s">
        <v>116</v>
      </c>
      <c r="B4" s="263"/>
      <c r="C4" s="263"/>
      <c r="D4" s="263"/>
      <c r="E4" s="263"/>
      <c r="F4" s="263"/>
      <c r="G4" s="263"/>
      <c r="H4" s="263"/>
      <c r="I4" s="264"/>
    </row>
    <row r="5" spans="1:9" ht="31.5" customHeight="1" thickBot="1">
      <c r="A5" s="140" t="s">
        <v>109</v>
      </c>
      <c r="B5" s="141"/>
      <c r="C5" s="141"/>
      <c r="D5" s="141"/>
      <c r="E5" s="141"/>
      <c r="F5" s="141"/>
      <c r="G5" s="141"/>
      <c r="H5" s="141"/>
      <c r="I5" s="142"/>
    </row>
    <row r="6" spans="1:9" ht="27" customHeight="1" thickBot="1">
      <c r="A6" s="26"/>
      <c r="B6" s="124">
        <v>1190151.75</v>
      </c>
      <c r="C6" s="125"/>
      <c r="D6" s="117" t="s">
        <v>91</v>
      </c>
      <c r="E6" s="119"/>
      <c r="F6" s="119"/>
      <c r="G6" s="119"/>
      <c r="H6" s="118"/>
      <c r="I6" s="17"/>
    </row>
    <row r="7" spans="1:9" ht="24" customHeight="1" thickBot="1">
      <c r="A7" s="26"/>
      <c r="B7" s="144">
        <v>0.04</v>
      </c>
      <c r="C7" s="144"/>
      <c r="D7" s="143" t="s">
        <v>34</v>
      </c>
      <c r="E7" s="143"/>
      <c r="F7" s="143"/>
      <c r="G7" s="143"/>
      <c r="H7" s="143"/>
      <c r="I7" s="17"/>
    </row>
    <row r="8" spans="1:9" ht="27" customHeight="1" thickBot="1">
      <c r="A8" s="26"/>
      <c r="B8" s="265">
        <f>B6*B7</f>
        <v>47606.07</v>
      </c>
      <c r="C8" s="266"/>
      <c r="D8" s="267" t="s">
        <v>111</v>
      </c>
      <c r="E8" s="268"/>
      <c r="F8" s="268"/>
      <c r="G8" s="268"/>
      <c r="H8" s="269"/>
      <c r="I8" s="17"/>
    </row>
    <row r="9" spans="1:9" ht="27" customHeight="1" thickBot="1">
      <c r="A9" s="26"/>
      <c r="B9" s="124">
        <f>Sheet1!B43</f>
        <v>1677669.21</v>
      </c>
      <c r="C9" s="125"/>
      <c r="D9" s="117" t="s">
        <v>110</v>
      </c>
      <c r="E9" s="119"/>
      <c r="F9" s="119"/>
      <c r="G9" s="119"/>
      <c r="H9" s="118"/>
      <c r="I9" s="17"/>
    </row>
    <row r="10" spans="1:9" ht="27" customHeight="1" thickBot="1">
      <c r="A10" s="26"/>
      <c r="B10" s="144">
        <v>0.04</v>
      </c>
      <c r="C10" s="144"/>
      <c r="D10" s="258" t="s">
        <v>34</v>
      </c>
      <c r="E10" s="258"/>
      <c r="F10" s="258"/>
      <c r="G10" s="258"/>
      <c r="H10" s="258"/>
      <c r="I10" s="17"/>
    </row>
    <row r="11" spans="1:9" ht="27" customHeight="1" thickBot="1">
      <c r="A11" s="26"/>
      <c r="B11" s="124">
        <f>B9*B10</f>
        <v>67106.768400000001</v>
      </c>
      <c r="C11" s="125"/>
      <c r="D11" s="117" t="s">
        <v>112</v>
      </c>
      <c r="E11" s="119"/>
      <c r="F11" s="119"/>
      <c r="G11" s="119"/>
      <c r="H11" s="118"/>
      <c r="I11" s="17"/>
    </row>
    <row r="12" spans="1:9" ht="36" customHeight="1" thickBot="1">
      <c r="A12" s="26"/>
      <c r="B12" s="124">
        <f>B11-B8</f>
        <v>19500.698400000001</v>
      </c>
      <c r="C12" s="118"/>
      <c r="D12" s="117" t="s">
        <v>113</v>
      </c>
      <c r="E12" s="119"/>
      <c r="F12" s="119"/>
      <c r="G12" s="119"/>
      <c r="H12" s="118"/>
      <c r="I12" s="17"/>
    </row>
    <row r="13" spans="1:9">
      <c r="A13" s="26"/>
      <c r="B13" s="21"/>
      <c r="C13" s="21"/>
      <c r="D13" s="21"/>
      <c r="E13" s="21"/>
      <c r="F13" s="21"/>
      <c r="G13" s="21"/>
      <c r="H13" s="21"/>
      <c r="I13" s="17"/>
    </row>
    <row r="14" spans="1:9">
      <c r="A14" s="26"/>
      <c r="B14" s="21"/>
      <c r="C14" s="21"/>
      <c r="D14" s="21"/>
      <c r="E14" s="21"/>
      <c r="F14" s="21"/>
      <c r="G14" s="21"/>
      <c r="H14" s="21"/>
      <c r="I14" s="17"/>
    </row>
    <row r="15" spans="1:9">
      <c r="A15" s="26"/>
      <c r="B15" s="21"/>
      <c r="C15" s="21"/>
      <c r="D15" s="21"/>
      <c r="E15" s="21"/>
      <c r="F15" s="21"/>
      <c r="G15" s="21"/>
      <c r="H15" s="21"/>
      <c r="I15" s="17"/>
    </row>
    <row r="16" spans="1:9">
      <c r="A16" s="26"/>
      <c r="B16" s="21"/>
      <c r="C16" s="21"/>
      <c r="D16" s="21"/>
      <c r="E16" s="21"/>
      <c r="F16" s="21"/>
      <c r="G16" s="21"/>
      <c r="H16" s="21"/>
      <c r="I16" s="17"/>
    </row>
    <row r="17" spans="1:9">
      <c r="A17" s="26"/>
      <c r="B17" s="21"/>
      <c r="C17" s="21"/>
      <c r="D17" s="21"/>
      <c r="E17" s="21"/>
      <c r="F17" s="21"/>
      <c r="G17" s="21"/>
      <c r="H17" s="21"/>
      <c r="I17" s="17"/>
    </row>
    <row r="18" spans="1:9" ht="20.25">
      <c r="A18" s="26"/>
      <c r="B18" s="217" t="s">
        <v>9</v>
      </c>
      <c r="C18" s="217"/>
      <c r="D18" s="21"/>
      <c r="E18" s="21"/>
      <c r="F18" s="21"/>
      <c r="G18" s="21"/>
      <c r="H18" s="21"/>
      <c r="I18" s="17"/>
    </row>
    <row r="19" spans="1:9" ht="20.25">
      <c r="A19" s="26"/>
      <c r="B19" s="65"/>
      <c r="C19" s="65"/>
      <c r="D19" s="21"/>
      <c r="E19" s="21"/>
      <c r="F19" s="21"/>
      <c r="G19" s="21"/>
      <c r="H19" s="21"/>
      <c r="I19" s="17"/>
    </row>
    <row r="20" spans="1:9" ht="20.25">
      <c r="A20" s="26"/>
      <c r="B20" s="218" t="s">
        <v>114</v>
      </c>
      <c r="C20" s="218"/>
      <c r="D20" s="21"/>
      <c r="E20" s="21"/>
      <c r="F20" s="21"/>
      <c r="G20" s="21"/>
      <c r="H20" s="21"/>
      <c r="I20" s="17"/>
    </row>
    <row r="21" spans="1:9">
      <c r="A21" s="26"/>
      <c r="B21" s="21"/>
      <c r="C21" s="21"/>
      <c r="D21" s="21"/>
      <c r="E21" s="21"/>
      <c r="F21" s="21"/>
      <c r="G21" s="21"/>
      <c r="H21" s="21"/>
      <c r="I21" s="17"/>
    </row>
    <row r="22" spans="1:9">
      <c r="A22" s="26"/>
      <c r="B22" s="21"/>
      <c r="C22" s="21"/>
      <c r="D22" s="21"/>
      <c r="E22" s="21"/>
      <c r="F22" s="21"/>
      <c r="G22" s="21"/>
      <c r="H22" s="21"/>
      <c r="I22" s="17"/>
    </row>
    <row r="23" spans="1:9">
      <c r="A23" s="26"/>
      <c r="B23" s="21"/>
      <c r="C23" s="21"/>
      <c r="D23" s="21"/>
      <c r="E23" s="21"/>
      <c r="F23" s="21"/>
      <c r="G23" s="21"/>
      <c r="H23" s="21"/>
      <c r="I23" s="17"/>
    </row>
    <row r="24" spans="1:9">
      <c r="A24" s="26"/>
      <c r="B24" s="21"/>
      <c r="C24" s="21"/>
      <c r="D24" s="21"/>
      <c r="E24" s="21"/>
      <c r="F24" s="21"/>
      <c r="G24" s="21"/>
      <c r="H24" s="21"/>
      <c r="I24" s="17"/>
    </row>
    <row r="25" spans="1:9">
      <c r="A25" s="26"/>
      <c r="B25" s="21"/>
      <c r="C25" s="21"/>
      <c r="D25" s="21"/>
      <c r="E25" s="21"/>
      <c r="F25" s="21"/>
      <c r="G25" s="21"/>
      <c r="H25" s="21"/>
      <c r="I25" s="17"/>
    </row>
    <row r="26" spans="1:9">
      <c r="A26" s="26"/>
      <c r="B26" s="21"/>
      <c r="C26" s="21"/>
      <c r="D26" s="21"/>
      <c r="E26" s="21"/>
      <c r="F26" s="21"/>
      <c r="G26" s="21"/>
      <c r="H26" s="21"/>
      <c r="I26" s="17"/>
    </row>
    <row r="27" spans="1:9">
      <c r="A27" s="26"/>
      <c r="B27" s="21"/>
      <c r="C27" s="21"/>
      <c r="D27" s="21"/>
      <c r="E27" s="21"/>
      <c r="F27" s="21"/>
      <c r="G27" s="21"/>
      <c r="H27" s="21"/>
      <c r="I27" s="17"/>
    </row>
    <row r="28" spans="1:9">
      <c r="A28" s="26"/>
      <c r="B28" s="21"/>
      <c r="C28" s="21"/>
      <c r="D28" s="21"/>
      <c r="E28" s="21"/>
      <c r="F28" s="21"/>
      <c r="G28" s="21"/>
      <c r="H28" s="21"/>
      <c r="I28" s="17"/>
    </row>
    <row r="29" spans="1:9">
      <c r="A29" s="26"/>
      <c r="B29" s="21"/>
      <c r="C29" s="21"/>
      <c r="D29" s="21"/>
      <c r="E29" s="21"/>
      <c r="F29" s="21"/>
      <c r="G29" s="21"/>
      <c r="H29" s="21"/>
      <c r="I29" s="17"/>
    </row>
    <row r="30" spans="1:9">
      <c r="A30" s="26"/>
      <c r="B30" s="21"/>
      <c r="C30" s="21"/>
      <c r="D30" s="21"/>
      <c r="E30" s="21"/>
      <c r="F30" s="21"/>
      <c r="G30" s="21"/>
      <c r="H30" s="21"/>
      <c r="I30" s="17"/>
    </row>
    <row r="31" spans="1:9">
      <c r="A31" s="26"/>
      <c r="B31" s="21"/>
      <c r="C31" s="21"/>
      <c r="D31" s="21"/>
      <c r="E31" s="21"/>
      <c r="F31" s="21"/>
      <c r="G31" s="21"/>
      <c r="H31" s="21"/>
      <c r="I31" s="17"/>
    </row>
    <row r="32" spans="1:9">
      <c r="A32" s="26"/>
      <c r="B32" s="21"/>
      <c r="C32" s="21"/>
      <c r="D32" s="21"/>
      <c r="E32" s="21"/>
      <c r="F32" s="21"/>
      <c r="G32" s="21"/>
      <c r="H32" s="21"/>
      <c r="I32" s="17"/>
    </row>
    <row r="33" spans="1:9">
      <c r="A33" s="26"/>
      <c r="B33" s="21"/>
      <c r="C33" s="21"/>
      <c r="D33" s="21"/>
      <c r="E33" s="21"/>
      <c r="F33" s="21"/>
      <c r="G33" s="21"/>
      <c r="H33" s="21"/>
      <c r="I33" s="17"/>
    </row>
    <row r="34" spans="1:9">
      <c r="A34" s="26"/>
      <c r="B34" s="21"/>
      <c r="C34" s="21"/>
      <c r="D34" s="21"/>
      <c r="E34" s="21"/>
      <c r="F34" s="21"/>
      <c r="G34" s="21"/>
      <c r="H34" s="21"/>
      <c r="I34" s="17"/>
    </row>
    <row r="35" spans="1:9">
      <c r="A35" s="26"/>
      <c r="B35" s="21"/>
      <c r="C35" s="21"/>
      <c r="D35" s="21"/>
      <c r="E35" s="21"/>
      <c r="F35" s="21"/>
      <c r="G35" s="21"/>
      <c r="H35" s="21"/>
      <c r="I35" s="17"/>
    </row>
    <row r="36" spans="1:9">
      <c r="A36" s="26"/>
      <c r="B36" s="21"/>
      <c r="C36" s="21"/>
      <c r="D36" s="21"/>
      <c r="E36" s="21"/>
      <c r="F36" s="21"/>
      <c r="G36" s="21"/>
      <c r="H36" s="21"/>
      <c r="I36" s="17"/>
    </row>
    <row r="37" spans="1:9">
      <c r="A37" s="26"/>
      <c r="B37" s="21"/>
      <c r="C37" s="21"/>
      <c r="D37" s="21"/>
      <c r="E37" s="21"/>
      <c r="F37" s="21"/>
      <c r="G37" s="21"/>
      <c r="H37" s="21"/>
      <c r="I37" s="17"/>
    </row>
    <row r="38" spans="1:9">
      <c r="A38" s="26"/>
      <c r="B38" s="21"/>
      <c r="C38" s="21"/>
      <c r="D38" s="21"/>
      <c r="E38" s="21"/>
      <c r="F38" s="21"/>
      <c r="G38" s="21"/>
      <c r="H38" s="21"/>
      <c r="I38" s="17"/>
    </row>
    <row r="39" spans="1:9">
      <c r="A39" s="26"/>
      <c r="B39" s="21"/>
      <c r="C39" s="21"/>
      <c r="D39" s="21"/>
      <c r="E39" s="21"/>
      <c r="F39" s="21"/>
      <c r="G39" s="21"/>
      <c r="H39" s="21"/>
      <c r="I39" s="17"/>
    </row>
    <row r="40" spans="1:9">
      <c r="A40" s="26"/>
      <c r="B40" s="21"/>
      <c r="C40" s="21"/>
      <c r="D40" s="21"/>
      <c r="E40" s="21"/>
      <c r="F40" s="21"/>
      <c r="G40" s="21"/>
      <c r="H40" s="21"/>
      <c r="I40" s="17"/>
    </row>
    <row r="41" spans="1:9" ht="15.75" thickBot="1">
      <c r="A41" s="27"/>
      <c r="B41" s="28"/>
      <c r="C41" s="28"/>
      <c r="D41" s="28"/>
      <c r="E41" s="28"/>
      <c r="F41" s="28"/>
      <c r="G41" s="28"/>
      <c r="H41" s="28"/>
      <c r="I41" s="19"/>
    </row>
  </sheetData>
  <mergeCells count="21">
    <mergeCell ref="A1:I1"/>
    <mergeCell ref="A2:I2"/>
    <mergeCell ref="A3:I3"/>
    <mergeCell ref="B8:C8"/>
    <mergeCell ref="D8:H8"/>
    <mergeCell ref="A5:I5"/>
    <mergeCell ref="A4:I4"/>
    <mergeCell ref="B18:C18"/>
    <mergeCell ref="B20:C20"/>
    <mergeCell ref="B6:C6"/>
    <mergeCell ref="D6:H6"/>
    <mergeCell ref="B7:C7"/>
    <mergeCell ref="D7:H7"/>
    <mergeCell ref="D9:H9"/>
    <mergeCell ref="B9:C9"/>
    <mergeCell ref="D10:H10"/>
    <mergeCell ref="B10:C10"/>
    <mergeCell ref="D11:H11"/>
    <mergeCell ref="B11:C11"/>
    <mergeCell ref="D12:H12"/>
    <mergeCell ref="B12:C12"/>
  </mergeCells>
  <printOptions horizontalCentered="1"/>
  <pageMargins left="0.5" right="0.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0"/>
  <sheetViews>
    <sheetView topLeftCell="A7" workbookViewId="0">
      <selection activeCell="D16" sqref="D16:E16"/>
    </sheetView>
  </sheetViews>
  <sheetFormatPr defaultRowHeight="15"/>
  <cols>
    <col min="1" max="1" width="15.85546875" customWidth="1"/>
    <col min="2" max="2" width="18.5703125" customWidth="1"/>
    <col min="3" max="3" width="17.42578125" customWidth="1"/>
    <col min="5" max="5" width="7.85546875" customWidth="1"/>
    <col min="6" max="6" width="8.28515625" customWidth="1"/>
    <col min="7" max="7" width="14.7109375" customWidth="1"/>
    <col min="10" max="10" width="22.85546875" customWidth="1"/>
  </cols>
  <sheetData>
    <row r="1" spans="1:12" ht="18.75">
      <c r="A1" s="145" t="s">
        <v>127</v>
      </c>
      <c r="B1" s="146"/>
      <c r="C1" s="146"/>
      <c r="D1" s="146"/>
      <c r="E1" s="146"/>
      <c r="F1" s="146"/>
      <c r="G1" s="146"/>
      <c r="H1" s="146"/>
      <c r="I1" s="146"/>
      <c r="J1" s="147"/>
      <c r="K1" s="96"/>
      <c r="L1" s="21"/>
    </row>
    <row r="2" spans="1:12" ht="18.75">
      <c r="A2" s="114" t="s">
        <v>1</v>
      </c>
      <c r="B2" s="115"/>
      <c r="C2" s="115"/>
      <c r="D2" s="115"/>
      <c r="E2" s="115"/>
      <c r="F2" s="115"/>
      <c r="G2" s="115"/>
      <c r="H2" s="115"/>
      <c r="I2" s="115"/>
      <c r="J2" s="116"/>
      <c r="K2" s="97"/>
      <c r="L2" s="21"/>
    </row>
    <row r="3" spans="1:12" ht="18.75" customHeight="1">
      <c r="A3" s="208" t="s">
        <v>118</v>
      </c>
      <c r="B3" s="209"/>
      <c r="C3" s="209"/>
      <c r="D3" s="209"/>
      <c r="E3" s="209"/>
      <c r="F3" s="209"/>
      <c r="G3" s="209"/>
      <c r="H3" s="209"/>
      <c r="I3" s="209"/>
      <c r="J3" s="210"/>
      <c r="K3" s="98"/>
      <c r="L3" s="21"/>
    </row>
    <row r="4" spans="1:12" ht="18.75">
      <c r="A4" s="26"/>
      <c r="B4" s="21"/>
      <c r="C4" s="80"/>
      <c r="D4" s="80"/>
      <c r="E4" s="80"/>
      <c r="F4" s="270" t="s">
        <v>56</v>
      </c>
      <c r="G4" s="270"/>
      <c r="H4" s="270"/>
      <c r="I4" s="270"/>
      <c r="J4" s="271"/>
      <c r="K4" s="76"/>
      <c r="L4" s="21"/>
    </row>
    <row r="5" spans="1:12" ht="18" customHeight="1" thickBot="1">
      <c r="A5" s="26"/>
      <c r="B5" s="21"/>
      <c r="C5" s="80"/>
      <c r="D5" s="80"/>
      <c r="E5" s="80"/>
      <c r="F5" s="102"/>
      <c r="G5" s="102"/>
      <c r="H5" s="102"/>
      <c r="I5" s="102"/>
      <c r="J5" s="105"/>
      <c r="K5" s="76"/>
      <c r="L5" s="21"/>
    </row>
    <row r="6" spans="1:12" ht="37.5" thickBot="1">
      <c r="A6" s="26"/>
      <c r="B6" s="21"/>
      <c r="C6" s="80"/>
      <c r="D6" s="80"/>
      <c r="E6" s="288" t="s">
        <v>130</v>
      </c>
      <c r="F6" s="289"/>
      <c r="G6" s="34" t="s">
        <v>136</v>
      </c>
      <c r="H6" s="288" t="s">
        <v>43</v>
      </c>
      <c r="I6" s="289"/>
      <c r="J6" s="105"/>
      <c r="K6" s="76"/>
      <c r="L6" s="21"/>
    </row>
    <row r="7" spans="1:12" ht="18.75">
      <c r="A7" s="26"/>
      <c r="B7" s="21"/>
      <c r="C7" s="80"/>
      <c r="D7" s="80"/>
      <c r="E7" s="292">
        <v>58136</v>
      </c>
      <c r="F7" s="292"/>
      <c r="G7" s="103">
        <v>40120</v>
      </c>
      <c r="H7" s="290">
        <v>2</v>
      </c>
      <c r="I7" s="290"/>
      <c r="J7" s="105"/>
      <c r="K7" s="76"/>
      <c r="L7" s="21"/>
    </row>
    <row r="8" spans="1:12" ht="19.5" thickBot="1">
      <c r="A8" s="26"/>
      <c r="B8" s="21"/>
      <c r="C8" s="80"/>
      <c r="D8" s="80"/>
      <c r="E8" s="293">
        <v>58272</v>
      </c>
      <c r="F8" s="293"/>
      <c r="G8" s="104" t="s">
        <v>131</v>
      </c>
      <c r="H8" s="291">
        <v>2</v>
      </c>
      <c r="I8" s="291"/>
      <c r="J8" s="105"/>
      <c r="K8" s="76"/>
      <c r="L8" s="21"/>
    </row>
    <row r="9" spans="1:12" ht="19.5" thickBot="1">
      <c r="A9" s="26"/>
      <c r="B9" s="21"/>
      <c r="C9" s="80"/>
      <c r="D9" s="80"/>
      <c r="E9" s="294">
        <f>SUM(E7:E8)</f>
        <v>116408</v>
      </c>
      <c r="F9" s="295"/>
      <c r="G9" s="34" t="s">
        <v>71</v>
      </c>
      <c r="H9" s="288">
        <v>4</v>
      </c>
      <c r="I9" s="289"/>
      <c r="J9" s="105"/>
      <c r="K9" s="76"/>
      <c r="L9" s="21"/>
    </row>
    <row r="10" spans="1:12" ht="18" customHeight="1" thickBot="1">
      <c r="A10" s="26"/>
      <c r="B10" s="21"/>
      <c r="C10" s="80"/>
      <c r="D10" s="80"/>
      <c r="E10" s="80"/>
      <c r="F10" s="81"/>
      <c r="G10" s="81"/>
      <c r="H10" s="81"/>
      <c r="I10" s="81"/>
      <c r="J10" s="106"/>
      <c r="K10" s="76"/>
      <c r="L10" s="21"/>
    </row>
    <row r="11" spans="1:12" ht="36.75" thickBot="1">
      <c r="A11" s="2" t="s">
        <v>71</v>
      </c>
      <c r="B11" s="34" t="s">
        <v>120</v>
      </c>
      <c r="C11" s="34" t="s">
        <v>52</v>
      </c>
      <c r="D11" s="117" t="s">
        <v>51</v>
      </c>
      <c r="E11" s="118"/>
      <c r="F11" s="117" t="s">
        <v>119</v>
      </c>
      <c r="G11" s="118"/>
      <c r="H11" s="117" t="s">
        <v>3</v>
      </c>
      <c r="I11" s="119"/>
      <c r="J11" s="118"/>
      <c r="K11" s="21"/>
      <c r="L11" s="21"/>
    </row>
    <row r="12" spans="1:12" ht="18">
      <c r="A12" s="107"/>
      <c r="B12" s="101"/>
      <c r="C12" s="101"/>
      <c r="D12" s="281"/>
      <c r="E12" s="281"/>
      <c r="F12" s="281"/>
      <c r="G12" s="281"/>
      <c r="H12" s="286" t="s">
        <v>128</v>
      </c>
      <c r="I12" s="286"/>
      <c r="J12" s="287"/>
      <c r="K12" s="21"/>
      <c r="L12" s="21"/>
    </row>
    <row r="13" spans="1:12" ht="18">
      <c r="A13" s="108">
        <f>B13+C13+D13</f>
        <v>84828.13</v>
      </c>
      <c r="B13" s="77">
        <v>0</v>
      </c>
      <c r="C13" s="77">
        <v>0</v>
      </c>
      <c r="D13" s="120">
        <v>84828.13</v>
      </c>
      <c r="E13" s="120"/>
      <c r="F13" s="120" t="s">
        <v>122</v>
      </c>
      <c r="G13" s="272"/>
      <c r="H13" s="272" t="s">
        <v>121</v>
      </c>
      <c r="I13" s="272"/>
      <c r="J13" s="273"/>
      <c r="K13" s="21"/>
      <c r="L13" s="21"/>
    </row>
    <row r="14" spans="1:12" ht="18">
      <c r="A14" s="108">
        <f t="shared" ref="A14:A15" si="0">B14+C14+D14</f>
        <v>48660.460000000006</v>
      </c>
      <c r="B14" s="77">
        <v>10157.950000000001</v>
      </c>
      <c r="C14" s="77">
        <v>3562.78</v>
      </c>
      <c r="D14" s="120">
        <v>34939.730000000003</v>
      </c>
      <c r="E14" s="120"/>
      <c r="F14" s="120" t="s">
        <v>124</v>
      </c>
      <c r="G14" s="272"/>
      <c r="H14" s="272" t="s">
        <v>123</v>
      </c>
      <c r="I14" s="272"/>
      <c r="J14" s="273"/>
      <c r="K14" s="21"/>
      <c r="L14" s="21"/>
    </row>
    <row r="15" spans="1:12" ht="18.75" thickBot="1">
      <c r="A15" s="109">
        <f t="shared" si="0"/>
        <v>67162.87</v>
      </c>
      <c r="B15" s="79">
        <v>14470.55</v>
      </c>
      <c r="C15" s="79">
        <v>0</v>
      </c>
      <c r="D15" s="285">
        <v>52692.32</v>
      </c>
      <c r="E15" s="129"/>
      <c r="F15" s="129" t="s">
        <v>126</v>
      </c>
      <c r="G15" s="274"/>
      <c r="H15" s="274" t="s">
        <v>125</v>
      </c>
      <c r="I15" s="274"/>
      <c r="J15" s="275"/>
      <c r="K15" s="21"/>
      <c r="L15" s="21"/>
    </row>
    <row r="16" spans="1:12" ht="24" customHeight="1" thickBot="1">
      <c r="A16" s="35">
        <f>SUM(A13:A15)</f>
        <v>200651.46000000002</v>
      </c>
      <c r="B16" s="35">
        <f>SUM(B13:B15)</f>
        <v>24628.5</v>
      </c>
      <c r="C16" s="35">
        <f>SUM(C13:C15)</f>
        <v>3562.78</v>
      </c>
      <c r="D16" s="124">
        <f>SUM(D13:D15)</f>
        <v>172460.18000000002</v>
      </c>
      <c r="E16" s="125"/>
      <c r="F16" s="126" t="s">
        <v>133</v>
      </c>
      <c r="G16" s="127"/>
      <c r="H16" s="127"/>
      <c r="I16" s="127"/>
      <c r="J16" s="128"/>
      <c r="K16" s="21"/>
      <c r="L16" s="21"/>
    </row>
    <row r="17" spans="1:12" ht="18.75">
      <c r="A17" s="110"/>
      <c r="B17" s="99"/>
      <c r="C17" s="100"/>
      <c r="D17" s="206"/>
      <c r="E17" s="206"/>
      <c r="F17" s="206"/>
      <c r="G17" s="206"/>
      <c r="H17" s="276" t="s">
        <v>129</v>
      </c>
      <c r="I17" s="277"/>
      <c r="J17" s="278"/>
      <c r="K17" s="21"/>
      <c r="L17" s="21"/>
    </row>
    <row r="18" spans="1:12" ht="39" customHeight="1">
      <c r="A18" s="108">
        <f>B18+C18+D18</f>
        <v>25448.44</v>
      </c>
      <c r="B18" s="77">
        <v>0</v>
      </c>
      <c r="C18" s="77">
        <v>0</v>
      </c>
      <c r="D18" s="120">
        <v>25448.44</v>
      </c>
      <c r="E18" s="120"/>
      <c r="F18" s="283">
        <v>40457</v>
      </c>
      <c r="G18" s="272"/>
      <c r="H18" s="279" t="s">
        <v>143</v>
      </c>
      <c r="I18" s="279"/>
      <c r="J18" s="280"/>
      <c r="K18" s="21"/>
      <c r="L18" s="21"/>
    </row>
    <row r="19" spans="1:12" ht="45" customHeight="1">
      <c r="A19" s="108">
        <f t="shared" ref="A19:A21" si="1">B19+C19+D19</f>
        <v>22509.66</v>
      </c>
      <c r="B19" s="77">
        <v>10157.950000000001</v>
      </c>
      <c r="C19" s="77">
        <v>0</v>
      </c>
      <c r="D19" s="120">
        <v>12351.71</v>
      </c>
      <c r="E19" s="120"/>
      <c r="F19" s="283">
        <v>40644</v>
      </c>
      <c r="G19" s="272"/>
      <c r="H19" s="279" t="s">
        <v>144</v>
      </c>
      <c r="I19" s="279"/>
      <c r="J19" s="280"/>
      <c r="K19" s="21"/>
      <c r="L19" s="21"/>
    </row>
    <row r="20" spans="1:12" ht="18.75" thickBot="1">
      <c r="A20" s="109">
        <f t="shared" si="1"/>
        <v>85530.49</v>
      </c>
      <c r="B20" s="79">
        <v>0</v>
      </c>
      <c r="C20" s="79">
        <v>0</v>
      </c>
      <c r="D20" s="154">
        <v>85530.49</v>
      </c>
      <c r="E20" s="154"/>
      <c r="F20" s="284" t="s">
        <v>132</v>
      </c>
      <c r="G20" s="284"/>
      <c r="H20" s="143" t="s">
        <v>146</v>
      </c>
      <c r="I20" s="143"/>
      <c r="J20" s="282"/>
      <c r="K20" s="21"/>
      <c r="L20" s="21"/>
    </row>
    <row r="21" spans="1:12" ht="24" customHeight="1" thickBot="1">
      <c r="A21" s="35">
        <f t="shared" si="1"/>
        <v>133488.59</v>
      </c>
      <c r="B21" s="35">
        <f>SUM(B18:B20)</f>
        <v>10157.950000000001</v>
      </c>
      <c r="C21" s="35">
        <f>SUM(C18:C20)</f>
        <v>0</v>
      </c>
      <c r="D21" s="124">
        <f>SUM(D18:D20)</f>
        <v>123330.64</v>
      </c>
      <c r="E21" s="125"/>
      <c r="F21" s="126" t="s">
        <v>134</v>
      </c>
      <c r="G21" s="127"/>
      <c r="H21" s="127"/>
      <c r="I21" s="127"/>
      <c r="J21" s="128"/>
      <c r="K21" s="21"/>
      <c r="L21" s="21"/>
    </row>
    <row r="22" spans="1:12" ht="24" customHeight="1" thickBot="1">
      <c r="A22" s="35">
        <f>A16-A21</f>
        <v>67162.870000000024</v>
      </c>
      <c r="B22" s="126" t="s">
        <v>135</v>
      </c>
      <c r="C22" s="127"/>
      <c r="D22" s="127"/>
      <c r="E22" s="127"/>
      <c r="F22" s="127"/>
      <c r="G22" s="127"/>
      <c r="H22" s="127"/>
      <c r="I22" s="127"/>
      <c r="J22" s="128"/>
      <c r="K22" s="21"/>
      <c r="L22" s="21"/>
    </row>
    <row r="23" spans="1:12" ht="18.75">
      <c r="A23" s="26"/>
      <c r="B23" s="21"/>
      <c r="C23" s="42"/>
      <c r="D23" s="42"/>
      <c r="E23" s="42"/>
      <c r="F23" s="42"/>
      <c r="G23" s="296" t="s">
        <v>140</v>
      </c>
      <c r="H23" s="296"/>
      <c r="I23" s="296"/>
      <c r="J23" s="297"/>
      <c r="K23" s="21"/>
      <c r="L23" s="21"/>
    </row>
    <row r="24" spans="1:12" ht="18">
      <c r="A24" s="108">
        <f>D15*0.3</f>
        <v>15807.696</v>
      </c>
      <c r="B24" s="272" t="s">
        <v>137</v>
      </c>
      <c r="C24" s="272"/>
      <c r="D24" s="272"/>
      <c r="E24" s="272"/>
      <c r="F24" s="272"/>
      <c r="G24" s="272"/>
      <c r="H24" s="272"/>
      <c r="I24" s="272"/>
      <c r="J24" s="273"/>
      <c r="K24" s="21"/>
      <c r="L24" s="21"/>
    </row>
    <row r="25" spans="1:12" ht="18.75" customHeight="1" thickBot="1">
      <c r="A25" s="109">
        <f>B15</f>
        <v>14470.55</v>
      </c>
      <c r="B25" s="284" t="s">
        <v>138</v>
      </c>
      <c r="C25" s="284"/>
      <c r="D25" s="284"/>
      <c r="E25" s="284"/>
      <c r="F25" s="284"/>
      <c r="G25" s="284"/>
      <c r="H25" s="284"/>
      <c r="I25" s="284"/>
      <c r="J25" s="298"/>
      <c r="K25" s="21"/>
      <c r="L25" s="21"/>
    </row>
    <row r="26" spans="1:12" ht="18.75" customHeight="1" thickBot="1">
      <c r="A26" s="35">
        <f>SUM(A24:A25)</f>
        <v>30278.245999999999</v>
      </c>
      <c r="B26" s="126" t="s">
        <v>139</v>
      </c>
      <c r="C26" s="127"/>
      <c r="D26" s="127"/>
      <c r="E26" s="127"/>
      <c r="F26" s="127"/>
      <c r="G26" s="127"/>
      <c r="H26" s="127"/>
      <c r="I26" s="127"/>
      <c r="J26" s="128"/>
      <c r="K26" s="21"/>
      <c r="L26" s="21"/>
    </row>
    <row r="27" spans="1:12" ht="19.5" thickBot="1">
      <c r="A27" s="27"/>
      <c r="B27" s="28"/>
      <c r="C27" s="46"/>
      <c r="D27" s="111"/>
      <c r="E27" s="111"/>
      <c r="F27" s="46"/>
      <c r="G27" s="46"/>
      <c r="H27" s="46"/>
      <c r="I27" s="46"/>
      <c r="J27" s="112"/>
      <c r="K27" s="21"/>
      <c r="L27" s="21"/>
    </row>
    <row r="28" spans="1:12" ht="18.75">
      <c r="B28" s="21"/>
      <c r="C28" s="42"/>
      <c r="D28" s="42"/>
      <c r="E28" s="42"/>
      <c r="F28" s="42"/>
      <c r="G28" s="42"/>
      <c r="H28" s="42"/>
      <c r="I28" s="42"/>
      <c r="J28" s="42"/>
      <c r="K28" s="21"/>
      <c r="L28" s="21"/>
    </row>
    <row r="29" spans="1:12" ht="18.75">
      <c r="B29" s="21"/>
      <c r="C29" s="42"/>
      <c r="D29" s="42"/>
      <c r="E29" s="42"/>
      <c r="F29" s="42"/>
      <c r="G29" s="42"/>
      <c r="H29" s="42"/>
      <c r="I29" s="42"/>
      <c r="J29" s="42"/>
      <c r="K29" s="21"/>
      <c r="L29" s="21"/>
    </row>
    <row r="30" spans="1:12" ht="18.75">
      <c r="B30" s="21"/>
      <c r="C30" s="42"/>
      <c r="D30" s="42"/>
      <c r="E30" s="42"/>
      <c r="F30" s="42"/>
      <c r="G30" s="42"/>
      <c r="H30" s="42"/>
      <c r="I30" s="42"/>
      <c r="J30" s="42"/>
      <c r="K30" s="21"/>
      <c r="L30" s="21"/>
    </row>
    <row r="31" spans="1:12" ht="18.75">
      <c r="B31" s="21"/>
      <c r="C31" s="42"/>
      <c r="D31" s="42"/>
      <c r="E31" s="42"/>
      <c r="F31" s="42"/>
      <c r="G31" s="42"/>
      <c r="H31" s="42"/>
      <c r="I31" s="42"/>
      <c r="J31" s="42"/>
      <c r="K31" s="21"/>
      <c r="L31" s="21"/>
    </row>
    <row r="32" spans="1:12" ht="18.75">
      <c r="B32" s="21"/>
      <c r="C32" s="42"/>
      <c r="D32" s="42"/>
      <c r="E32" s="42"/>
      <c r="F32" s="42"/>
      <c r="G32" s="42"/>
      <c r="H32" s="42"/>
      <c r="I32" s="42"/>
      <c r="J32" s="42"/>
      <c r="K32" s="21"/>
      <c r="L32" s="21"/>
    </row>
    <row r="33" spans="2:12" ht="18.75">
      <c r="B33" s="21"/>
      <c r="C33" s="42"/>
      <c r="D33" s="42"/>
      <c r="E33" s="42"/>
      <c r="F33" s="42"/>
      <c r="G33" s="42"/>
      <c r="H33" s="42"/>
      <c r="I33" s="42"/>
      <c r="J33" s="42"/>
      <c r="K33" s="21"/>
      <c r="L33" s="21"/>
    </row>
    <row r="34" spans="2:12" ht="18.75">
      <c r="B34" s="21"/>
      <c r="C34" s="42"/>
      <c r="D34" s="42"/>
      <c r="E34" s="42"/>
      <c r="F34" s="42"/>
      <c r="G34" s="42"/>
      <c r="H34" s="42"/>
      <c r="I34" s="42"/>
      <c r="J34" s="42"/>
      <c r="K34" s="21"/>
      <c r="L34" s="21"/>
    </row>
    <row r="35" spans="2:12" ht="18.75">
      <c r="B35" s="21"/>
      <c r="C35" s="42"/>
      <c r="D35" s="42"/>
      <c r="E35" s="42"/>
      <c r="F35" s="42"/>
      <c r="G35" s="42"/>
      <c r="H35" s="42"/>
      <c r="I35" s="42"/>
      <c r="J35" s="42"/>
      <c r="K35" s="21"/>
      <c r="L35" s="21"/>
    </row>
    <row r="36" spans="2:12" ht="18.75">
      <c r="B36" s="21"/>
      <c r="C36" s="42"/>
      <c r="D36" s="42"/>
      <c r="E36" s="42"/>
      <c r="F36" s="42"/>
      <c r="G36" s="42"/>
      <c r="H36" s="42"/>
      <c r="I36" s="42"/>
      <c r="J36" s="42"/>
      <c r="K36" s="21"/>
      <c r="L36" s="21"/>
    </row>
    <row r="37" spans="2:12" ht="18.75">
      <c r="B37" s="21"/>
      <c r="C37" s="42"/>
      <c r="D37" s="42"/>
      <c r="E37" s="42"/>
      <c r="F37" s="42"/>
      <c r="G37" s="42"/>
      <c r="H37" s="42"/>
      <c r="I37" s="42"/>
      <c r="J37" s="42"/>
      <c r="K37" s="21"/>
      <c r="L37" s="21"/>
    </row>
    <row r="38" spans="2:12" ht="18.75">
      <c r="B38" s="21"/>
      <c r="C38" s="42"/>
      <c r="D38" s="42"/>
      <c r="E38" s="42"/>
      <c r="F38" s="42"/>
      <c r="G38" s="42"/>
      <c r="H38" s="42"/>
      <c r="I38" s="42"/>
      <c r="J38" s="42"/>
      <c r="K38" s="21"/>
      <c r="L38" s="21"/>
    </row>
    <row r="39" spans="2:12" ht="18.75">
      <c r="B39" s="21"/>
      <c r="C39" s="42"/>
      <c r="D39" s="42"/>
      <c r="E39" s="42"/>
      <c r="F39" s="42"/>
      <c r="G39" s="42"/>
      <c r="H39" s="42"/>
      <c r="I39" s="42"/>
      <c r="J39" s="42"/>
      <c r="K39" s="21"/>
      <c r="L39" s="21"/>
    </row>
    <row r="40" spans="2:12">
      <c r="C40" s="21"/>
      <c r="D40" s="21"/>
      <c r="E40" s="21"/>
      <c r="F40" s="21"/>
      <c r="G40" s="21"/>
      <c r="H40" s="21"/>
      <c r="I40" s="21"/>
      <c r="J40" s="21"/>
      <c r="K40" s="21"/>
    </row>
  </sheetData>
  <mergeCells count="48">
    <mergeCell ref="B26:J26"/>
    <mergeCell ref="B22:J22"/>
    <mergeCell ref="G23:J23"/>
    <mergeCell ref="B24:J24"/>
    <mergeCell ref="B25:J25"/>
    <mergeCell ref="D20:E20"/>
    <mergeCell ref="D21:E21"/>
    <mergeCell ref="D12:E12"/>
    <mergeCell ref="F12:G12"/>
    <mergeCell ref="F21:J21"/>
    <mergeCell ref="H19:J19"/>
    <mergeCell ref="H20:J20"/>
    <mergeCell ref="F18:G18"/>
    <mergeCell ref="F19:G19"/>
    <mergeCell ref="F20:G20"/>
    <mergeCell ref="F15:G15"/>
    <mergeCell ref="D14:E14"/>
    <mergeCell ref="D15:E15"/>
    <mergeCell ref="D16:E16"/>
    <mergeCell ref="F16:J16"/>
    <mergeCell ref="H12:J12"/>
    <mergeCell ref="D19:E19"/>
    <mergeCell ref="H17:J17"/>
    <mergeCell ref="F17:G17"/>
    <mergeCell ref="D17:E17"/>
    <mergeCell ref="H18:J18"/>
    <mergeCell ref="D18:E18"/>
    <mergeCell ref="D13:E13"/>
    <mergeCell ref="F13:G13"/>
    <mergeCell ref="H13:J13"/>
    <mergeCell ref="H14:J14"/>
    <mergeCell ref="H15:J15"/>
    <mergeCell ref="F14:G14"/>
    <mergeCell ref="F4:J4"/>
    <mergeCell ref="D11:E11"/>
    <mergeCell ref="F11:G11"/>
    <mergeCell ref="H11:J11"/>
    <mergeCell ref="A1:J1"/>
    <mergeCell ref="A2:J2"/>
    <mergeCell ref="A3:J3"/>
    <mergeCell ref="H6:I6"/>
    <mergeCell ref="E6:F6"/>
    <mergeCell ref="H7:I7"/>
    <mergeCell ref="H8:I8"/>
    <mergeCell ref="E7:F7"/>
    <mergeCell ref="E8:F8"/>
    <mergeCell ref="H9:I9"/>
    <mergeCell ref="E9:F9"/>
  </mergeCells>
  <printOptions horizontalCentered="1"/>
  <pageMargins left="0.25" right="0.25" top="0" bottom="0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sqref="A1:J26"/>
    </sheetView>
  </sheetViews>
  <sheetFormatPr defaultRowHeight="15"/>
  <cols>
    <col min="1" max="1" width="17.85546875" customWidth="1"/>
    <col min="2" max="2" width="17.28515625" customWidth="1"/>
    <col min="3" max="3" width="18.85546875" customWidth="1"/>
    <col min="7" max="7" width="14.140625" customWidth="1"/>
    <col min="10" max="10" width="21.7109375" customWidth="1"/>
  </cols>
  <sheetData>
    <row r="1" spans="1:10" ht="18.75">
      <c r="A1" s="145" t="s">
        <v>127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10" ht="18.75">
      <c r="A2" s="114" t="s">
        <v>1</v>
      </c>
      <c r="B2" s="115"/>
      <c r="C2" s="115"/>
      <c r="D2" s="115"/>
      <c r="E2" s="115"/>
      <c r="F2" s="115"/>
      <c r="G2" s="115"/>
      <c r="H2" s="115"/>
      <c r="I2" s="115"/>
      <c r="J2" s="116"/>
    </row>
    <row r="3" spans="1:10" ht="18.75">
      <c r="A3" s="208" t="s">
        <v>118</v>
      </c>
      <c r="B3" s="209"/>
      <c r="C3" s="209"/>
      <c r="D3" s="209"/>
      <c r="E3" s="209"/>
      <c r="F3" s="209"/>
      <c r="G3" s="209"/>
      <c r="H3" s="209"/>
      <c r="I3" s="209"/>
      <c r="J3" s="210"/>
    </row>
    <row r="4" spans="1:10" ht="18.75" customHeight="1">
      <c r="A4" s="26"/>
      <c r="B4" s="21"/>
      <c r="C4" s="80"/>
      <c r="D4" s="80"/>
      <c r="E4" s="80"/>
      <c r="F4" s="270" t="s">
        <v>57</v>
      </c>
      <c r="G4" s="270"/>
      <c r="H4" s="270"/>
      <c r="I4" s="270"/>
      <c r="J4" s="271"/>
    </row>
    <row r="5" spans="1:10" ht="19.5" customHeight="1" thickBot="1">
      <c r="A5" s="26"/>
      <c r="B5" s="21"/>
      <c r="C5" s="80"/>
      <c r="D5" s="80"/>
      <c r="E5" s="80"/>
      <c r="F5" s="102"/>
      <c r="G5" s="102"/>
      <c r="H5" s="102"/>
      <c r="I5" s="102"/>
      <c r="J5" s="105"/>
    </row>
    <row r="6" spans="1:10" ht="40.5" customHeight="1" thickBot="1">
      <c r="A6" s="26"/>
      <c r="B6" s="21"/>
      <c r="C6" s="80"/>
      <c r="D6" s="80"/>
      <c r="E6" s="288" t="s">
        <v>130</v>
      </c>
      <c r="F6" s="289"/>
      <c r="G6" s="34" t="s">
        <v>136</v>
      </c>
      <c r="H6" s="288" t="s">
        <v>43</v>
      </c>
      <c r="I6" s="289"/>
      <c r="J6" s="105"/>
    </row>
    <row r="7" spans="1:10" ht="18.75">
      <c r="A7" s="26"/>
      <c r="B7" s="21"/>
      <c r="C7" s="80"/>
      <c r="D7" s="80"/>
      <c r="E7" s="293">
        <v>58272</v>
      </c>
      <c r="F7" s="293"/>
      <c r="G7" s="103" t="s">
        <v>141</v>
      </c>
      <c r="H7" s="290">
        <v>2</v>
      </c>
      <c r="I7" s="290"/>
      <c r="J7" s="105"/>
    </row>
    <row r="8" spans="1:10" ht="18.75" customHeight="1" thickBot="1">
      <c r="A8" s="26"/>
      <c r="B8" s="21"/>
      <c r="C8" s="80"/>
      <c r="D8" s="80"/>
      <c r="E8" s="293">
        <v>58272</v>
      </c>
      <c r="F8" s="293"/>
      <c r="G8" s="113">
        <v>40155</v>
      </c>
      <c r="H8" s="291">
        <v>2</v>
      </c>
      <c r="I8" s="291"/>
      <c r="J8" s="105"/>
    </row>
    <row r="9" spans="1:10" ht="19.5" thickBot="1">
      <c r="A9" s="26"/>
      <c r="B9" s="21"/>
      <c r="C9" s="80"/>
      <c r="D9" s="80"/>
      <c r="E9" s="294">
        <f>SUM(E7:E8)</f>
        <v>116544</v>
      </c>
      <c r="F9" s="295"/>
      <c r="G9" s="34" t="s">
        <v>71</v>
      </c>
      <c r="H9" s="288">
        <v>4</v>
      </c>
      <c r="I9" s="289"/>
      <c r="J9" s="105"/>
    </row>
    <row r="10" spans="1:10" ht="19.5" thickBot="1">
      <c r="A10" s="26"/>
      <c r="B10" s="21"/>
      <c r="C10" s="80"/>
      <c r="D10" s="80"/>
      <c r="E10" s="80"/>
      <c r="F10" s="81"/>
      <c r="G10" s="81"/>
      <c r="H10" s="81"/>
      <c r="I10" s="81"/>
      <c r="J10" s="106"/>
    </row>
    <row r="11" spans="1:10" ht="36.75" thickBot="1">
      <c r="A11" s="2" t="s">
        <v>71</v>
      </c>
      <c r="B11" s="34" t="s">
        <v>120</v>
      </c>
      <c r="C11" s="34" t="s">
        <v>52</v>
      </c>
      <c r="D11" s="117" t="s">
        <v>51</v>
      </c>
      <c r="E11" s="118"/>
      <c r="F11" s="117" t="s">
        <v>119</v>
      </c>
      <c r="G11" s="118"/>
      <c r="H11" s="117" t="s">
        <v>3</v>
      </c>
      <c r="I11" s="119"/>
      <c r="J11" s="118"/>
    </row>
    <row r="12" spans="1:10" ht="18">
      <c r="A12" s="107"/>
      <c r="B12" s="101"/>
      <c r="C12" s="101"/>
      <c r="D12" s="281"/>
      <c r="E12" s="281"/>
      <c r="F12" s="281"/>
      <c r="G12" s="281"/>
      <c r="H12" s="286" t="s">
        <v>128</v>
      </c>
      <c r="I12" s="286"/>
      <c r="J12" s="287"/>
    </row>
    <row r="13" spans="1:10" ht="38.25" customHeight="1">
      <c r="A13" s="108">
        <f>B13+C13+D13</f>
        <v>33931.25</v>
      </c>
      <c r="B13" s="77">
        <v>0</v>
      </c>
      <c r="C13" s="77">
        <v>0</v>
      </c>
      <c r="D13" s="120">
        <v>33931.25</v>
      </c>
      <c r="E13" s="120"/>
      <c r="F13" s="120" t="s">
        <v>122</v>
      </c>
      <c r="G13" s="272"/>
      <c r="H13" s="299" t="s">
        <v>142</v>
      </c>
      <c r="I13" s="300"/>
      <c r="J13" s="301"/>
    </row>
    <row r="14" spans="1:10" ht="18">
      <c r="A14" s="108">
        <f t="shared" ref="A14:A15" si="0">B14+C14+D14</f>
        <v>43814</v>
      </c>
      <c r="B14" s="78">
        <v>7449.16</v>
      </c>
      <c r="C14" s="77">
        <v>1425.11</v>
      </c>
      <c r="D14" s="120">
        <v>34939.730000000003</v>
      </c>
      <c r="E14" s="120"/>
      <c r="F14" s="120" t="s">
        <v>124</v>
      </c>
      <c r="G14" s="272"/>
      <c r="H14" s="272" t="s">
        <v>123</v>
      </c>
      <c r="I14" s="272"/>
      <c r="J14" s="273"/>
    </row>
    <row r="15" spans="1:10" ht="18.75" thickBot="1">
      <c r="A15" s="109">
        <f t="shared" si="0"/>
        <v>66277.899999999994</v>
      </c>
      <c r="B15" s="79">
        <v>10611.73</v>
      </c>
      <c r="C15" s="79">
        <v>2973.85</v>
      </c>
      <c r="D15" s="285">
        <v>52692.32</v>
      </c>
      <c r="E15" s="129"/>
      <c r="F15" s="129" t="s">
        <v>126</v>
      </c>
      <c r="G15" s="274"/>
      <c r="H15" s="274" t="s">
        <v>125</v>
      </c>
      <c r="I15" s="274"/>
      <c r="J15" s="275"/>
    </row>
    <row r="16" spans="1:10" ht="27" customHeight="1" thickBot="1">
      <c r="A16" s="35">
        <f>SUM(A13:A15)</f>
        <v>144023.15</v>
      </c>
      <c r="B16" s="35">
        <f>SUM(B13:B15)</f>
        <v>18060.89</v>
      </c>
      <c r="C16" s="35">
        <f>SUM(C13:C15)</f>
        <v>4398.96</v>
      </c>
      <c r="D16" s="124">
        <f>SUM(D13:D15)</f>
        <v>121563.30000000002</v>
      </c>
      <c r="E16" s="125"/>
      <c r="F16" s="126" t="s">
        <v>133</v>
      </c>
      <c r="G16" s="127"/>
      <c r="H16" s="127"/>
      <c r="I16" s="127"/>
      <c r="J16" s="128"/>
    </row>
    <row r="17" spans="1:11" ht="18.75">
      <c r="A17" s="110"/>
      <c r="B17" s="99"/>
      <c r="C17" s="100"/>
      <c r="D17" s="206"/>
      <c r="E17" s="206"/>
      <c r="F17" s="206"/>
      <c r="G17" s="206"/>
      <c r="H17" s="276" t="s">
        <v>129</v>
      </c>
      <c r="I17" s="277"/>
      <c r="J17" s="278"/>
    </row>
    <row r="18" spans="1:11" ht="18">
      <c r="A18" s="108">
        <f>B18+C18+D18</f>
        <v>10179.379999999999</v>
      </c>
      <c r="B18" s="77">
        <v>0</v>
      </c>
      <c r="C18" s="77">
        <v>0</v>
      </c>
      <c r="D18" s="120">
        <v>10179.379999999999</v>
      </c>
      <c r="E18" s="120"/>
      <c r="F18" s="283">
        <v>40457</v>
      </c>
      <c r="G18" s="272"/>
      <c r="H18" s="272" t="s">
        <v>143</v>
      </c>
      <c r="I18" s="272"/>
      <c r="J18" s="273"/>
    </row>
    <row r="19" spans="1:11" ht="40.5" customHeight="1" thickBot="1">
      <c r="A19" s="108">
        <f t="shared" ref="A19:A20" si="1">B19+C19+D19</f>
        <v>18001.8</v>
      </c>
      <c r="B19" s="77">
        <v>7449.16</v>
      </c>
      <c r="C19" s="77">
        <v>0</v>
      </c>
      <c r="D19" s="120">
        <v>10552.64</v>
      </c>
      <c r="E19" s="120"/>
      <c r="F19" s="283">
        <v>40644</v>
      </c>
      <c r="G19" s="272"/>
      <c r="H19" s="302" t="s">
        <v>144</v>
      </c>
      <c r="I19" s="303"/>
      <c r="J19" s="304"/>
    </row>
    <row r="20" spans="1:11" ht="27" customHeight="1" thickBot="1">
      <c r="A20" s="35">
        <f t="shared" si="1"/>
        <v>28181.179999999997</v>
      </c>
      <c r="B20" s="35">
        <f>SUM(B18:B19)</f>
        <v>7449.16</v>
      </c>
      <c r="C20" s="35">
        <f>SUM(C18:C19)</f>
        <v>0</v>
      </c>
      <c r="D20" s="124">
        <f>SUM(D18:D19)</f>
        <v>20732.019999999997</v>
      </c>
      <c r="E20" s="125"/>
      <c r="F20" s="126" t="s">
        <v>134</v>
      </c>
      <c r="G20" s="127"/>
      <c r="H20" s="127"/>
      <c r="I20" s="127"/>
      <c r="J20" s="128"/>
    </row>
    <row r="21" spans="1:11" ht="27" customHeight="1" thickBot="1">
      <c r="A21" s="35">
        <f>A16-A20</f>
        <v>115841.97</v>
      </c>
      <c r="B21" s="126" t="s">
        <v>145</v>
      </c>
      <c r="C21" s="127"/>
      <c r="D21" s="127"/>
      <c r="E21" s="127"/>
      <c r="F21" s="127"/>
      <c r="G21" s="127"/>
      <c r="H21" s="127"/>
      <c r="I21" s="127"/>
      <c r="J21" s="128"/>
    </row>
    <row r="22" spans="1:11" ht="18.75">
      <c r="A22" s="26"/>
      <c r="B22" s="21"/>
      <c r="C22" s="42"/>
      <c r="D22" s="42"/>
      <c r="E22" s="42"/>
      <c r="F22" s="42"/>
      <c r="G22" s="296" t="s">
        <v>140</v>
      </c>
      <c r="H22" s="296"/>
      <c r="I22" s="296"/>
      <c r="J22" s="297"/>
    </row>
    <row r="23" spans="1:11" ht="18">
      <c r="A23" s="108">
        <f>D15*0.3</f>
        <v>15807.696</v>
      </c>
      <c r="B23" s="272" t="s">
        <v>137</v>
      </c>
      <c r="C23" s="272"/>
      <c r="D23" s="272"/>
      <c r="E23" s="272"/>
      <c r="F23" s="272"/>
      <c r="G23" s="272"/>
      <c r="H23" s="272"/>
      <c r="I23" s="272"/>
      <c r="J23" s="273"/>
    </row>
    <row r="24" spans="1:11" ht="18.75" thickBot="1">
      <c r="A24" s="109">
        <f>B15</f>
        <v>10611.73</v>
      </c>
      <c r="B24" s="284" t="s">
        <v>138</v>
      </c>
      <c r="C24" s="284"/>
      <c r="D24" s="284"/>
      <c r="E24" s="284"/>
      <c r="F24" s="284"/>
      <c r="G24" s="284"/>
      <c r="H24" s="284"/>
      <c r="I24" s="284"/>
      <c r="J24" s="298"/>
    </row>
    <row r="25" spans="1:11" ht="18.75" thickBot="1">
      <c r="A25" s="35">
        <f>SUM(A23:A24)</f>
        <v>26419.425999999999</v>
      </c>
      <c r="B25" s="126" t="s">
        <v>139</v>
      </c>
      <c r="C25" s="127"/>
      <c r="D25" s="127"/>
      <c r="E25" s="127"/>
      <c r="F25" s="127"/>
      <c r="G25" s="127"/>
      <c r="H25" s="127"/>
      <c r="I25" s="127"/>
      <c r="J25" s="128"/>
    </row>
    <row r="26" spans="1:11" ht="19.5" thickBot="1">
      <c r="A26" s="27"/>
      <c r="B26" s="28"/>
      <c r="C26" s="46"/>
      <c r="D26" s="111"/>
      <c r="E26" s="111"/>
      <c r="F26" s="46"/>
      <c r="G26" s="46"/>
      <c r="H26" s="46"/>
      <c r="I26" s="46"/>
      <c r="J26" s="112"/>
      <c r="K26" s="21"/>
    </row>
    <row r="27" spans="1:11" ht="18.75">
      <c r="A27" s="42"/>
      <c r="B27" s="42"/>
      <c r="C27" s="42"/>
      <c r="D27" s="42"/>
      <c r="E27" s="42"/>
      <c r="F27" s="42"/>
      <c r="G27" s="42"/>
      <c r="H27" s="42"/>
      <c r="I27" s="42"/>
      <c r="J27" s="21"/>
      <c r="K27" s="21"/>
    </row>
    <row r="28" spans="1:11" ht="18.75">
      <c r="A28" s="42"/>
      <c r="B28" s="42"/>
      <c r="C28" s="42"/>
      <c r="D28" s="42"/>
      <c r="E28" s="42"/>
      <c r="F28" s="42"/>
      <c r="G28" s="42"/>
      <c r="H28" s="42"/>
      <c r="I28" s="42"/>
      <c r="J28" s="21"/>
      <c r="K28" s="21"/>
    </row>
    <row r="29" spans="1:11" ht="18.75">
      <c r="A29" s="42"/>
      <c r="B29" s="42"/>
      <c r="C29" s="42"/>
      <c r="D29" s="42"/>
      <c r="E29" s="42"/>
      <c r="F29" s="42"/>
      <c r="G29" s="42"/>
      <c r="H29" s="42"/>
      <c r="I29" s="42"/>
      <c r="J29" s="21"/>
      <c r="K29" s="21"/>
    </row>
    <row r="30" spans="1:11" ht="18.75">
      <c r="A30" s="42"/>
      <c r="B30" s="42"/>
      <c r="C30" s="42"/>
      <c r="D30" s="42"/>
      <c r="E30" s="42"/>
      <c r="F30" s="42"/>
      <c r="G30" s="42"/>
      <c r="H30" s="42"/>
      <c r="I30" s="42"/>
      <c r="J30" s="21"/>
      <c r="K30" s="21"/>
    </row>
    <row r="31" spans="1:11">
      <c r="A31" s="21"/>
      <c r="B31" s="21"/>
      <c r="C31" s="21"/>
      <c r="D31" s="21"/>
      <c r="E31" s="21"/>
      <c r="F31" s="21"/>
      <c r="G31" s="21"/>
      <c r="H31" s="21"/>
      <c r="I31" s="21"/>
      <c r="J31" s="21"/>
    </row>
  </sheetData>
  <mergeCells count="45">
    <mergeCell ref="G22:J22"/>
    <mergeCell ref="B23:J23"/>
    <mergeCell ref="B24:J24"/>
    <mergeCell ref="B25:J25"/>
    <mergeCell ref="D20:E20"/>
    <mergeCell ref="F20:J20"/>
    <mergeCell ref="B21:J21"/>
    <mergeCell ref="F16:J16"/>
    <mergeCell ref="D18:E18"/>
    <mergeCell ref="F18:G18"/>
    <mergeCell ref="H18:J18"/>
    <mergeCell ref="D19:E19"/>
    <mergeCell ref="F19:G19"/>
    <mergeCell ref="H19:J19"/>
    <mergeCell ref="D17:E17"/>
    <mergeCell ref="F17:G17"/>
    <mergeCell ref="H17:J17"/>
    <mergeCell ref="H12:J12"/>
    <mergeCell ref="D13:E13"/>
    <mergeCell ref="F13:G13"/>
    <mergeCell ref="H13:J13"/>
    <mergeCell ref="D14:E14"/>
    <mergeCell ref="F14:G14"/>
    <mergeCell ref="H14:J14"/>
    <mergeCell ref="D12:E12"/>
    <mergeCell ref="F12:G12"/>
    <mergeCell ref="D15:E15"/>
    <mergeCell ref="F15:G15"/>
    <mergeCell ref="H15:J15"/>
    <mergeCell ref="D16:E16"/>
    <mergeCell ref="A1:J1"/>
    <mergeCell ref="F4:J4"/>
    <mergeCell ref="H6:I6"/>
    <mergeCell ref="H7:I7"/>
    <mergeCell ref="H8:I8"/>
    <mergeCell ref="E7:F7"/>
    <mergeCell ref="E8:F8"/>
    <mergeCell ref="A2:J2"/>
    <mergeCell ref="A3:J3"/>
    <mergeCell ref="E6:F6"/>
    <mergeCell ref="H9:I9"/>
    <mergeCell ref="D11:E11"/>
    <mergeCell ref="F11:G11"/>
    <mergeCell ref="E9:F9"/>
    <mergeCell ref="H11:J11"/>
  </mergeCells>
  <printOptions horizontalCentered="1"/>
  <pageMargins left="0" right="0" top="0" bottom="0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B16" sqref="B16"/>
    </sheetView>
  </sheetViews>
  <sheetFormatPr defaultRowHeight="15"/>
  <cols>
    <col min="5" max="5" width="8.5703125" customWidth="1"/>
    <col min="10" max="10" width="9.85546875" customWidth="1"/>
  </cols>
  <sheetData>
    <row r="1" spans="1:11" ht="24" customHeight="1">
      <c r="A1" s="259" t="s">
        <v>153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</row>
    <row r="2" spans="1:11" ht="24" customHeight="1">
      <c r="A2" s="262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4"/>
    </row>
    <row r="3" spans="1:11" ht="16.5" thickBot="1">
      <c r="A3" s="322"/>
      <c r="B3" s="323"/>
      <c r="C3" s="323"/>
      <c r="D3" s="323"/>
      <c r="E3" s="323"/>
      <c r="F3" s="323"/>
      <c r="G3" s="323"/>
      <c r="H3" s="323"/>
      <c r="I3" s="323"/>
      <c r="J3" s="21"/>
      <c r="K3" s="17"/>
    </row>
    <row r="4" spans="1:11" ht="45" customHeight="1" thickBot="1">
      <c r="A4" s="322"/>
      <c r="B4" s="320" t="s">
        <v>152</v>
      </c>
      <c r="C4" s="321"/>
      <c r="D4" s="320" t="s">
        <v>151</v>
      </c>
      <c r="E4" s="321"/>
      <c r="F4" s="307" t="s">
        <v>150</v>
      </c>
      <c r="G4" s="308"/>
      <c r="H4" s="307" t="s">
        <v>3</v>
      </c>
      <c r="I4" s="309"/>
      <c r="J4" s="308"/>
      <c r="K4" s="17"/>
    </row>
    <row r="5" spans="1:11" ht="24" customHeight="1">
      <c r="A5" s="322"/>
      <c r="B5" s="129">
        <v>33931.25</v>
      </c>
      <c r="C5" s="129"/>
      <c r="D5" s="129">
        <v>84828.13</v>
      </c>
      <c r="E5" s="129"/>
      <c r="F5" s="129">
        <v>1696562.52</v>
      </c>
      <c r="G5" s="129"/>
      <c r="H5" s="274" t="s">
        <v>121</v>
      </c>
      <c r="I5" s="274"/>
      <c r="J5" s="274"/>
      <c r="K5" s="17"/>
    </row>
    <row r="6" spans="1:11" ht="24" customHeight="1">
      <c r="A6" s="322"/>
      <c r="B6" s="120">
        <v>34939.730000000003</v>
      </c>
      <c r="C6" s="120"/>
      <c r="D6" s="120">
        <v>34939.730000000003</v>
      </c>
      <c r="E6" s="120"/>
      <c r="F6" s="120">
        <v>873493.32</v>
      </c>
      <c r="G6" s="120"/>
      <c r="H6" s="272" t="s">
        <v>123</v>
      </c>
      <c r="I6" s="272"/>
      <c r="J6" s="272"/>
      <c r="K6" s="17"/>
    </row>
    <row r="7" spans="1:11" ht="24" customHeight="1" thickBot="1">
      <c r="A7" s="322"/>
      <c r="B7" s="154">
        <v>52692.32</v>
      </c>
      <c r="C7" s="154"/>
      <c r="D7" s="154">
        <v>52692.32</v>
      </c>
      <c r="E7" s="154"/>
      <c r="F7" s="154">
        <v>1317307.8999999999</v>
      </c>
      <c r="G7" s="154"/>
      <c r="H7" s="284" t="s">
        <v>125</v>
      </c>
      <c r="I7" s="284"/>
      <c r="J7" s="284"/>
      <c r="K7" s="17"/>
    </row>
    <row r="8" spans="1:11" ht="36" customHeight="1" thickBot="1">
      <c r="A8" s="322"/>
      <c r="B8" s="310">
        <f>SUM(B5:B7)</f>
        <v>121563.30000000002</v>
      </c>
      <c r="C8" s="311"/>
      <c r="D8" s="310">
        <f>SUM(D5:D7)</f>
        <v>172460.18000000002</v>
      </c>
      <c r="E8" s="312"/>
      <c r="F8" s="310">
        <f>SUM(F5:F7)</f>
        <v>3887363.7399999998</v>
      </c>
      <c r="G8" s="312"/>
      <c r="H8" s="307" t="s">
        <v>147</v>
      </c>
      <c r="I8" s="309"/>
      <c r="J8" s="308"/>
      <c r="K8" s="17"/>
    </row>
    <row r="9" spans="1:11" ht="16.5" thickBot="1">
      <c r="A9" s="322"/>
      <c r="B9" s="306"/>
      <c r="C9" s="306"/>
      <c r="D9" s="306"/>
      <c r="E9" s="306"/>
      <c r="F9" s="306"/>
      <c r="G9" s="306"/>
      <c r="H9" s="306"/>
      <c r="I9" s="306"/>
      <c r="J9" s="306"/>
      <c r="K9" s="17"/>
    </row>
    <row r="10" spans="1:11" ht="30" customHeight="1" thickBot="1">
      <c r="A10" s="322"/>
      <c r="B10" s="306"/>
      <c r="C10" s="306"/>
      <c r="D10" s="313">
        <f>D8/F8</f>
        <v>4.4364302271338273E-2</v>
      </c>
      <c r="E10" s="314"/>
      <c r="F10" s="315" t="s">
        <v>148</v>
      </c>
      <c r="G10" s="316"/>
      <c r="H10" s="316"/>
      <c r="I10" s="316"/>
      <c r="J10" s="317"/>
      <c r="K10" s="17"/>
    </row>
    <row r="11" spans="1:11" ht="30" customHeight="1" thickBot="1">
      <c r="A11" s="322"/>
      <c r="B11" s="323"/>
      <c r="C11" s="323"/>
      <c r="D11" s="318">
        <f>B8/F8</f>
        <v>3.127139833845341E-2</v>
      </c>
      <c r="E11" s="319"/>
      <c r="F11" s="315" t="s">
        <v>149</v>
      </c>
      <c r="G11" s="316"/>
      <c r="H11" s="316"/>
      <c r="I11" s="316"/>
      <c r="J11" s="317"/>
      <c r="K11" s="17"/>
    </row>
    <row r="12" spans="1:11" ht="15.75">
      <c r="A12" s="322"/>
      <c r="B12" s="323"/>
      <c r="C12" s="323"/>
      <c r="D12" s="323"/>
      <c r="E12" s="323"/>
      <c r="F12" s="323"/>
      <c r="G12" s="323"/>
      <c r="H12" s="323"/>
      <c r="I12" s="323"/>
      <c r="J12" s="21"/>
      <c r="K12" s="17"/>
    </row>
    <row r="13" spans="1:11" ht="15.75">
      <c r="A13" s="322"/>
      <c r="B13" s="323"/>
      <c r="C13" s="323"/>
      <c r="D13" s="323"/>
      <c r="E13" s="323"/>
      <c r="F13" s="323"/>
      <c r="G13" s="323"/>
      <c r="H13" s="323"/>
      <c r="I13" s="323"/>
      <c r="J13" s="21"/>
      <c r="K13" s="17"/>
    </row>
    <row r="14" spans="1:11" ht="15.75">
      <c r="A14" s="322"/>
      <c r="B14" s="323"/>
      <c r="C14" s="323"/>
      <c r="D14" s="323"/>
      <c r="E14" s="323"/>
      <c r="F14" s="323"/>
      <c r="G14" s="323"/>
      <c r="H14" s="323"/>
      <c r="I14" s="323"/>
      <c r="J14" s="21"/>
      <c r="K14" s="17"/>
    </row>
    <row r="15" spans="1:11" ht="15.75">
      <c r="A15" s="322"/>
      <c r="B15" s="323"/>
      <c r="C15" s="323"/>
      <c r="D15" s="323"/>
      <c r="E15" s="323"/>
      <c r="F15" s="323"/>
      <c r="G15" s="323"/>
      <c r="H15" s="323"/>
      <c r="I15" s="323"/>
      <c r="J15" s="21"/>
      <c r="K15" s="17"/>
    </row>
    <row r="16" spans="1:11" ht="15.75">
      <c r="A16" s="322"/>
      <c r="B16" s="323"/>
      <c r="C16" s="323"/>
      <c r="D16" s="323"/>
      <c r="E16" s="323"/>
      <c r="F16" s="323"/>
      <c r="G16" s="323"/>
      <c r="H16" s="323"/>
      <c r="I16" s="323"/>
      <c r="J16" s="21"/>
      <c r="K16" s="17"/>
    </row>
    <row r="17" spans="1:11" ht="15.75">
      <c r="A17" s="322"/>
      <c r="B17" s="323"/>
      <c r="C17" s="323"/>
      <c r="D17" s="323"/>
      <c r="E17" s="323"/>
      <c r="F17" s="323"/>
      <c r="G17" s="323"/>
      <c r="H17" s="323"/>
      <c r="I17" s="323"/>
      <c r="J17" s="21"/>
      <c r="K17" s="17"/>
    </row>
    <row r="18" spans="1:11" ht="15.75">
      <c r="A18" s="322"/>
      <c r="B18" s="323"/>
      <c r="C18" s="323"/>
      <c r="D18" s="323"/>
      <c r="E18" s="323"/>
      <c r="F18" s="323"/>
      <c r="G18" s="323"/>
      <c r="H18" s="323"/>
      <c r="I18" s="323"/>
      <c r="J18" s="21"/>
      <c r="K18" s="17"/>
    </row>
    <row r="19" spans="1:11" ht="15.75">
      <c r="A19" s="322"/>
      <c r="B19" s="323"/>
      <c r="C19" s="323"/>
      <c r="D19" s="323"/>
      <c r="E19" s="323"/>
      <c r="F19" s="323"/>
      <c r="G19" s="323"/>
      <c r="H19" s="323"/>
      <c r="I19" s="323"/>
      <c r="J19" s="21"/>
      <c r="K19" s="17"/>
    </row>
    <row r="20" spans="1:11" ht="15.75">
      <c r="A20" s="322"/>
      <c r="B20" s="323"/>
      <c r="C20" s="323"/>
      <c r="D20" s="323"/>
      <c r="E20" s="323"/>
      <c r="F20" s="323"/>
      <c r="G20" s="323"/>
      <c r="H20" s="323"/>
      <c r="I20" s="323"/>
      <c r="J20" s="21"/>
      <c r="K20" s="17"/>
    </row>
    <row r="21" spans="1:11" ht="15.75">
      <c r="A21" s="322"/>
      <c r="B21" s="323"/>
      <c r="C21" s="323"/>
      <c r="D21" s="323"/>
      <c r="E21" s="323"/>
      <c r="F21" s="323"/>
      <c r="G21" s="323"/>
      <c r="H21" s="323"/>
      <c r="I21" s="323"/>
      <c r="J21" s="21"/>
      <c r="K21" s="17"/>
    </row>
    <row r="22" spans="1:11" ht="15.75">
      <c r="A22" s="322"/>
      <c r="B22" s="323"/>
      <c r="C22" s="323"/>
      <c r="D22" s="323"/>
      <c r="E22" s="323"/>
      <c r="F22" s="323"/>
      <c r="G22" s="323"/>
      <c r="H22" s="323"/>
      <c r="I22" s="323"/>
      <c r="J22" s="21"/>
      <c r="K22" s="17"/>
    </row>
    <row r="23" spans="1:11" ht="15.75">
      <c r="A23" s="322"/>
      <c r="B23" s="323"/>
      <c r="C23" s="323"/>
      <c r="D23" s="323"/>
      <c r="E23" s="323"/>
      <c r="F23" s="323"/>
      <c r="G23" s="323"/>
      <c r="H23" s="323"/>
      <c r="I23" s="323"/>
      <c r="J23" s="21"/>
      <c r="K23" s="17"/>
    </row>
    <row r="24" spans="1:11" ht="15.75">
      <c r="A24" s="322"/>
      <c r="B24" s="323"/>
      <c r="C24" s="323"/>
      <c r="D24" s="323"/>
      <c r="E24" s="323"/>
      <c r="F24" s="323"/>
      <c r="G24" s="323"/>
      <c r="H24" s="323"/>
      <c r="I24" s="323"/>
      <c r="J24" s="21"/>
      <c r="K24" s="17"/>
    </row>
    <row r="25" spans="1:11" ht="15.75">
      <c r="A25" s="322"/>
      <c r="B25" s="323"/>
      <c r="C25" s="323"/>
      <c r="D25" s="323"/>
      <c r="E25" s="323"/>
      <c r="F25" s="323"/>
      <c r="G25" s="323"/>
      <c r="H25" s="323"/>
      <c r="I25" s="323"/>
      <c r="J25" s="21"/>
      <c r="K25" s="17"/>
    </row>
    <row r="26" spans="1:11" ht="15.75">
      <c r="A26" s="322"/>
      <c r="B26" s="323"/>
      <c r="C26" s="323"/>
      <c r="D26" s="323"/>
      <c r="E26" s="323"/>
      <c r="F26" s="323"/>
      <c r="G26" s="323"/>
      <c r="H26" s="323"/>
      <c r="I26" s="323"/>
      <c r="J26" s="21"/>
      <c r="K26" s="17"/>
    </row>
    <row r="27" spans="1:11" ht="15.75">
      <c r="A27" s="322"/>
      <c r="B27" s="323"/>
      <c r="C27" s="323"/>
      <c r="D27" s="323"/>
      <c r="E27" s="323"/>
      <c r="F27" s="323"/>
      <c r="G27" s="323"/>
      <c r="H27" s="323"/>
      <c r="I27" s="323"/>
      <c r="J27" s="21"/>
      <c r="K27" s="17"/>
    </row>
    <row r="28" spans="1:11" ht="15.75">
      <c r="A28" s="322"/>
      <c r="B28" s="323"/>
      <c r="C28" s="323"/>
      <c r="D28" s="323"/>
      <c r="E28" s="323"/>
      <c r="F28" s="323"/>
      <c r="G28" s="323"/>
      <c r="H28" s="323"/>
      <c r="I28" s="323"/>
      <c r="J28" s="21"/>
      <c r="K28" s="17"/>
    </row>
    <row r="29" spans="1:11" ht="15.75">
      <c r="A29" s="322"/>
      <c r="B29" s="323"/>
      <c r="C29" s="323"/>
      <c r="D29" s="323"/>
      <c r="E29" s="323"/>
      <c r="F29" s="323"/>
      <c r="G29" s="323"/>
      <c r="H29" s="323"/>
      <c r="I29" s="323"/>
      <c r="J29" s="21"/>
      <c r="K29" s="17"/>
    </row>
    <row r="30" spans="1:11" ht="15.75">
      <c r="A30" s="322"/>
      <c r="B30" s="323"/>
      <c r="C30" s="323"/>
      <c r="D30" s="323"/>
      <c r="E30" s="323"/>
      <c r="F30" s="323"/>
      <c r="G30" s="323"/>
      <c r="H30" s="323"/>
      <c r="I30" s="323"/>
      <c r="J30" s="21"/>
      <c r="K30" s="17"/>
    </row>
    <row r="31" spans="1:11" ht="15.75">
      <c r="A31" s="322"/>
      <c r="B31" s="323"/>
      <c r="C31" s="323"/>
      <c r="D31" s="323"/>
      <c r="E31" s="323"/>
      <c r="F31" s="323"/>
      <c r="G31" s="323"/>
      <c r="H31" s="323"/>
      <c r="I31" s="323"/>
      <c r="J31" s="21"/>
      <c r="K31" s="17"/>
    </row>
    <row r="32" spans="1:11" ht="15.75">
      <c r="A32" s="322"/>
      <c r="B32" s="323"/>
      <c r="C32" s="323"/>
      <c r="D32" s="323"/>
      <c r="E32" s="323"/>
      <c r="F32" s="323"/>
      <c r="G32" s="323"/>
      <c r="H32" s="323"/>
      <c r="I32" s="323"/>
      <c r="J32" s="21"/>
      <c r="K32" s="17"/>
    </row>
    <row r="33" spans="1:11" ht="15.75">
      <c r="A33" s="322"/>
      <c r="B33" s="323"/>
      <c r="C33" s="323"/>
      <c r="D33" s="323"/>
      <c r="E33" s="323"/>
      <c r="F33" s="323"/>
      <c r="G33" s="323"/>
      <c r="H33" s="323"/>
      <c r="I33" s="323"/>
      <c r="J33" s="21"/>
      <c r="K33" s="17"/>
    </row>
    <row r="34" spans="1:11" ht="15.75">
      <c r="A34" s="322"/>
      <c r="B34" s="323"/>
      <c r="C34" s="323"/>
      <c r="D34" s="323"/>
      <c r="E34" s="323"/>
      <c r="F34" s="323"/>
      <c r="G34" s="323"/>
      <c r="H34" s="323"/>
      <c r="I34" s="323"/>
      <c r="J34" s="21"/>
      <c r="K34" s="17"/>
    </row>
    <row r="35" spans="1:11" ht="15.75">
      <c r="A35" s="322"/>
      <c r="B35" s="323"/>
      <c r="C35" s="323"/>
      <c r="D35" s="323"/>
      <c r="E35" s="323"/>
      <c r="F35" s="323"/>
      <c r="G35" s="323"/>
      <c r="H35" s="323"/>
      <c r="I35" s="323"/>
      <c r="J35" s="21"/>
      <c r="K35" s="17"/>
    </row>
    <row r="36" spans="1:11" ht="15.75">
      <c r="A36" s="322"/>
      <c r="B36" s="323"/>
      <c r="C36" s="323"/>
      <c r="D36" s="323"/>
      <c r="E36" s="323"/>
      <c r="F36" s="323"/>
      <c r="G36" s="323"/>
      <c r="H36" s="323"/>
      <c r="I36" s="323"/>
      <c r="J36" s="21"/>
      <c r="K36" s="17"/>
    </row>
    <row r="37" spans="1:11" ht="16.5" thickBot="1">
      <c r="A37" s="324"/>
      <c r="B37" s="325"/>
      <c r="C37" s="325"/>
      <c r="D37" s="325"/>
      <c r="E37" s="325"/>
      <c r="F37" s="325"/>
      <c r="G37" s="325"/>
      <c r="H37" s="325"/>
      <c r="I37" s="325"/>
      <c r="J37" s="28"/>
      <c r="K37" s="19"/>
    </row>
    <row r="38" spans="1:11" ht="15.75">
      <c r="A38" s="305"/>
      <c r="B38" s="305"/>
      <c r="C38" s="305"/>
      <c r="D38" s="305"/>
      <c r="E38" s="305"/>
      <c r="F38" s="305"/>
      <c r="G38" s="305"/>
      <c r="H38" s="305"/>
      <c r="I38" s="305"/>
    </row>
    <row r="39" spans="1:11" ht="15.75">
      <c r="A39" s="305"/>
      <c r="B39" s="305"/>
      <c r="C39" s="305"/>
      <c r="D39" s="305"/>
      <c r="E39" s="305"/>
      <c r="F39" s="305"/>
      <c r="G39" s="305"/>
      <c r="H39" s="305"/>
      <c r="I39" s="305"/>
    </row>
    <row r="40" spans="1:11" ht="15.75">
      <c r="A40" s="305"/>
      <c r="B40" s="305"/>
      <c r="C40" s="305"/>
      <c r="D40" s="305"/>
      <c r="E40" s="305"/>
      <c r="F40" s="305"/>
      <c r="G40" s="305"/>
      <c r="H40" s="305"/>
      <c r="I40" s="305"/>
    </row>
    <row r="41" spans="1:11" ht="15.75">
      <c r="A41" s="305"/>
      <c r="B41" s="305"/>
      <c r="C41" s="305"/>
      <c r="D41" s="305"/>
      <c r="E41" s="305"/>
      <c r="F41" s="305"/>
      <c r="G41" s="305"/>
      <c r="H41" s="305"/>
      <c r="I41" s="305"/>
    </row>
    <row r="42" spans="1:11" ht="15.75">
      <c r="A42" s="305"/>
      <c r="B42" s="305"/>
      <c r="C42" s="305"/>
      <c r="D42" s="305"/>
      <c r="E42" s="305"/>
      <c r="F42" s="305"/>
      <c r="G42" s="305"/>
      <c r="H42" s="305"/>
      <c r="I42" s="305"/>
    </row>
    <row r="43" spans="1:11" ht="15.75">
      <c r="A43" s="305"/>
      <c r="B43" s="305"/>
      <c r="C43" s="305"/>
      <c r="D43" s="305"/>
      <c r="E43" s="305"/>
      <c r="F43" s="305"/>
      <c r="G43" s="305"/>
      <c r="H43" s="305"/>
      <c r="I43" s="305"/>
    </row>
    <row r="44" spans="1:11" ht="15.75">
      <c r="A44" s="305"/>
      <c r="B44" s="305"/>
      <c r="C44" s="305"/>
      <c r="D44" s="305"/>
      <c r="E44" s="305"/>
      <c r="F44" s="305"/>
      <c r="G44" s="305"/>
      <c r="H44" s="305"/>
      <c r="I44" s="305"/>
    </row>
    <row r="45" spans="1:11" ht="15.75">
      <c r="A45" s="305"/>
      <c r="B45" s="305"/>
      <c r="C45" s="305"/>
      <c r="D45" s="305"/>
      <c r="E45" s="305"/>
      <c r="F45" s="305"/>
      <c r="G45" s="305"/>
      <c r="H45" s="305"/>
      <c r="I45" s="305"/>
    </row>
    <row r="46" spans="1:11" ht="15.75">
      <c r="A46" s="305"/>
      <c r="B46" s="305"/>
      <c r="C46" s="305"/>
      <c r="D46" s="305"/>
      <c r="E46" s="305"/>
      <c r="F46" s="305"/>
      <c r="G46" s="305"/>
      <c r="H46" s="305"/>
      <c r="I46" s="305"/>
    </row>
    <row r="47" spans="1:11" ht="15.75">
      <c r="A47" s="305"/>
      <c r="B47" s="305"/>
      <c r="C47" s="305"/>
      <c r="D47" s="305"/>
      <c r="E47" s="305"/>
      <c r="F47" s="305"/>
      <c r="G47" s="305"/>
      <c r="H47" s="305"/>
      <c r="I47" s="305"/>
    </row>
  </sheetData>
  <mergeCells count="26">
    <mergeCell ref="F11:J11"/>
    <mergeCell ref="D11:E11"/>
    <mergeCell ref="A1:K1"/>
    <mergeCell ref="A2:K2"/>
    <mergeCell ref="B5:C5"/>
    <mergeCell ref="B6:C6"/>
    <mergeCell ref="B7:C7"/>
    <mergeCell ref="B8:C8"/>
    <mergeCell ref="D5:E5"/>
    <mergeCell ref="D6:E6"/>
    <mergeCell ref="D7:E7"/>
    <mergeCell ref="D8:E8"/>
    <mergeCell ref="D10:E10"/>
    <mergeCell ref="F5:G5"/>
    <mergeCell ref="F6:G6"/>
    <mergeCell ref="F7:G7"/>
    <mergeCell ref="F8:G8"/>
    <mergeCell ref="F10:J10"/>
    <mergeCell ref="H5:J5"/>
    <mergeCell ref="H6:J6"/>
    <mergeCell ref="H7:J7"/>
    <mergeCell ref="H8:J8"/>
    <mergeCell ref="D4:E4"/>
    <mergeCell ref="H4:J4"/>
    <mergeCell ref="F4:G4"/>
    <mergeCell ref="B4:C4"/>
  </mergeCells>
  <printOptions horizontalCentered="1"/>
  <pageMargins left="0.25" right="0.25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توزيع الارباح</vt:lpstr>
      <vt:lpstr>توزيع المخصصات</vt:lpstr>
      <vt:lpstr>دصلاح</vt:lpstr>
      <vt:lpstr>Sheet3</vt:lpstr>
      <vt:lpstr>حساب معاذ</vt:lpstr>
      <vt:lpstr>د.امين حسن عمر</vt:lpstr>
      <vt:lpstr>م.السعيد عثمان</vt:lpstr>
      <vt:lpstr>عام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2012-03-11T09:19:23Z</dcterms:modified>
</cp:coreProperties>
</file>