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ueunlee/Library/CloudStorage/GoogleDrive-leex5499@umn.edu/My Drive/Z Drive/Project_all/2022_FluVOI/Influenza-VOI/data/PSA_data/VaccEfficacy/"/>
    </mc:Choice>
  </mc:AlternateContent>
  <xr:revisionPtr revIDLastSave="0" documentId="13_ncr:1_{EE9B0CE8-0618-5F47-AF03-4883809D7E54}" xr6:coauthVersionLast="47" xr6:coauthVersionMax="47" xr10:uidLastSave="{00000000-0000-0000-0000-000000000000}"/>
  <bookViews>
    <workbookView xWindow="5120" yWindow="1500" windowWidth="27640" windowHeight="16940" firstSheet="1" activeTab="4" xr2:uid="{2E0C1019-3B7D-3540-A1E1-8EBC7B6DF4DF}"/>
  </bookViews>
  <sheets>
    <sheet name="new_VE1_2019" sheetId="11" r:id="rId1"/>
    <sheet name="new_VE1_2014" sheetId="10" r:id="rId2"/>
    <sheet name="new_VE2_2019" sheetId="13" r:id="rId3"/>
    <sheet name="new_VE2_2014" sheetId="12" r:id="rId4"/>
    <sheet name="new_VE3_2019" sheetId="14" r:id="rId5"/>
    <sheet name="new_VE3_2014" sheetId="15" r:id="rId6"/>
    <sheet name="Calculation(rr=10)" sheetId="5" r:id="rId7"/>
    <sheet name="Calculation(rr=2)" sheetId="4" r:id="rId8"/>
    <sheet name="Calculation(rr=1.28)" sheetId="1" r:id="rId9"/>
    <sheet name="Sheet1" sheetId="9" r:id="rId10"/>
    <sheet name="old_VE" sheetId="2" r:id="rId11"/>
    <sheet name="new_VE_1" sheetId="6" r:id="rId12"/>
    <sheet name="new_VE_2" sheetId="7" r:id="rId13"/>
    <sheet name="new_VE_3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4" l="1"/>
  <c r="F13" i="15"/>
  <c r="D8" i="14"/>
  <c r="E13" i="15"/>
  <c r="D13" i="15"/>
  <c r="C13" i="15"/>
  <c r="F12" i="15"/>
  <c r="E12" i="15"/>
  <c r="D12" i="15"/>
  <c r="C12" i="15"/>
  <c r="F11" i="15"/>
  <c r="E11" i="15"/>
  <c r="D11" i="15"/>
  <c r="C11" i="15"/>
  <c r="F10" i="15"/>
  <c r="E10" i="15"/>
  <c r="D10" i="15"/>
  <c r="C10" i="15"/>
  <c r="F9" i="15"/>
  <c r="E9" i="15"/>
  <c r="D9" i="15"/>
  <c r="C9" i="15"/>
  <c r="F8" i="15"/>
  <c r="E8" i="15"/>
  <c r="D8" i="15"/>
  <c r="C8" i="15"/>
  <c r="F7" i="15"/>
  <c r="E7" i="15"/>
  <c r="D7" i="15"/>
  <c r="C7" i="15"/>
  <c r="F6" i="15"/>
  <c r="E6" i="15"/>
  <c r="D6" i="15"/>
  <c r="C6" i="15"/>
  <c r="F5" i="15"/>
  <c r="E5" i="15"/>
  <c r="D5" i="15"/>
  <c r="C5" i="15"/>
  <c r="F4" i="15"/>
  <c r="E4" i="15"/>
  <c r="D4" i="15"/>
  <c r="C4" i="15"/>
  <c r="F3" i="15"/>
  <c r="E3" i="15"/>
  <c r="D3" i="15"/>
  <c r="C3" i="15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D8" i="13"/>
  <c r="F13" i="12"/>
  <c r="F13" i="13"/>
  <c r="E13" i="13"/>
  <c r="D13" i="13"/>
  <c r="C13" i="13"/>
  <c r="F12" i="13"/>
  <c r="E12" i="13"/>
  <c r="D12" i="13"/>
  <c r="C12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C8" i="13"/>
  <c r="F7" i="13"/>
  <c r="E7" i="13"/>
  <c r="D7" i="13"/>
  <c r="C7" i="13"/>
  <c r="F6" i="13"/>
  <c r="E6" i="13"/>
  <c r="D6" i="13"/>
  <c r="C6" i="13"/>
  <c r="F5" i="13"/>
  <c r="E5" i="13"/>
  <c r="D5" i="13"/>
  <c r="C5" i="13"/>
  <c r="F4" i="13"/>
  <c r="E4" i="13"/>
  <c r="D4" i="13"/>
  <c r="C4" i="13"/>
  <c r="F3" i="13"/>
  <c r="E3" i="13"/>
  <c r="D3" i="13"/>
  <c r="C3" i="13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F13" i="10"/>
  <c r="D8" i="11"/>
  <c r="F13" i="11"/>
  <c r="E13" i="11"/>
  <c r="D13" i="11"/>
  <c r="C13" i="11"/>
  <c r="F12" i="11"/>
  <c r="E12" i="11"/>
  <c r="D12" i="11"/>
  <c r="C12" i="11"/>
  <c r="F11" i="11"/>
  <c r="E11" i="11"/>
  <c r="D11" i="11"/>
  <c r="C11" i="11"/>
  <c r="F10" i="11"/>
  <c r="E10" i="11"/>
  <c r="D10" i="11"/>
  <c r="C10" i="11"/>
  <c r="F9" i="11"/>
  <c r="E9" i="11"/>
  <c r="D9" i="11"/>
  <c r="C9" i="11"/>
  <c r="F8" i="11"/>
  <c r="E8" i="11"/>
  <c r="C8" i="11"/>
  <c r="F7" i="11"/>
  <c r="E7" i="11"/>
  <c r="D7" i="11"/>
  <c r="C7" i="11"/>
  <c r="F6" i="11"/>
  <c r="E6" i="11"/>
  <c r="D6" i="11"/>
  <c r="C6" i="11"/>
  <c r="F5" i="11"/>
  <c r="E5" i="11"/>
  <c r="D5" i="11"/>
  <c r="C5" i="11"/>
  <c r="F4" i="11"/>
  <c r="E4" i="11"/>
  <c r="D4" i="11"/>
  <c r="C4" i="11"/>
  <c r="F3" i="11"/>
  <c r="E3" i="11"/>
  <c r="D3" i="11"/>
  <c r="C3" i="11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6" i="10"/>
  <c r="E6" i="10"/>
  <c r="D6" i="10"/>
  <c r="C6" i="10"/>
  <c r="F5" i="10"/>
  <c r="E5" i="10"/>
  <c r="D5" i="10"/>
  <c r="C5" i="10"/>
  <c r="F4" i="10"/>
  <c r="E4" i="10"/>
  <c r="D4" i="10"/>
  <c r="C4" i="10"/>
  <c r="F3" i="10"/>
  <c r="E3" i="10"/>
  <c r="D3" i="10"/>
  <c r="C3" i="10"/>
  <c r="E4" i="8"/>
  <c r="F5" i="8"/>
  <c r="C6" i="8"/>
  <c r="D6" i="8"/>
  <c r="E8" i="8"/>
  <c r="F8" i="8"/>
  <c r="C11" i="8"/>
  <c r="D11" i="8"/>
  <c r="D12" i="8"/>
  <c r="E12" i="8"/>
  <c r="E13" i="8"/>
  <c r="F13" i="8"/>
  <c r="C3" i="8"/>
  <c r="F4" i="7"/>
  <c r="C5" i="7"/>
  <c r="D5" i="7"/>
  <c r="C7" i="7"/>
  <c r="F7" i="7"/>
  <c r="E8" i="7"/>
  <c r="F9" i="7"/>
  <c r="C10" i="7"/>
  <c r="D10" i="7"/>
  <c r="C12" i="7"/>
  <c r="F12" i="7"/>
  <c r="D3" i="7"/>
  <c r="E3" i="7"/>
  <c r="D4" i="6"/>
  <c r="C5" i="6"/>
  <c r="D5" i="6"/>
  <c r="F6" i="6"/>
  <c r="E7" i="6"/>
  <c r="F7" i="6"/>
  <c r="D9" i="6"/>
  <c r="D10" i="6"/>
  <c r="E10" i="6"/>
  <c r="E11" i="6"/>
  <c r="F11" i="6"/>
  <c r="F12" i="6"/>
  <c r="C13" i="6"/>
  <c r="D3" i="6"/>
  <c r="E3" i="6"/>
  <c r="AB12" i="5"/>
  <c r="AA12" i="5"/>
  <c r="D13" i="8" s="1"/>
  <c r="Z12" i="5"/>
  <c r="C13" i="8" s="1"/>
  <c r="Q12" i="5"/>
  <c r="U12" i="5" s="1"/>
  <c r="AC12" i="5" s="1"/>
  <c r="P12" i="5"/>
  <c r="T12" i="5" s="1"/>
  <c r="N12" i="5"/>
  <c r="R12" i="5" s="1"/>
  <c r="G12" i="5"/>
  <c r="O12" i="5" s="1"/>
  <c r="S12" i="5" s="1"/>
  <c r="AC11" i="5"/>
  <c r="F12" i="8" s="1"/>
  <c r="AB11" i="5"/>
  <c r="AA11" i="5"/>
  <c r="Z11" i="5"/>
  <c r="C12" i="8" s="1"/>
  <c r="Q11" i="5"/>
  <c r="U11" i="5" s="1"/>
  <c r="P11" i="5"/>
  <c r="T11" i="5" s="1"/>
  <c r="N11" i="5"/>
  <c r="R11" i="5" s="1"/>
  <c r="G11" i="5"/>
  <c r="O11" i="5" s="1"/>
  <c r="S11" i="5" s="1"/>
  <c r="AC10" i="5"/>
  <c r="F11" i="8" s="1"/>
  <c r="AB10" i="5"/>
  <c r="E11" i="8" s="1"/>
  <c r="AA10" i="5"/>
  <c r="Z10" i="5"/>
  <c r="Q10" i="5"/>
  <c r="U10" i="5" s="1"/>
  <c r="P10" i="5"/>
  <c r="T10" i="5" s="1"/>
  <c r="O10" i="5"/>
  <c r="S10" i="5" s="1"/>
  <c r="N10" i="5"/>
  <c r="R10" i="5" s="1"/>
  <c r="AC9" i="5"/>
  <c r="F10" i="8" s="1"/>
  <c r="AB9" i="5"/>
  <c r="E10" i="8" s="1"/>
  <c r="AA9" i="5"/>
  <c r="D10" i="8" s="1"/>
  <c r="Z9" i="5"/>
  <c r="C10" i="8" s="1"/>
  <c r="Q9" i="5"/>
  <c r="U9" i="5" s="1"/>
  <c r="P9" i="5"/>
  <c r="T9" i="5" s="1"/>
  <c r="O9" i="5"/>
  <c r="S9" i="5" s="1"/>
  <c r="N9" i="5"/>
  <c r="R9" i="5" s="1"/>
  <c r="AC8" i="5"/>
  <c r="F9" i="8" s="1"/>
  <c r="AB8" i="5"/>
  <c r="E9" i="8" s="1"/>
  <c r="AA8" i="5"/>
  <c r="D9" i="8" s="1"/>
  <c r="Z8" i="5"/>
  <c r="C9" i="8" s="1"/>
  <c r="S8" i="5"/>
  <c r="R8" i="5"/>
  <c r="Q8" i="5"/>
  <c r="U8" i="5" s="1"/>
  <c r="P8" i="5"/>
  <c r="T8" i="5" s="1"/>
  <c r="O8" i="5"/>
  <c r="N8" i="5"/>
  <c r="AC7" i="5"/>
  <c r="AB7" i="5"/>
  <c r="Z7" i="5"/>
  <c r="C8" i="8" s="1"/>
  <c r="T7" i="5"/>
  <c r="S7" i="5"/>
  <c r="AA7" i="5" s="1"/>
  <c r="D8" i="8" s="1"/>
  <c r="Q7" i="5"/>
  <c r="U7" i="5" s="1"/>
  <c r="P7" i="5"/>
  <c r="O7" i="5"/>
  <c r="N7" i="5"/>
  <c r="R7" i="5" s="1"/>
  <c r="AC6" i="5"/>
  <c r="F7" i="8" s="1"/>
  <c r="AB6" i="5"/>
  <c r="E7" i="8" s="1"/>
  <c r="AA6" i="5"/>
  <c r="D7" i="8" s="1"/>
  <c r="Z6" i="5"/>
  <c r="C7" i="8" s="1"/>
  <c r="T6" i="5"/>
  <c r="Q6" i="5"/>
  <c r="U6" i="5" s="1"/>
  <c r="P6" i="5"/>
  <c r="O6" i="5"/>
  <c r="S6" i="5" s="1"/>
  <c r="N6" i="5"/>
  <c r="R6" i="5" s="1"/>
  <c r="AC5" i="5"/>
  <c r="F6" i="8" s="1"/>
  <c r="AB5" i="5"/>
  <c r="E6" i="8" s="1"/>
  <c r="AA5" i="5"/>
  <c r="Z5" i="5"/>
  <c r="Q5" i="5"/>
  <c r="U5" i="5" s="1"/>
  <c r="P5" i="5"/>
  <c r="T5" i="5" s="1"/>
  <c r="O5" i="5"/>
  <c r="S5" i="5" s="1"/>
  <c r="N5" i="5"/>
  <c r="R5" i="5" s="1"/>
  <c r="AC4" i="5"/>
  <c r="AB4" i="5"/>
  <c r="E5" i="8" s="1"/>
  <c r="AA4" i="5"/>
  <c r="D5" i="8" s="1"/>
  <c r="Z4" i="5"/>
  <c r="C5" i="8" s="1"/>
  <c r="Q4" i="5"/>
  <c r="U4" i="5" s="1"/>
  <c r="P4" i="5"/>
  <c r="T4" i="5" s="1"/>
  <c r="O4" i="5"/>
  <c r="S4" i="5" s="1"/>
  <c r="N4" i="5"/>
  <c r="R4" i="5" s="1"/>
  <c r="AC3" i="5"/>
  <c r="F4" i="8" s="1"/>
  <c r="AB3" i="5"/>
  <c r="AA3" i="5"/>
  <c r="D4" i="8" s="1"/>
  <c r="Z3" i="5"/>
  <c r="C4" i="8" s="1"/>
  <c r="R3" i="5"/>
  <c r="Q3" i="5"/>
  <c r="U3" i="5" s="1"/>
  <c r="P3" i="5"/>
  <c r="T3" i="5" s="1"/>
  <c r="O3" i="5"/>
  <c r="S3" i="5" s="1"/>
  <c r="N3" i="5"/>
  <c r="AC2" i="5"/>
  <c r="F3" i="8" s="1"/>
  <c r="AB2" i="5"/>
  <c r="E3" i="8" s="1"/>
  <c r="AA2" i="5"/>
  <c r="D3" i="8" s="1"/>
  <c r="Z2" i="5"/>
  <c r="S2" i="5"/>
  <c r="Q2" i="5"/>
  <c r="U2" i="5" s="1"/>
  <c r="P2" i="5"/>
  <c r="T2" i="5" s="1"/>
  <c r="O2" i="5"/>
  <c r="N2" i="5"/>
  <c r="R2" i="5" s="1"/>
  <c r="AB12" i="4"/>
  <c r="E13" i="7" s="1"/>
  <c r="AA12" i="4"/>
  <c r="D13" i="7" s="1"/>
  <c r="Z12" i="4"/>
  <c r="C13" i="7" s="1"/>
  <c r="Q12" i="4"/>
  <c r="U12" i="4" s="1"/>
  <c r="AC12" i="4" s="1"/>
  <c r="F13" i="7" s="1"/>
  <c r="P12" i="4"/>
  <c r="T12" i="4" s="1"/>
  <c r="N12" i="4"/>
  <c r="R12" i="4" s="1"/>
  <c r="G12" i="4"/>
  <c r="O12" i="4" s="1"/>
  <c r="S12" i="4" s="1"/>
  <c r="AC11" i="4"/>
  <c r="AB11" i="4"/>
  <c r="E12" i="7" s="1"/>
  <c r="AA11" i="4"/>
  <c r="D12" i="7" s="1"/>
  <c r="Z11" i="4"/>
  <c r="Q11" i="4"/>
  <c r="U11" i="4" s="1"/>
  <c r="P11" i="4"/>
  <c r="T11" i="4" s="1"/>
  <c r="N11" i="4"/>
  <c r="R11" i="4" s="1"/>
  <c r="G11" i="4"/>
  <c r="O11" i="4" s="1"/>
  <c r="S11" i="4" s="1"/>
  <c r="AC10" i="4"/>
  <c r="F11" i="7" s="1"/>
  <c r="AB10" i="4"/>
  <c r="E11" i="7" s="1"/>
  <c r="AA10" i="4"/>
  <c r="D11" i="7" s="1"/>
  <c r="Z10" i="4"/>
  <c r="C11" i="7" s="1"/>
  <c r="Q10" i="4"/>
  <c r="U10" i="4" s="1"/>
  <c r="P10" i="4"/>
  <c r="T10" i="4" s="1"/>
  <c r="O10" i="4"/>
  <c r="S10" i="4" s="1"/>
  <c r="N10" i="4"/>
  <c r="R10" i="4" s="1"/>
  <c r="AC9" i="4"/>
  <c r="F10" i="7" s="1"/>
  <c r="AB9" i="4"/>
  <c r="E10" i="7" s="1"/>
  <c r="AA9" i="4"/>
  <c r="Z9" i="4"/>
  <c r="Q9" i="4"/>
  <c r="U9" i="4" s="1"/>
  <c r="P9" i="4"/>
  <c r="T9" i="4" s="1"/>
  <c r="O9" i="4"/>
  <c r="S9" i="4" s="1"/>
  <c r="N9" i="4"/>
  <c r="R9" i="4" s="1"/>
  <c r="AC8" i="4"/>
  <c r="AB8" i="4"/>
  <c r="E9" i="7" s="1"/>
  <c r="AA8" i="4"/>
  <c r="D9" i="7" s="1"/>
  <c r="Z8" i="4"/>
  <c r="C9" i="7" s="1"/>
  <c r="Q8" i="4"/>
  <c r="U8" i="4" s="1"/>
  <c r="P8" i="4"/>
  <c r="T8" i="4" s="1"/>
  <c r="O8" i="4"/>
  <c r="S8" i="4" s="1"/>
  <c r="N8" i="4"/>
  <c r="R8" i="4" s="1"/>
  <c r="AC7" i="4"/>
  <c r="F8" i="7" s="1"/>
  <c r="AB7" i="4"/>
  <c r="Z7" i="4"/>
  <c r="C8" i="7" s="1"/>
  <c r="Q7" i="4"/>
  <c r="U7" i="4" s="1"/>
  <c r="P7" i="4"/>
  <c r="T7" i="4" s="1"/>
  <c r="O7" i="4"/>
  <c r="S7" i="4" s="1"/>
  <c r="AA7" i="4" s="1"/>
  <c r="D8" i="7" s="1"/>
  <c r="N7" i="4"/>
  <c r="R7" i="4" s="1"/>
  <c r="AC6" i="4"/>
  <c r="AB6" i="4"/>
  <c r="E7" i="7" s="1"/>
  <c r="AA6" i="4"/>
  <c r="D7" i="7" s="1"/>
  <c r="Z6" i="4"/>
  <c r="Q6" i="4"/>
  <c r="U6" i="4" s="1"/>
  <c r="P6" i="4"/>
  <c r="T6" i="4" s="1"/>
  <c r="O6" i="4"/>
  <c r="S6" i="4" s="1"/>
  <c r="N6" i="4"/>
  <c r="R6" i="4" s="1"/>
  <c r="AC5" i="4"/>
  <c r="F6" i="7" s="1"/>
  <c r="AB5" i="4"/>
  <c r="E6" i="7" s="1"/>
  <c r="AA5" i="4"/>
  <c r="D6" i="7" s="1"/>
  <c r="Z5" i="4"/>
  <c r="C6" i="7" s="1"/>
  <c r="Q5" i="4"/>
  <c r="U5" i="4" s="1"/>
  <c r="P5" i="4"/>
  <c r="T5" i="4" s="1"/>
  <c r="O5" i="4"/>
  <c r="S5" i="4" s="1"/>
  <c r="N5" i="4"/>
  <c r="R5" i="4" s="1"/>
  <c r="AC4" i="4"/>
  <c r="F5" i="7" s="1"/>
  <c r="AB4" i="4"/>
  <c r="E5" i="7" s="1"/>
  <c r="AA4" i="4"/>
  <c r="Z4" i="4"/>
  <c r="Q4" i="4"/>
  <c r="U4" i="4" s="1"/>
  <c r="P4" i="4"/>
  <c r="T4" i="4" s="1"/>
  <c r="O4" i="4"/>
  <c r="S4" i="4" s="1"/>
  <c r="N4" i="4"/>
  <c r="R4" i="4" s="1"/>
  <c r="AC3" i="4"/>
  <c r="AB3" i="4"/>
  <c r="E4" i="7" s="1"/>
  <c r="AA3" i="4"/>
  <c r="D4" i="7" s="1"/>
  <c r="Z3" i="4"/>
  <c r="C4" i="7" s="1"/>
  <c r="Q3" i="4"/>
  <c r="U3" i="4" s="1"/>
  <c r="P3" i="4"/>
  <c r="T3" i="4" s="1"/>
  <c r="O3" i="4"/>
  <c r="S3" i="4" s="1"/>
  <c r="N3" i="4"/>
  <c r="R3" i="4" s="1"/>
  <c r="AC2" i="4"/>
  <c r="F3" i="7" s="1"/>
  <c r="AB2" i="4"/>
  <c r="AA2" i="4"/>
  <c r="Z2" i="4"/>
  <c r="C3" i="7" s="1"/>
  <c r="R2" i="4"/>
  <c r="Q2" i="4"/>
  <c r="U2" i="4" s="1"/>
  <c r="P2" i="4"/>
  <c r="T2" i="4" s="1"/>
  <c r="O2" i="4"/>
  <c r="S2" i="4" s="1"/>
  <c r="N2" i="4"/>
  <c r="U12" i="1"/>
  <c r="T12" i="1"/>
  <c r="S10" i="1"/>
  <c r="R10" i="1"/>
  <c r="S8" i="1"/>
  <c r="R8" i="1"/>
  <c r="U7" i="1"/>
  <c r="T7" i="1"/>
  <c r="T6" i="1"/>
  <c r="U5" i="1"/>
  <c r="T5" i="1"/>
  <c r="S5" i="1"/>
  <c r="R5" i="1"/>
  <c r="R4" i="1"/>
  <c r="S3" i="1"/>
  <c r="R3" i="1"/>
  <c r="S2" i="1"/>
  <c r="T2" i="1"/>
  <c r="N3" i="1"/>
  <c r="O3" i="1"/>
  <c r="P3" i="1"/>
  <c r="T3" i="1" s="1"/>
  <c r="Q3" i="1"/>
  <c r="U3" i="1" s="1"/>
  <c r="N4" i="1"/>
  <c r="O4" i="1"/>
  <c r="S4" i="1" s="1"/>
  <c r="P4" i="1"/>
  <c r="T4" i="1" s="1"/>
  <c r="Q4" i="1"/>
  <c r="U4" i="1" s="1"/>
  <c r="N5" i="1"/>
  <c r="O5" i="1"/>
  <c r="P5" i="1"/>
  <c r="Q5" i="1"/>
  <c r="N6" i="1"/>
  <c r="R6" i="1" s="1"/>
  <c r="O6" i="1"/>
  <c r="S6" i="1" s="1"/>
  <c r="P6" i="1"/>
  <c r="Q6" i="1"/>
  <c r="U6" i="1" s="1"/>
  <c r="N7" i="1"/>
  <c r="R7" i="1" s="1"/>
  <c r="O7" i="1"/>
  <c r="S7" i="1" s="1"/>
  <c r="AA7" i="1" s="1"/>
  <c r="D8" i="6" s="1"/>
  <c r="P7" i="1"/>
  <c r="Q7" i="1"/>
  <c r="N8" i="1"/>
  <c r="O8" i="1"/>
  <c r="P8" i="1"/>
  <c r="T8" i="1" s="1"/>
  <c r="Q8" i="1"/>
  <c r="U8" i="1" s="1"/>
  <c r="N9" i="1"/>
  <c r="R9" i="1" s="1"/>
  <c r="O9" i="1"/>
  <c r="S9" i="1" s="1"/>
  <c r="P9" i="1"/>
  <c r="T9" i="1" s="1"/>
  <c r="Q9" i="1"/>
  <c r="U9" i="1" s="1"/>
  <c r="N10" i="1"/>
  <c r="O10" i="1"/>
  <c r="P10" i="1"/>
  <c r="T10" i="1" s="1"/>
  <c r="Q10" i="1"/>
  <c r="U10" i="1" s="1"/>
  <c r="N11" i="1"/>
  <c r="R11" i="1" s="1"/>
  <c r="O11" i="1"/>
  <c r="S11" i="1" s="1"/>
  <c r="P11" i="1"/>
  <c r="T11" i="1" s="1"/>
  <c r="Q11" i="1"/>
  <c r="U11" i="1" s="1"/>
  <c r="N12" i="1"/>
  <c r="R12" i="1" s="1"/>
  <c r="P12" i="1"/>
  <c r="Q12" i="1"/>
  <c r="P2" i="1"/>
  <c r="Q2" i="1"/>
  <c r="U2" i="1" s="1"/>
  <c r="O2" i="1"/>
  <c r="N2" i="1"/>
  <c r="R2" i="1" s="1"/>
  <c r="Z3" i="1"/>
  <c r="C4" i="6" s="1"/>
  <c r="AA3" i="1"/>
  <c r="AB3" i="1"/>
  <c r="E4" i="6" s="1"/>
  <c r="AC3" i="1"/>
  <c r="F4" i="6" s="1"/>
  <c r="Z4" i="1"/>
  <c r="AA4" i="1"/>
  <c r="AB4" i="1"/>
  <c r="E5" i="6" s="1"/>
  <c r="AC4" i="1"/>
  <c r="F5" i="6" s="1"/>
  <c r="Z5" i="1"/>
  <c r="C6" i="6" s="1"/>
  <c r="AA5" i="1"/>
  <c r="D6" i="6" s="1"/>
  <c r="AB5" i="1"/>
  <c r="E6" i="6" s="1"/>
  <c r="AC5" i="1"/>
  <c r="Z6" i="1"/>
  <c r="C7" i="6" s="1"/>
  <c r="AA6" i="1"/>
  <c r="D7" i="6" s="1"/>
  <c r="AB6" i="1"/>
  <c r="AC6" i="1"/>
  <c r="Z7" i="1"/>
  <c r="C8" i="6" s="1"/>
  <c r="AB7" i="1"/>
  <c r="E8" i="6" s="1"/>
  <c r="AC7" i="1"/>
  <c r="F8" i="6" s="1"/>
  <c r="Z8" i="1"/>
  <c r="C9" i="6" s="1"/>
  <c r="AA8" i="1"/>
  <c r="AB8" i="1"/>
  <c r="E9" i="6" s="1"/>
  <c r="AC8" i="1"/>
  <c r="F9" i="6" s="1"/>
  <c r="Z9" i="1"/>
  <c r="C10" i="6" s="1"/>
  <c r="AA9" i="1"/>
  <c r="AB9" i="1"/>
  <c r="AC9" i="1"/>
  <c r="F10" i="6" s="1"/>
  <c r="Z10" i="1"/>
  <c r="C11" i="6" s="1"/>
  <c r="AA10" i="1"/>
  <c r="D11" i="6" s="1"/>
  <c r="AB10" i="1"/>
  <c r="AC10" i="1"/>
  <c r="Z11" i="1"/>
  <c r="C12" i="6" s="1"/>
  <c r="AA11" i="1"/>
  <c r="D12" i="6" s="1"/>
  <c r="AB11" i="1"/>
  <c r="E12" i="6" s="1"/>
  <c r="AC11" i="1"/>
  <c r="Z12" i="1"/>
  <c r="AA12" i="1"/>
  <c r="D13" i="6" s="1"/>
  <c r="AB12" i="1"/>
  <c r="E13" i="6" s="1"/>
  <c r="AA2" i="1"/>
  <c r="AB2" i="1"/>
  <c r="AC2" i="1"/>
  <c r="F3" i="6" s="1"/>
  <c r="Z2" i="1"/>
  <c r="C3" i="6" s="1"/>
  <c r="G12" i="1"/>
  <c r="O12" i="1" s="1"/>
  <c r="S12" i="1" s="1"/>
  <c r="G11" i="1"/>
  <c r="AC12" i="1" l="1"/>
  <c r="F1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tc={212C6B9E-4FDA-8546-BA18-4FDBF7FFBA51}</author>
  </authors>
  <commentList>
    <comment ref="I12" authorId="0" shapeId="0" xr:uid="{212C6B9E-4FDA-8546-BA18-4FDBF7FFBA5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tc={EF5CDE7B-7425-8749-87D1-74134F17A02B}</author>
  </authors>
  <commentList>
    <comment ref="I12" authorId="0" shapeId="0" xr:uid="{EF5CDE7B-7425-8749-87D1-74134F17A02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tc={99E10EE0-5A13-9A42-A38B-B30F940630AF}</author>
  </authors>
  <commentList>
    <comment ref="I12" authorId="0" shapeId="0" xr:uid="{99E10EE0-5A13-9A42-A38B-B30F940630A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</t>
      </text>
    </comment>
  </commentList>
</comments>
</file>

<file path=xl/sharedStrings.xml><?xml version="1.0" encoding="utf-8"?>
<sst xmlns="http://schemas.openxmlformats.org/spreadsheetml/2006/main" count="276" uniqueCount="48">
  <si>
    <t>Year</t>
  </si>
  <si>
    <t>obs_VE_h1n1</t>
  </si>
  <si>
    <t>obs_VE_h3n2</t>
  </si>
  <si>
    <t>obs_VE_byam</t>
  </si>
  <si>
    <t>obs_VE_bvic</t>
  </si>
  <si>
    <t>prev_h1n1</t>
  </si>
  <si>
    <t>prev_h3n2</t>
  </si>
  <si>
    <t>prev_byam</t>
  </si>
  <si>
    <t>prev_bvic</t>
  </si>
  <si>
    <t>high_VE_h1n1</t>
  </si>
  <si>
    <t>high_VE_h3n2</t>
  </si>
  <si>
    <t>high_VE_byam</t>
  </si>
  <si>
    <t>low_VE_h1n1</t>
  </si>
  <si>
    <t>low_VE_h3n2</t>
  </si>
  <si>
    <t>low_VE_byam</t>
  </si>
  <si>
    <t>pMatch_h1n1</t>
  </si>
  <si>
    <t>pMatch_h3n2</t>
  </si>
  <si>
    <t>pMatch_byam</t>
  </si>
  <si>
    <t>pMatch_bvic</t>
  </si>
  <si>
    <t>new_VE_h1n1</t>
  </si>
  <si>
    <t>new_VE_h3n2</t>
  </si>
  <si>
    <t>new_VE_byam</t>
  </si>
  <si>
    <t>new_VE_bvic</t>
  </si>
  <si>
    <t>new_vax_h1n1</t>
  </si>
  <si>
    <t>new_vax_h3n2</t>
  </si>
  <si>
    <t>new_vax_byam</t>
  </si>
  <si>
    <t>new_vax_bvic</t>
  </si>
  <si>
    <t>rVE with matching vs. mismatching vaccine</t>
  </si>
  <si>
    <t>A(H1N1)pdm09</t>
  </si>
  <si>
    <t>A(H3N2)</t>
  </si>
  <si>
    <t>B/Yam</t>
  </si>
  <si>
    <t>B/Vic</t>
  </si>
  <si>
    <t>Season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</si>
  <si>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</si>
  <si>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</si>
  <si>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</si>
  <si>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</si>
  <si>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</si>
  <si>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</si>
  <si>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</si>
  <si>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</si>
  <si>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</si>
  <si>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</si>
  <si>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</si>
  <si>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Change in vax decision</t>
  </si>
  <si>
    <t>Original vaccine effectiveness</t>
  </si>
  <si>
    <t>New vaccine effectiveness (rVE = 1.28)</t>
  </si>
  <si>
    <t>New vaccine effectiveness (rVE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</si>
</sst>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0" fontId="0" fillId="7" borderId="0" xfId="0" applyFill="1"/>
    <xf numFmtId="2" fontId="2" fillId="6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yueunl" id="{CBEF8524-2C96-994F-836C-0CB6C87E2D72}" userId="S::kyueunl@uw.edu::7da9da3b-e40e-44a7-acb5-468e6e0ad8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3-02-17T00:56:04.90" personId="{CBEF8524-2C96-994F-836C-0CB6C87E2D72}" id="{212C6B9E-4FDA-8546-BA18-4FDBF7FFBA51}">
    <text>Assumed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2" dT="2023-02-17T00:56:04.90" personId="{CBEF8524-2C96-994F-836C-0CB6C87E2D72}" id="{EF5CDE7B-7425-8749-87D1-74134F17A02B}">
    <text>Assumed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2" dT="2023-02-17T00:56:04.90" personId="{CBEF8524-2C96-994F-836C-0CB6C87E2D72}" id="{99E10EE0-5A13-9A42-A38B-B30F940630AF}">
    <text>Assumed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7ED9-36B2-954A-BDF8-1735C47C6655}">
  <dimension ref="A1:F13"/>
  <sheetViews>
    <sheetView workbookViewId="0">
      <selection activeCell="D9" sqref="D9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'Calculation(rr=1.28)'!Z2</f>
        <v>0.56000000000000005</v>
      </c>
      <c r="D3">
        <f>'Calculation(rr=1.28)'!AA2</f>
        <v>0</v>
      </c>
      <c r="E3">
        <f>'Calculation(rr=1.28)'!AB2</f>
        <v>0</v>
      </c>
      <c r="F3">
        <f>'Calculation(rr=1.28)'!AC2</f>
        <v>0</v>
      </c>
    </row>
    <row r="4" spans="1:6" x14ac:dyDescent="0.2">
      <c r="A4" t="s">
        <v>34</v>
      </c>
      <c r="C4">
        <f>'Calculation(rr=1.28)'!Z3</f>
        <v>0.45</v>
      </c>
      <c r="D4">
        <f>'Calculation(rr=1.28)'!AA3</f>
        <v>0.52</v>
      </c>
      <c r="E4">
        <f>'Calculation(rr=1.28)'!AB3</f>
        <v>0.6</v>
      </c>
      <c r="F4">
        <f>'Calculation(rr=1.28)'!AC3</f>
        <v>0.6</v>
      </c>
    </row>
    <row r="5" spans="1:6" x14ac:dyDescent="0.2">
      <c r="A5" t="s">
        <v>35</v>
      </c>
      <c r="C5">
        <f>'Calculation(rr=1.28)'!Z4</f>
        <v>0.65</v>
      </c>
      <c r="D5">
        <f>'Calculation(rr=1.28)'!AA4</f>
        <v>0.39</v>
      </c>
      <c r="E5">
        <f>'Calculation(rr=1.28)'!AB4</f>
        <v>0.66</v>
      </c>
      <c r="F5">
        <f>'Calculation(rr=1.28)'!AC4</f>
        <v>0.52</v>
      </c>
    </row>
    <row r="6" spans="1:6" x14ac:dyDescent="0.2">
      <c r="A6" t="s">
        <v>36</v>
      </c>
      <c r="C6">
        <f>'Calculation(rr=1.28)'!Z5</f>
        <v>0.73</v>
      </c>
      <c r="D6">
        <f>'Calculation(rr=1.28)'!AA5</f>
        <v>0.39</v>
      </c>
      <c r="E6">
        <f>'Calculation(rr=1.28)'!AB5</f>
        <v>0.66</v>
      </c>
      <c r="F6">
        <f>'Calculation(rr=1.28)'!AC5</f>
        <v>0.51</v>
      </c>
    </row>
    <row r="7" spans="1:6" x14ac:dyDescent="0.2">
      <c r="A7" t="s">
        <v>37</v>
      </c>
      <c r="C7">
        <f>'Calculation(rr=1.28)'!Z6</f>
        <v>0.54</v>
      </c>
      <c r="D7">
        <f>'Calculation(rr=1.28)'!AA6</f>
        <v>0.54</v>
      </c>
      <c r="E7">
        <f>'Calculation(rr=1.28)'!AB6</f>
        <v>0.52</v>
      </c>
      <c r="F7">
        <f>'Calculation(rr=1.28)'!AC6</f>
        <v>0.52</v>
      </c>
    </row>
    <row r="8" spans="1:6" x14ac:dyDescent="0.2">
      <c r="A8" t="s">
        <v>38</v>
      </c>
      <c r="C8">
        <f>'Calculation(rr=1.28)'!Z7</f>
        <v>0.29899999999999999</v>
      </c>
      <c r="D8">
        <f>old_VE!D8</f>
        <v>0.06</v>
      </c>
      <c r="E8">
        <f>'Calculation(rr=1.28)'!AB7</f>
        <v>0.55000000000000004</v>
      </c>
      <c r="F8">
        <f>'Calculation(rr=1.28)'!AC7</f>
        <v>0.55000000000000004</v>
      </c>
    </row>
    <row r="9" spans="1:6" x14ac:dyDescent="0.2">
      <c r="A9" t="s">
        <v>39</v>
      </c>
      <c r="C9">
        <f>'Calculation(rr=1.28)'!Z8</f>
        <v>0.45</v>
      </c>
      <c r="D9">
        <f>'Calculation(rr=1.28)'!AA8</f>
        <v>0.45</v>
      </c>
      <c r="E9">
        <f>'Calculation(rr=1.28)'!AB8</f>
        <v>0.55000000000000004</v>
      </c>
      <c r="F9">
        <f>'Calculation(rr=1.28)'!AC8</f>
        <v>0.55000000000000004</v>
      </c>
    </row>
    <row r="10" spans="1:6" x14ac:dyDescent="0.2">
      <c r="A10" t="s">
        <v>40</v>
      </c>
      <c r="C10">
        <f>'Calculation(rr=1.28)'!Z9</f>
        <v>0.33</v>
      </c>
      <c r="D10">
        <f>'Calculation(rr=1.28)'!AA9</f>
        <v>0.33</v>
      </c>
      <c r="E10">
        <f>'Calculation(rr=1.28)'!AB9</f>
        <v>0.52</v>
      </c>
      <c r="F10">
        <f>'Calculation(rr=1.28)'!AC9</f>
        <v>0.56000000000000005</v>
      </c>
    </row>
    <row r="11" spans="1:6" x14ac:dyDescent="0.2">
      <c r="A11" t="s">
        <v>41</v>
      </c>
      <c r="C11">
        <f>'Calculation(rr=1.28)'!Z10</f>
        <v>0.62</v>
      </c>
      <c r="D11">
        <f>'Calculation(rr=1.28)'!AA10</f>
        <v>0.22</v>
      </c>
      <c r="E11">
        <f>'Calculation(rr=1.28)'!AB10</f>
        <v>0.48</v>
      </c>
      <c r="F11">
        <f>'Calculation(rr=1.28)'!AC10</f>
        <v>0.76</v>
      </c>
    </row>
    <row r="12" spans="1:6" x14ac:dyDescent="0.2">
      <c r="A12" t="s">
        <v>42</v>
      </c>
      <c r="C12">
        <f>'Calculation(rr=1.28)'!Z11</f>
        <v>0.44</v>
      </c>
      <c r="D12">
        <f>'Calculation(rr=1.28)'!AA11</f>
        <v>0.09</v>
      </c>
      <c r="E12">
        <f>'Calculation(rr=1.28)'!AB11</f>
        <v>0.34</v>
      </c>
      <c r="F12">
        <f>'Calculation(rr=1.28)'!AC11</f>
        <v>0.34</v>
      </c>
    </row>
    <row r="13" spans="1:6" x14ac:dyDescent="0.2">
      <c r="A13" t="s">
        <v>43</v>
      </c>
      <c r="C13">
        <f>'Calculation(rr=1.28)'!Z12</f>
        <v>0.3</v>
      </c>
      <c r="D13">
        <f>'Calculation(rr=1.28)'!AA12</f>
        <v>0.3</v>
      </c>
      <c r="E13">
        <f>'Calculation(rr=1.28)'!AB12</f>
        <v>0.45</v>
      </c>
      <c r="F13">
        <f>'Calculation(rr=1.28)'!AC12</f>
        <v>0.49649446494464944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38F4-BF24-CE4E-AFE2-4E175A8C6D8A}">
  <dimension ref="A1:U13"/>
  <sheetViews>
    <sheetView workbookViewId="0">
      <selection activeCell="D10" sqref="D10"/>
    </sheetView>
  </sheetViews>
  <sheetFormatPr baseColWidth="10" defaultRowHeight="16" x14ac:dyDescent="0.2"/>
  <sheetData>
    <row r="1" spans="1:21" x14ac:dyDescent="0.2">
      <c r="B1" s="15" t="s">
        <v>44</v>
      </c>
      <c r="C1" s="15"/>
      <c r="D1" s="15"/>
      <c r="E1" s="15"/>
      <c r="F1" s="15" t="s">
        <v>45</v>
      </c>
      <c r="G1" s="15"/>
      <c r="H1" s="15"/>
      <c r="I1" s="15"/>
      <c r="J1" s="15" t="s">
        <v>46</v>
      </c>
      <c r="K1" s="15"/>
      <c r="L1" s="15"/>
      <c r="M1" s="15"/>
      <c r="N1" s="15" t="s">
        <v>47</v>
      </c>
      <c r="O1" s="15"/>
      <c r="P1" s="15"/>
      <c r="Q1" s="15"/>
      <c r="R1" s="15" t="s">
        <v>47</v>
      </c>
      <c r="S1" s="15"/>
      <c r="T1" s="15"/>
      <c r="U1" s="15"/>
    </row>
    <row r="2" spans="1:21" x14ac:dyDescent="0.2">
      <c r="A2" t="s">
        <v>32</v>
      </c>
      <c r="B2" t="s">
        <v>23</v>
      </c>
      <c r="C2" t="s">
        <v>24</v>
      </c>
      <c r="D2" t="s">
        <v>25</v>
      </c>
      <c r="E2" t="s">
        <v>26</v>
      </c>
      <c r="F2" t="s">
        <v>19</v>
      </c>
      <c r="G2" t="s">
        <v>20</v>
      </c>
      <c r="H2" t="s">
        <v>21</v>
      </c>
      <c r="I2" t="s">
        <v>22</v>
      </c>
      <c r="J2" t="s">
        <v>19</v>
      </c>
      <c r="K2" t="s">
        <v>20</v>
      </c>
      <c r="L2" t="s">
        <v>21</v>
      </c>
      <c r="M2" t="s">
        <v>22</v>
      </c>
      <c r="N2" t="s">
        <v>19</v>
      </c>
      <c r="O2" t="s">
        <v>20</v>
      </c>
      <c r="P2" t="s">
        <v>21</v>
      </c>
      <c r="Q2" t="s">
        <v>22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B3">
        <v>0</v>
      </c>
      <c r="C3">
        <v>0</v>
      </c>
      <c r="D3">
        <v>0</v>
      </c>
      <c r="E3">
        <v>0</v>
      </c>
      <c r="F3">
        <v>0.56000000000000005</v>
      </c>
      <c r="G3">
        <v>0</v>
      </c>
      <c r="H3">
        <v>0</v>
      </c>
      <c r="I3">
        <v>0</v>
      </c>
      <c r="J3">
        <v>0.56000000000000005</v>
      </c>
      <c r="K3">
        <v>0</v>
      </c>
      <c r="L3">
        <v>0</v>
      </c>
      <c r="M3">
        <v>0</v>
      </c>
      <c r="N3">
        <v>0.56000000000000005</v>
      </c>
      <c r="O3">
        <v>0</v>
      </c>
      <c r="P3">
        <v>0</v>
      </c>
      <c r="Q3">
        <v>0</v>
      </c>
      <c r="R3">
        <v>0.56000000000000005</v>
      </c>
      <c r="S3">
        <v>0</v>
      </c>
      <c r="T3">
        <v>0</v>
      </c>
      <c r="U3">
        <v>0</v>
      </c>
    </row>
    <row r="4" spans="1:21" x14ac:dyDescent="0.2">
      <c r="B4">
        <v>0</v>
      </c>
      <c r="C4">
        <v>0</v>
      </c>
      <c r="D4">
        <v>0</v>
      </c>
      <c r="E4">
        <v>0</v>
      </c>
      <c r="F4">
        <v>0.45</v>
      </c>
      <c r="G4">
        <v>0.52</v>
      </c>
      <c r="H4">
        <v>0.6</v>
      </c>
      <c r="I4">
        <v>0.6</v>
      </c>
      <c r="J4">
        <v>0.45</v>
      </c>
      <c r="K4">
        <v>0.52</v>
      </c>
      <c r="L4">
        <v>0.6</v>
      </c>
      <c r="M4">
        <v>0.6</v>
      </c>
      <c r="N4">
        <v>0.45</v>
      </c>
      <c r="O4">
        <v>0.52</v>
      </c>
      <c r="P4">
        <v>0.6</v>
      </c>
      <c r="Q4">
        <v>0.6</v>
      </c>
      <c r="R4">
        <v>0.45</v>
      </c>
      <c r="S4">
        <v>0.52</v>
      </c>
      <c r="T4">
        <v>0.6</v>
      </c>
      <c r="U4">
        <v>0.6</v>
      </c>
    </row>
    <row r="5" spans="1:21" x14ac:dyDescent="0.2">
      <c r="B5">
        <v>0</v>
      </c>
      <c r="C5">
        <v>0</v>
      </c>
      <c r="D5">
        <v>0</v>
      </c>
      <c r="E5">
        <v>0</v>
      </c>
      <c r="F5">
        <v>0.65</v>
      </c>
      <c r="G5">
        <v>0.39</v>
      </c>
      <c r="H5">
        <v>0.66</v>
      </c>
      <c r="I5">
        <v>0.52</v>
      </c>
      <c r="J5">
        <v>0.65</v>
      </c>
      <c r="K5">
        <v>0.39</v>
      </c>
      <c r="L5">
        <v>0.66</v>
      </c>
      <c r="M5">
        <v>0.52</v>
      </c>
      <c r="N5">
        <v>0.65</v>
      </c>
      <c r="O5">
        <v>0.39</v>
      </c>
      <c r="P5">
        <v>0.66</v>
      </c>
      <c r="Q5">
        <v>0.52</v>
      </c>
      <c r="R5">
        <v>0.65</v>
      </c>
      <c r="S5">
        <v>0.39</v>
      </c>
      <c r="T5">
        <v>0.66</v>
      </c>
      <c r="U5">
        <v>0.52</v>
      </c>
    </row>
    <row r="6" spans="1:21" x14ac:dyDescent="0.2">
      <c r="B6">
        <v>0</v>
      </c>
      <c r="C6">
        <v>0</v>
      </c>
      <c r="D6">
        <v>0</v>
      </c>
      <c r="E6">
        <v>0</v>
      </c>
      <c r="F6">
        <v>0.73</v>
      </c>
      <c r="G6">
        <v>0.39</v>
      </c>
      <c r="H6">
        <v>0.66</v>
      </c>
      <c r="I6">
        <v>0.51</v>
      </c>
      <c r="J6">
        <v>0.73</v>
      </c>
      <c r="K6">
        <v>0.39</v>
      </c>
      <c r="L6">
        <v>0.66</v>
      </c>
      <c r="M6">
        <v>0.51</v>
      </c>
      <c r="N6">
        <v>0.73</v>
      </c>
      <c r="O6">
        <v>0.39</v>
      </c>
      <c r="P6">
        <v>0.66</v>
      </c>
      <c r="Q6">
        <v>0.51</v>
      </c>
      <c r="R6">
        <v>0.73</v>
      </c>
      <c r="S6">
        <v>0.39</v>
      </c>
      <c r="T6">
        <v>0.66</v>
      </c>
      <c r="U6">
        <v>0.51</v>
      </c>
    </row>
    <row r="7" spans="1:21" x14ac:dyDescent="0.2">
      <c r="B7">
        <v>0</v>
      </c>
      <c r="C7">
        <v>0</v>
      </c>
      <c r="D7">
        <v>0</v>
      </c>
      <c r="E7">
        <v>0</v>
      </c>
      <c r="F7">
        <v>0.54</v>
      </c>
      <c r="G7">
        <v>0.54</v>
      </c>
      <c r="H7">
        <v>0.52</v>
      </c>
      <c r="I7">
        <v>0.52</v>
      </c>
      <c r="J7">
        <v>0.54</v>
      </c>
      <c r="K7">
        <v>0.54</v>
      </c>
      <c r="L7">
        <v>0.52</v>
      </c>
      <c r="M7">
        <v>0.52</v>
      </c>
      <c r="N7">
        <v>0.54</v>
      </c>
      <c r="O7">
        <v>0.54</v>
      </c>
      <c r="P7">
        <v>0.52</v>
      </c>
      <c r="Q7">
        <v>0.52</v>
      </c>
      <c r="R7">
        <v>0.54</v>
      </c>
      <c r="S7">
        <v>0.54</v>
      </c>
      <c r="T7">
        <v>0.52</v>
      </c>
      <c r="U7">
        <v>0.52</v>
      </c>
    </row>
    <row r="8" spans="1:21" x14ac:dyDescent="0.2">
      <c r="B8">
        <v>0</v>
      </c>
      <c r="C8">
        <v>1</v>
      </c>
      <c r="D8">
        <v>0</v>
      </c>
      <c r="E8">
        <v>0</v>
      </c>
      <c r="F8">
        <v>0.29899999999999999</v>
      </c>
      <c r="G8" s="3">
        <v>7.0028134742605108E-2</v>
      </c>
      <c r="H8">
        <v>0.55000000000000004</v>
      </c>
      <c r="I8">
        <v>0.55000000000000004</v>
      </c>
      <c r="J8">
        <v>0.29899999999999999</v>
      </c>
      <c r="K8" s="3">
        <v>7.0028134742605108E-2</v>
      </c>
      <c r="L8">
        <v>0.55000000000000004</v>
      </c>
      <c r="M8">
        <v>0.55000000000000004</v>
      </c>
      <c r="N8">
        <v>0.29899999999999999</v>
      </c>
      <c r="O8" s="3">
        <v>9.177065767284992E-2</v>
      </c>
      <c r="P8">
        <v>0.55000000000000004</v>
      </c>
      <c r="Q8">
        <v>0.55000000000000004</v>
      </c>
      <c r="R8">
        <v>0.29899999999999999</v>
      </c>
      <c r="S8" s="3">
        <v>0.18682124158563951</v>
      </c>
      <c r="T8">
        <v>0.55000000000000004</v>
      </c>
      <c r="U8">
        <v>0.55000000000000004</v>
      </c>
    </row>
    <row r="9" spans="1:21" x14ac:dyDescent="0.2">
      <c r="B9">
        <v>0</v>
      </c>
      <c r="C9">
        <v>0</v>
      </c>
      <c r="D9">
        <v>0</v>
      </c>
      <c r="E9">
        <v>0</v>
      </c>
      <c r="F9">
        <v>0.45</v>
      </c>
      <c r="G9">
        <v>0.45</v>
      </c>
      <c r="H9">
        <v>0.55000000000000004</v>
      </c>
      <c r="I9">
        <v>0.55000000000000004</v>
      </c>
      <c r="J9">
        <v>0.45</v>
      </c>
      <c r="K9">
        <v>0.45</v>
      </c>
      <c r="L9">
        <v>0.55000000000000004</v>
      </c>
      <c r="M9">
        <v>0.55000000000000004</v>
      </c>
      <c r="N9">
        <v>0.45</v>
      </c>
      <c r="O9">
        <v>0.45</v>
      </c>
      <c r="P9">
        <v>0.55000000000000004</v>
      </c>
      <c r="Q9">
        <v>0.55000000000000004</v>
      </c>
      <c r="R9">
        <v>0.45</v>
      </c>
      <c r="S9">
        <v>0.45</v>
      </c>
      <c r="T9">
        <v>0.55000000000000004</v>
      </c>
      <c r="U9">
        <v>0.55000000000000004</v>
      </c>
    </row>
    <row r="10" spans="1:21" x14ac:dyDescent="0.2">
      <c r="B10">
        <v>0</v>
      </c>
      <c r="C10">
        <v>0</v>
      </c>
      <c r="D10">
        <v>0</v>
      </c>
      <c r="E10">
        <v>0</v>
      </c>
      <c r="F10">
        <v>0.33</v>
      </c>
      <c r="G10">
        <v>0.33</v>
      </c>
      <c r="H10">
        <v>0.52</v>
      </c>
      <c r="I10">
        <v>0.56000000000000005</v>
      </c>
      <c r="J10">
        <v>0.33</v>
      </c>
      <c r="K10">
        <v>0.33</v>
      </c>
      <c r="L10">
        <v>0.52</v>
      </c>
      <c r="M10">
        <v>0.56000000000000005</v>
      </c>
      <c r="N10">
        <v>0.33</v>
      </c>
      <c r="O10">
        <v>0.33</v>
      </c>
      <c r="P10">
        <v>0.52</v>
      </c>
      <c r="Q10">
        <v>0.56000000000000005</v>
      </c>
      <c r="R10">
        <v>0.33</v>
      </c>
      <c r="S10">
        <v>0.33</v>
      </c>
      <c r="T10">
        <v>0.52</v>
      </c>
      <c r="U10">
        <v>0.56000000000000005</v>
      </c>
    </row>
    <row r="11" spans="1:21" x14ac:dyDescent="0.2">
      <c r="B11">
        <v>0</v>
      </c>
      <c r="C11">
        <v>0</v>
      </c>
      <c r="D11">
        <v>0</v>
      </c>
      <c r="E11">
        <v>0</v>
      </c>
      <c r="F11">
        <v>0.62</v>
      </c>
      <c r="G11">
        <v>0.22</v>
      </c>
      <c r="H11">
        <v>0.48</v>
      </c>
      <c r="I11">
        <v>0.76</v>
      </c>
      <c r="J11">
        <v>0.62</v>
      </c>
      <c r="K11">
        <v>0.22</v>
      </c>
      <c r="L11">
        <v>0.48</v>
      </c>
      <c r="M11">
        <v>0.76</v>
      </c>
      <c r="N11">
        <v>0.62</v>
      </c>
      <c r="O11">
        <v>0.22</v>
      </c>
      <c r="P11">
        <v>0.48</v>
      </c>
      <c r="Q11">
        <v>0.76</v>
      </c>
      <c r="R11">
        <v>0.62</v>
      </c>
      <c r="S11">
        <v>0.22</v>
      </c>
      <c r="T11">
        <v>0.48</v>
      </c>
      <c r="U11">
        <v>0.76</v>
      </c>
    </row>
    <row r="12" spans="1:21" x14ac:dyDescent="0.2">
      <c r="B12">
        <v>0</v>
      </c>
      <c r="C12">
        <v>0</v>
      </c>
      <c r="D12">
        <v>0</v>
      </c>
      <c r="E12">
        <v>0</v>
      </c>
      <c r="F12">
        <v>0.44</v>
      </c>
      <c r="G12">
        <v>0.09</v>
      </c>
      <c r="H12">
        <v>0.34</v>
      </c>
      <c r="I12">
        <v>0.34</v>
      </c>
      <c r="J12">
        <v>0.44</v>
      </c>
      <c r="K12">
        <v>0.09</v>
      </c>
      <c r="L12">
        <v>0.34</v>
      </c>
      <c r="M12">
        <v>0.34</v>
      </c>
      <c r="N12">
        <v>0.44</v>
      </c>
      <c r="O12">
        <v>0.09</v>
      </c>
      <c r="P12">
        <v>0.34</v>
      </c>
      <c r="Q12">
        <v>0.34</v>
      </c>
      <c r="R12">
        <v>0.44</v>
      </c>
      <c r="S12">
        <v>0.09</v>
      </c>
      <c r="T12">
        <v>0.34</v>
      </c>
      <c r="U12">
        <v>0.34</v>
      </c>
    </row>
    <row r="13" spans="1:21" x14ac:dyDescent="0.2">
      <c r="B13">
        <v>0</v>
      </c>
      <c r="C13">
        <v>0</v>
      </c>
      <c r="D13">
        <v>0</v>
      </c>
      <c r="E13">
        <v>1</v>
      </c>
      <c r="F13">
        <v>0.3</v>
      </c>
      <c r="G13">
        <v>0.3</v>
      </c>
      <c r="H13">
        <v>0.45</v>
      </c>
      <c r="I13" s="3">
        <v>0.49649446494464944</v>
      </c>
      <c r="J13">
        <v>0.3</v>
      </c>
      <c r="K13">
        <v>0.3</v>
      </c>
      <c r="L13">
        <v>0.45</v>
      </c>
      <c r="M13" s="3">
        <v>0.49649446494464944</v>
      </c>
      <c r="N13">
        <v>0.3</v>
      </c>
      <c r="O13">
        <v>0.3</v>
      </c>
      <c r="P13">
        <v>0.45</v>
      </c>
      <c r="Q13" s="3">
        <v>0.58846153846153837</v>
      </c>
      <c r="R13">
        <v>0.3</v>
      </c>
      <c r="S13">
        <v>0.3</v>
      </c>
      <c r="T13">
        <v>0.45</v>
      </c>
      <c r="U13" s="3">
        <v>0.88783783783783776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12F6-3DC2-9949-AA7D-FA62746C9C96}">
  <dimension ref="A1:F13"/>
  <sheetViews>
    <sheetView workbookViewId="0">
      <selection sqref="A1:F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v>0.56000000000000005</v>
      </c>
      <c r="D3">
        <v>0</v>
      </c>
      <c r="E3">
        <v>0</v>
      </c>
      <c r="F3">
        <v>0</v>
      </c>
    </row>
    <row r="4" spans="1:6" x14ac:dyDescent="0.2">
      <c r="A4" t="s">
        <v>34</v>
      </c>
      <c r="C4">
        <v>0.45</v>
      </c>
      <c r="D4">
        <v>0.52</v>
      </c>
      <c r="E4">
        <v>0.6</v>
      </c>
      <c r="F4">
        <v>0.6</v>
      </c>
    </row>
    <row r="5" spans="1:6" x14ac:dyDescent="0.2">
      <c r="A5" t="s">
        <v>35</v>
      </c>
      <c r="C5">
        <v>0.65</v>
      </c>
      <c r="D5">
        <v>0.39</v>
      </c>
      <c r="E5">
        <v>0.66</v>
      </c>
      <c r="F5">
        <v>0.52</v>
      </c>
    </row>
    <row r="6" spans="1:6" x14ac:dyDescent="0.2">
      <c r="A6" t="s">
        <v>36</v>
      </c>
      <c r="C6" s="2">
        <v>0.73</v>
      </c>
      <c r="D6">
        <v>0.39</v>
      </c>
      <c r="E6">
        <v>0.66</v>
      </c>
      <c r="F6">
        <v>0.51</v>
      </c>
    </row>
    <row r="7" spans="1:6" x14ac:dyDescent="0.2">
      <c r="A7" t="s">
        <v>37</v>
      </c>
      <c r="C7">
        <v>0.54</v>
      </c>
      <c r="D7">
        <v>0.54</v>
      </c>
      <c r="E7">
        <v>0.52</v>
      </c>
      <c r="F7">
        <v>0.52</v>
      </c>
    </row>
    <row r="8" spans="1:6" x14ac:dyDescent="0.2">
      <c r="A8" t="s">
        <v>38</v>
      </c>
      <c r="C8" s="2">
        <v>0.29899999999999999</v>
      </c>
      <c r="D8">
        <v>0.06</v>
      </c>
      <c r="E8">
        <v>0.55000000000000004</v>
      </c>
      <c r="F8">
        <v>0.55000000000000004</v>
      </c>
    </row>
    <row r="9" spans="1:6" x14ac:dyDescent="0.2">
      <c r="A9" t="s">
        <v>39</v>
      </c>
      <c r="C9">
        <v>0.45</v>
      </c>
      <c r="D9">
        <v>0.45</v>
      </c>
      <c r="E9">
        <v>0.55000000000000004</v>
      </c>
      <c r="F9">
        <v>0.55000000000000004</v>
      </c>
    </row>
    <row r="10" spans="1:6" x14ac:dyDescent="0.2">
      <c r="A10" t="s">
        <v>40</v>
      </c>
      <c r="C10">
        <v>0.33</v>
      </c>
      <c r="D10">
        <v>0.33</v>
      </c>
      <c r="E10">
        <v>0.52</v>
      </c>
      <c r="F10">
        <v>0.56000000000000005</v>
      </c>
    </row>
    <row r="11" spans="1:6" x14ac:dyDescent="0.2">
      <c r="A11" t="s">
        <v>41</v>
      </c>
      <c r="C11">
        <v>0.62</v>
      </c>
      <c r="D11">
        <v>0.22</v>
      </c>
      <c r="E11">
        <v>0.48</v>
      </c>
      <c r="F11">
        <v>0.76</v>
      </c>
    </row>
    <row r="12" spans="1:6" x14ac:dyDescent="0.2">
      <c r="A12" t="s">
        <v>42</v>
      </c>
      <c r="C12">
        <v>0.44</v>
      </c>
      <c r="D12">
        <v>0.09</v>
      </c>
      <c r="E12">
        <v>0.34</v>
      </c>
      <c r="F12">
        <v>0.34</v>
      </c>
    </row>
    <row r="13" spans="1:6" x14ac:dyDescent="0.2">
      <c r="A13" t="s">
        <v>43</v>
      </c>
      <c r="C13">
        <v>0.3</v>
      </c>
      <c r="D13">
        <v>0.3</v>
      </c>
      <c r="E13">
        <v>0.45</v>
      </c>
      <c r="F13">
        <v>0.45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F3E0-4AE1-AE4B-9EF3-95E3D9BF1383}">
  <dimension ref="A1:F13"/>
  <sheetViews>
    <sheetView workbookViewId="0">
      <selection activeCell="C3" sqref="C3:F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'Calculation(rr=1.28)'!Z2</f>
        <v>0.56000000000000005</v>
      </c>
      <c r="D3">
        <f>'Calculation(rr=1.28)'!AA2</f>
        <v>0</v>
      </c>
      <c r="E3">
        <f>'Calculation(rr=1.28)'!AB2</f>
        <v>0</v>
      </c>
      <c r="F3">
        <f>'Calculation(rr=1.28)'!AC2</f>
        <v>0</v>
      </c>
    </row>
    <row r="4" spans="1:6" x14ac:dyDescent="0.2">
      <c r="A4" t="s">
        <v>34</v>
      </c>
      <c r="C4">
        <f>'Calculation(rr=1.28)'!Z3</f>
        <v>0.45</v>
      </c>
      <c r="D4">
        <f>'Calculation(rr=1.28)'!AA3</f>
        <v>0.52</v>
      </c>
      <c r="E4">
        <f>'Calculation(rr=1.28)'!AB3</f>
        <v>0.6</v>
      </c>
      <c r="F4">
        <f>'Calculation(rr=1.28)'!AC3</f>
        <v>0.6</v>
      </c>
    </row>
    <row r="5" spans="1:6" x14ac:dyDescent="0.2">
      <c r="A5" t="s">
        <v>35</v>
      </c>
      <c r="C5">
        <f>'Calculation(rr=1.28)'!Z4</f>
        <v>0.65</v>
      </c>
      <c r="D5">
        <f>'Calculation(rr=1.28)'!AA4</f>
        <v>0.39</v>
      </c>
      <c r="E5">
        <f>'Calculation(rr=1.28)'!AB4</f>
        <v>0.66</v>
      </c>
      <c r="F5">
        <f>'Calculation(rr=1.28)'!AC4</f>
        <v>0.52</v>
      </c>
    </row>
    <row r="6" spans="1:6" x14ac:dyDescent="0.2">
      <c r="A6" t="s">
        <v>36</v>
      </c>
      <c r="C6">
        <f>'Calculation(rr=1.28)'!Z5</f>
        <v>0.73</v>
      </c>
      <c r="D6">
        <f>'Calculation(rr=1.28)'!AA5</f>
        <v>0.39</v>
      </c>
      <c r="E6">
        <f>'Calculation(rr=1.28)'!AB5</f>
        <v>0.66</v>
      </c>
      <c r="F6">
        <f>'Calculation(rr=1.28)'!AC5</f>
        <v>0.51</v>
      </c>
    </row>
    <row r="7" spans="1:6" x14ac:dyDescent="0.2">
      <c r="A7" t="s">
        <v>37</v>
      </c>
      <c r="C7">
        <f>'Calculation(rr=1.28)'!Z6</f>
        <v>0.54</v>
      </c>
      <c r="D7">
        <f>'Calculation(rr=1.28)'!AA6</f>
        <v>0.54</v>
      </c>
      <c r="E7">
        <f>'Calculation(rr=1.28)'!AB6</f>
        <v>0.52</v>
      </c>
      <c r="F7">
        <f>'Calculation(rr=1.28)'!AC6</f>
        <v>0.52</v>
      </c>
    </row>
    <row r="8" spans="1:6" x14ac:dyDescent="0.2">
      <c r="A8" t="s">
        <v>38</v>
      </c>
      <c r="C8">
        <f>'Calculation(rr=1.28)'!Z7</f>
        <v>0.29899999999999999</v>
      </c>
      <c r="D8">
        <f>'Calculation(rr=1.28)'!AA7</f>
        <v>7.0028134742605108E-2</v>
      </c>
      <c r="E8">
        <f>'Calculation(rr=1.28)'!AB7</f>
        <v>0.55000000000000004</v>
      </c>
      <c r="F8">
        <f>'Calculation(rr=1.28)'!AC7</f>
        <v>0.55000000000000004</v>
      </c>
    </row>
    <row r="9" spans="1:6" x14ac:dyDescent="0.2">
      <c r="A9" t="s">
        <v>39</v>
      </c>
      <c r="C9">
        <f>'Calculation(rr=1.28)'!Z8</f>
        <v>0.45</v>
      </c>
      <c r="D9">
        <f>'Calculation(rr=1.28)'!AA8</f>
        <v>0.45</v>
      </c>
      <c r="E9">
        <f>'Calculation(rr=1.28)'!AB8</f>
        <v>0.55000000000000004</v>
      </c>
      <c r="F9">
        <f>'Calculation(rr=1.28)'!AC8</f>
        <v>0.55000000000000004</v>
      </c>
    </row>
    <row r="10" spans="1:6" x14ac:dyDescent="0.2">
      <c r="A10" t="s">
        <v>40</v>
      </c>
      <c r="C10">
        <f>'Calculation(rr=1.28)'!Z9</f>
        <v>0.33</v>
      </c>
      <c r="D10">
        <f>'Calculation(rr=1.28)'!AA9</f>
        <v>0.33</v>
      </c>
      <c r="E10">
        <f>'Calculation(rr=1.28)'!AB9</f>
        <v>0.52</v>
      </c>
      <c r="F10">
        <f>'Calculation(rr=1.28)'!AC9</f>
        <v>0.56000000000000005</v>
      </c>
    </row>
    <row r="11" spans="1:6" x14ac:dyDescent="0.2">
      <c r="A11" t="s">
        <v>41</v>
      </c>
      <c r="C11">
        <f>'Calculation(rr=1.28)'!Z10</f>
        <v>0.62</v>
      </c>
      <c r="D11">
        <f>'Calculation(rr=1.28)'!AA10</f>
        <v>0.22</v>
      </c>
      <c r="E11">
        <f>'Calculation(rr=1.28)'!AB10</f>
        <v>0.48</v>
      </c>
      <c r="F11">
        <f>'Calculation(rr=1.28)'!AC10</f>
        <v>0.76</v>
      </c>
    </row>
    <row r="12" spans="1:6" x14ac:dyDescent="0.2">
      <c r="A12" t="s">
        <v>42</v>
      </c>
      <c r="C12">
        <f>'Calculation(rr=1.28)'!Z11</f>
        <v>0.44</v>
      </c>
      <c r="D12">
        <f>'Calculation(rr=1.28)'!AA11</f>
        <v>0.09</v>
      </c>
      <c r="E12">
        <f>'Calculation(rr=1.28)'!AB11</f>
        <v>0.34</v>
      </c>
      <c r="F12">
        <f>'Calculation(rr=1.28)'!AC11</f>
        <v>0.34</v>
      </c>
    </row>
    <row r="13" spans="1:6" x14ac:dyDescent="0.2">
      <c r="A13" t="s">
        <v>43</v>
      </c>
      <c r="C13">
        <f>'Calculation(rr=1.28)'!Z12</f>
        <v>0.3</v>
      </c>
      <c r="D13">
        <f>'Calculation(rr=1.28)'!AA12</f>
        <v>0.3</v>
      </c>
      <c r="E13">
        <f>'Calculation(rr=1.28)'!AB12</f>
        <v>0.45</v>
      </c>
      <c r="F13">
        <f>'Calculation(rr=1.28)'!AC12</f>
        <v>0.49649446494464944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DB8D-AFB6-AC45-A564-661672EF0899}">
  <dimension ref="A1:F13"/>
  <sheetViews>
    <sheetView workbookViewId="0">
      <selection activeCell="C3" sqref="C3:F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'Calculation(rr=2)'!Z2</f>
        <v>0.56000000000000005</v>
      </c>
      <c r="D3">
        <f>'Calculation(rr=2)'!AA2</f>
        <v>0</v>
      </c>
      <c r="E3">
        <f>'Calculation(rr=2)'!AB2</f>
        <v>0</v>
      </c>
      <c r="F3">
        <f>'Calculation(rr=2)'!AC2</f>
        <v>0</v>
      </c>
    </row>
    <row r="4" spans="1:6" x14ac:dyDescent="0.2">
      <c r="A4" t="s">
        <v>34</v>
      </c>
      <c r="C4">
        <f>'Calculation(rr=2)'!Z3</f>
        <v>0.45</v>
      </c>
      <c r="D4">
        <f>'Calculation(rr=2)'!AA3</f>
        <v>0.52</v>
      </c>
      <c r="E4">
        <f>'Calculation(rr=2)'!AB3</f>
        <v>0.6</v>
      </c>
      <c r="F4">
        <f>'Calculation(rr=2)'!AC3</f>
        <v>0.6</v>
      </c>
    </row>
    <row r="5" spans="1:6" x14ac:dyDescent="0.2">
      <c r="A5" t="s">
        <v>35</v>
      </c>
      <c r="C5">
        <f>'Calculation(rr=2)'!Z4</f>
        <v>0.65</v>
      </c>
      <c r="D5">
        <f>'Calculation(rr=2)'!AA4</f>
        <v>0.39</v>
      </c>
      <c r="E5">
        <f>'Calculation(rr=2)'!AB4</f>
        <v>0.66</v>
      </c>
      <c r="F5">
        <f>'Calculation(rr=2)'!AC4</f>
        <v>0.52</v>
      </c>
    </row>
    <row r="6" spans="1:6" x14ac:dyDescent="0.2">
      <c r="A6" t="s">
        <v>36</v>
      </c>
      <c r="C6">
        <f>'Calculation(rr=2)'!Z5</f>
        <v>0.73</v>
      </c>
      <c r="D6">
        <f>'Calculation(rr=2)'!AA5</f>
        <v>0.39</v>
      </c>
      <c r="E6">
        <f>'Calculation(rr=2)'!AB5</f>
        <v>0.66</v>
      </c>
      <c r="F6">
        <f>'Calculation(rr=2)'!AC5</f>
        <v>0.51</v>
      </c>
    </row>
    <row r="7" spans="1:6" x14ac:dyDescent="0.2">
      <c r="A7" t="s">
        <v>37</v>
      </c>
      <c r="C7">
        <f>'Calculation(rr=2)'!Z6</f>
        <v>0.54</v>
      </c>
      <c r="D7">
        <f>'Calculation(rr=2)'!AA6</f>
        <v>0.54</v>
      </c>
      <c r="E7">
        <f>'Calculation(rr=2)'!AB6</f>
        <v>0.52</v>
      </c>
      <c r="F7">
        <f>'Calculation(rr=2)'!AC6</f>
        <v>0.52</v>
      </c>
    </row>
    <row r="8" spans="1:6" x14ac:dyDescent="0.2">
      <c r="A8" t="s">
        <v>38</v>
      </c>
      <c r="C8">
        <f>'Calculation(rr=2)'!Z7</f>
        <v>0.29899999999999999</v>
      </c>
      <c r="D8">
        <f>'Calculation(rr=2)'!AA7</f>
        <v>9.177065767284992E-2</v>
      </c>
      <c r="E8">
        <f>'Calculation(rr=2)'!AB7</f>
        <v>0.55000000000000004</v>
      </c>
      <c r="F8">
        <f>'Calculation(rr=2)'!AC7</f>
        <v>0.55000000000000004</v>
      </c>
    </row>
    <row r="9" spans="1:6" x14ac:dyDescent="0.2">
      <c r="A9" t="s">
        <v>39</v>
      </c>
      <c r="C9">
        <f>'Calculation(rr=2)'!Z8</f>
        <v>0.45</v>
      </c>
      <c r="D9">
        <f>'Calculation(rr=2)'!AA8</f>
        <v>0.45</v>
      </c>
      <c r="E9">
        <f>'Calculation(rr=2)'!AB8</f>
        <v>0.55000000000000004</v>
      </c>
      <c r="F9">
        <f>'Calculation(rr=2)'!AC8</f>
        <v>0.55000000000000004</v>
      </c>
    </row>
    <row r="10" spans="1:6" x14ac:dyDescent="0.2">
      <c r="A10" t="s">
        <v>40</v>
      </c>
      <c r="C10">
        <f>'Calculation(rr=2)'!Z9</f>
        <v>0.33</v>
      </c>
      <c r="D10">
        <f>'Calculation(rr=2)'!AA9</f>
        <v>0.33</v>
      </c>
      <c r="E10">
        <f>'Calculation(rr=2)'!AB9</f>
        <v>0.52</v>
      </c>
      <c r="F10">
        <f>'Calculation(rr=2)'!AC9</f>
        <v>0.56000000000000005</v>
      </c>
    </row>
    <row r="11" spans="1:6" x14ac:dyDescent="0.2">
      <c r="A11" t="s">
        <v>41</v>
      </c>
      <c r="C11">
        <f>'Calculation(rr=2)'!Z10</f>
        <v>0.62</v>
      </c>
      <c r="D11">
        <f>'Calculation(rr=2)'!AA10</f>
        <v>0.22</v>
      </c>
      <c r="E11">
        <f>'Calculation(rr=2)'!AB10</f>
        <v>0.48</v>
      </c>
      <c r="F11">
        <f>'Calculation(rr=2)'!AC10</f>
        <v>0.76</v>
      </c>
    </row>
    <row r="12" spans="1:6" x14ac:dyDescent="0.2">
      <c r="A12" t="s">
        <v>42</v>
      </c>
      <c r="C12">
        <f>'Calculation(rr=2)'!Z11</f>
        <v>0.44</v>
      </c>
      <c r="D12">
        <f>'Calculation(rr=2)'!AA11</f>
        <v>0.09</v>
      </c>
      <c r="E12">
        <f>'Calculation(rr=2)'!AB11</f>
        <v>0.34</v>
      </c>
      <c r="F12">
        <f>'Calculation(rr=2)'!AC11</f>
        <v>0.34</v>
      </c>
    </row>
    <row r="13" spans="1:6" x14ac:dyDescent="0.2">
      <c r="A13" t="s">
        <v>43</v>
      </c>
      <c r="C13">
        <f>'Calculation(rr=2)'!Z12</f>
        <v>0.3</v>
      </c>
      <c r="D13">
        <f>'Calculation(rr=2)'!AA12</f>
        <v>0.3</v>
      </c>
      <c r="E13">
        <f>'Calculation(rr=2)'!AB12</f>
        <v>0.45</v>
      </c>
      <c r="F13">
        <f>'Calculation(rr=2)'!AC12</f>
        <v>0.58846153846153837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406B-41A5-1E46-8A0A-DD7D29792D18}">
  <dimension ref="A1:F13"/>
  <sheetViews>
    <sheetView workbookViewId="0">
      <selection activeCell="H13" sqref="H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'Calculation(rr=10)'!Z2</f>
        <v>0.56000000000000005</v>
      </c>
      <c r="D3">
        <f>'Calculation(rr=10)'!AA2</f>
        <v>0</v>
      </c>
      <c r="E3">
        <f>'Calculation(rr=10)'!AB2</f>
        <v>0</v>
      </c>
      <c r="F3">
        <f>'Calculation(rr=10)'!AC2</f>
        <v>0</v>
      </c>
    </row>
    <row r="4" spans="1:6" x14ac:dyDescent="0.2">
      <c r="A4" t="s">
        <v>34</v>
      </c>
      <c r="C4">
        <f>'Calculation(rr=10)'!Z3</f>
        <v>0.45</v>
      </c>
      <c r="D4">
        <f>'Calculation(rr=10)'!AA3</f>
        <v>0.52</v>
      </c>
      <c r="E4">
        <f>'Calculation(rr=10)'!AB3</f>
        <v>0.6</v>
      </c>
      <c r="F4">
        <f>'Calculation(rr=10)'!AC3</f>
        <v>0.6</v>
      </c>
    </row>
    <row r="5" spans="1:6" x14ac:dyDescent="0.2">
      <c r="A5" t="s">
        <v>35</v>
      </c>
      <c r="C5">
        <f>'Calculation(rr=10)'!Z4</f>
        <v>0.65</v>
      </c>
      <c r="D5">
        <f>'Calculation(rr=10)'!AA4</f>
        <v>0.39</v>
      </c>
      <c r="E5">
        <f>'Calculation(rr=10)'!AB4</f>
        <v>0.66</v>
      </c>
      <c r="F5">
        <f>'Calculation(rr=10)'!AC4</f>
        <v>0.52</v>
      </c>
    </row>
    <row r="6" spans="1:6" x14ac:dyDescent="0.2">
      <c r="A6" t="s">
        <v>36</v>
      </c>
      <c r="C6">
        <f>'Calculation(rr=10)'!Z5</f>
        <v>0.73</v>
      </c>
      <c r="D6">
        <f>'Calculation(rr=10)'!AA5</f>
        <v>0.39</v>
      </c>
      <c r="E6">
        <f>'Calculation(rr=10)'!AB5</f>
        <v>0.66</v>
      </c>
      <c r="F6">
        <f>'Calculation(rr=10)'!AC5</f>
        <v>0.51</v>
      </c>
    </row>
    <row r="7" spans="1:6" x14ac:dyDescent="0.2">
      <c r="A7" t="s">
        <v>37</v>
      </c>
      <c r="C7">
        <f>'Calculation(rr=10)'!Z6</f>
        <v>0.54</v>
      </c>
      <c r="D7">
        <f>'Calculation(rr=10)'!AA6</f>
        <v>0.54</v>
      </c>
      <c r="E7">
        <f>'Calculation(rr=10)'!AB6</f>
        <v>0.52</v>
      </c>
      <c r="F7">
        <f>'Calculation(rr=10)'!AC6</f>
        <v>0.52</v>
      </c>
    </row>
    <row r="8" spans="1:6" x14ac:dyDescent="0.2">
      <c r="A8" t="s">
        <v>38</v>
      </c>
      <c r="C8">
        <f>'Calculation(rr=10)'!Z7</f>
        <v>0.29899999999999999</v>
      </c>
      <c r="D8">
        <f>'Calculation(rr=10)'!AA7</f>
        <v>0.18682124158563951</v>
      </c>
      <c r="E8">
        <f>'Calculation(rr=10)'!AB7</f>
        <v>0.55000000000000004</v>
      </c>
      <c r="F8">
        <f>'Calculation(rr=10)'!AC7</f>
        <v>0.55000000000000004</v>
      </c>
    </row>
    <row r="9" spans="1:6" x14ac:dyDescent="0.2">
      <c r="A9" t="s">
        <v>39</v>
      </c>
      <c r="C9">
        <f>'Calculation(rr=10)'!Z8</f>
        <v>0.45</v>
      </c>
      <c r="D9">
        <f>'Calculation(rr=10)'!AA8</f>
        <v>0.45</v>
      </c>
      <c r="E9">
        <f>'Calculation(rr=10)'!AB8</f>
        <v>0.55000000000000004</v>
      </c>
      <c r="F9">
        <f>'Calculation(rr=10)'!AC8</f>
        <v>0.55000000000000004</v>
      </c>
    </row>
    <row r="10" spans="1:6" x14ac:dyDescent="0.2">
      <c r="A10" t="s">
        <v>40</v>
      </c>
      <c r="C10">
        <f>'Calculation(rr=10)'!Z9</f>
        <v>0.33</v>
      </c>
      <c r="D10">
        <f>'Calculation(rr=10)'!AA9</f>
        <v>0.33</v>
      </c>
      <c r="E10">
        <f>'Calculation(rr=10)'!AB9</f>
        <v>0.52</v>
      </c>
      <c r="F10">
        <f>'Calculation(rr=10)'!AC9</f>
        <v>0.56000000000000005</v>
      </c>
    </row>
    <row r="11" spans="1:6" x14ac:dyDescent="0.2">
      <c r="A11" t="s">
        <v>41</v>
      </c>
      <c r="C11">
        <f>'Calculation(rr=10)'!Z10</f>
        <v>0.62</v>
      </c>
      <c r="D11">
        <f>'Calculation(rr=10)'!AA10</f>
        <v>0.22</v>
      </c>
      <c r="E11">
        <f>'Calculation(rr=10)'!AB10</f>
        <v>0.48</v>
      </c>
      <c r="F11">
        <f>'Calculation(rr=10)'!AC10</f>
        <v>0.76</v>
      </c>
    </row>
    <row r="12" spans="1:6" x14ac:dyDescent="0.2">
      <c r="A12" t="s">
        <v>42</v>
      </c>
      <c r="C12">
        <f>'Calculation(rr=10)'!Z11</f>
        <v>0.44</v>
      </c>
      <c r="D12">
        <f>'Calculation(rr=10)'!AA11</f>
        <v>0.09</v>
      </c>
      <c r="E12">
        <f>'Calculation(rr=10)'!AB11</f>
        <v>0.34</v>
      </c>
      <c r="F12">
        <f>'Calculation(rr=10)'!AC11</f>
        <v>0.34</v>
      </c>
    </row>
    <row r="13" spans="1:6" x14ac:dyDescent="0.2">
      <c r="A13" t="s">
        <v>43</v>
      </c>
      <c r="C13">
        <f>'Calculation(rr=10)'!Z12</f>
        <v>0.3</v>
      </c>
      <c r="D13">
        <f>'Calculation(rr=10)'!AA12</f>
        <v>0.3</v>
      </c>
      <c r="E13">
        <f>'Calculation(rr=10)'!AB12</f>
        <v>0.45</v>
      </c>
      <c r="F13">
        <f>'Calculation(rr=10)'!AC12</f>
        <v>0.88783783783783776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AFAF-4F02-3641-AD03-308304C24279}">
  <dimension ref="A1:F13"/>
  <sheetViews>
    <sheetView workbookViewId="0">
      <selection activeCell="F14" sqref="F14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'Calculation(rr=1.28)'!Z2</f>
        <v>0.56000000000000005</v>
      </c>
      <c r="D3">
        <f>'Calculation(rr=1.28)'!AA2</f>
        <v>0</v>
      </c>
      <c r="E3">
        <f>'Calculation(rr=1.28)'!AB2</f>
        <v>0</v>
      </c>
      <c r="F3">
        <f>'Calculation(rr=1.28)'!AC2</f>
        <v>0</v>
      </c>
    </row>
    <row r="4" spans="1:6" x14ac:dyDescent="0.2">
      <c r="A4" t="s">
        <v>34</v>
      </c>
      <c r="C4">
        <f>'Calculation(rr=1.28)'!Z3</f>
        <v>0.45</v>
      </c>
      <c r="D4">
        <f>'Calculation(rr=1.28)'!AA3</f>
        <v>0.52</v>
      </c>
      <c r="E4">
        <f>'Calculation(rr=1.28)'!AB3</f>
        <v>0.6</v>
      </c>
      <c r="F4">
        <f>'Calculation(rr=1.28)'!AC3</f>
        <v>0.6</v>
      </c>
    </row>
    <row r="5" spans="1:6" x14ac:dyDescent="0.2">
      <c r="A5" t="s">
        <v>35</v>
      </c>
      <c r="C5">
        <f>'Calculation(rr=1.28)'!Z4</f>
        <v>0.65</v>
      </c>
      <c r="D5">
        <f>'Calculation(rr=1.28)'!AA4</f>
        <v>0.39</v>
      </c>
      <c r="E5">
        <f>'Calculation(rr=1.28)'!AB4</f>
        <v>0.66</v>
      </c>
      <c r="F5">
        <f>'Calculation(rr=1.28)'!AC4</f>
        <v>0.52</v>
      </c>
    </row>
    <row r="6" spans="1:6" x14ac:dyDescent="0.2">
      <c r="A6" t="s">
        <v>36</v>
      </c>
      <c r="C6">
        <f>'Calculation(rr=1.28)'!Z5</f>
        <v>0.73</v>
      </c>
      <c r="D6">
        <f>'Calculation(rr=1.28)'!AA5</f>
        <v>0.39</v>
      </c>
      <c r="E6">
        <f>'Calculation(rr=1.28)'!AB5</f>
        <v>0.66</v>
      </c>
      <c r="F6">
        <f>'Calculation(rr=1.28)'!AC5</f>
        <v>0.51</v>
      </c>
    </row>
    <row r="7" spans="1:6" x14ac:dyDescent="0.2">
      <c r="A7" t="s">
        <v>37</v>
      </c>
      <c r="C7">
        <f>'Calculation(rr=1.28)'!Z6</f>
        <v>0.54</v>
      </c>
      <c r="D7">
        <f>'Calculation(rr=1.28)'!AA6</f>
        <v>0.54</v>
      </c>
      <c r="E7">
        <f>'Calculation(rr=1.28)'!AB6</f>
        <v>0.52</v>
      </c>
      <c r="F7">
        <f>'Calculation(rr=1.28)'!AC6</f>
        <v>0.52</v>
      </c>
    </row>
    <row r="8" spans="1:6" x14ac:dyDescent="0.2">
      <c r="A8" t="s">
        <v>38</v>
      </c>
      <c r="C8">
        <f>'Calculation(rr=1.28)'!Z7</f>
        <v>0.29899999999999999</v>
      </c>
      <c r="D8">
        <f>'Calculation(rr=1.28)'!AA7</f>
        <v>7.0028134742605108E-2</v>
      </c>
      <c r="E8">
        <f>'Calculation(rr=1.28)'!AB7</f>
        <v>0.55000000000000004</v>
      </c>
      <c r="F8">
        <f>'Calculation(rr=1.28)'!AC7</f>
        <v>0.55000000000000004</v>
      </c>
    </row>
    <row r="9" spans="1:6" x14ac:dyDescent="0.2">
      <c r="A9" t="s">
        <v>39</v>
      </c>
      <c r="C9">
        <f>'Calculation(rr=1.28)'!Z8</f>
        <v>0.45</v>
      </c>
      <c r="D9">
        <f>'Calculation(rr=1.28)'!AA8</f>
        <v>0.45</v>
      </c>
      <c r="E9">
        <f>'Calculation(rr=1.28)'!AB8</f>
        <v>0.55000000000000004</v>
      </c>
      <c r="F9">
        <f>'Calculation(rr=1.28)'!AC8</f>
        <v>0.55000000000000004</v>
      </c>
    </row>
    <row r="10" spans="1:6" x14ac:dyDescent="0.2">
      <c r="A10" t="s">
        <v>40</v>
      </c>
      <c r="C10">
        <f>'Calculation(rr=1.28)'!Z9</f>
        <v>0.33</v>
      </c>
      <c r="D10">
        <f>'Calculation(rr=1.28)'!AA9</f>
        <v>0.33</v>
      </c>
      <c r="E10">
        <f>'Calculation(rr=1.28)'!AB9</f>
        <v>0.52</v>
      </c>
      <c r="F10">
        <f>'Calculation(rr=1.28)'!AC9</f>
        <v>0.56000000000000005</v>
      </c>
    </row>
    <row r="11" spans="1:6" x14ac:dyDescent="0.2">
      <c r="A11" t="s">
        <v>41</v>
      </c>
      <c r="C11">
        <f>'Calculation(rr=1.28)'!Z10</f>
        <v>0.62</v>
      </c>
      <c r="D11">
        <f>'Calculation(rr=1.28)'!AA10</f>
        <v>0.22</v>
      </c>
      <c r="E11">
        <f>'Calculation(rr=1.28)'!AB10</f>
        <v>0.48</v>
      </c>
      <c r="F11">
        <f>'Calculation(rr=1.28)'!AC10</f>
        <v>0.76</v>
      </c>
    </row>
    <row r="12" spans="1:6" x14ac:dyDescent="0.2">
      <c r="A12" t="s">
        <v>42</v>
      </c>
      <c r="C12">
        <f>'Calculation(rr=1.28)'!Z11</f>
        <v>0.44</v>
      </c>
      <c r="D12">
        <f>'Calculation(rr=1.28)'!AA11</f>
        <v>0.09</v>
      </c>
      <c r="E12">
        <f>'Calculation(rr=1.28)'!AB11</f>
        <v>0.34</v>
      </c>
      <c r="F12">
        <f>'Calculation(rr=1.28)'!AC11</f>
        <v>0.34</v>
      </c>
    </row>
    <row r="13" spans="1:6" x14ac:dyDescent="0.2">
      <c r="A13" t="s">
        <v>43</v>
      </c>
      <c r="C13">
        <f>'Calculation(rr=1.28)'!Z12</f>
        <v>0.3</v>
      </c>
      <c r="D13">
        <f>'Calculation(rr=1.28)'!AA12</f>
        <v>0.3</v>
      </c>
      <c r="E13">
        <f>'Calculation(rr=1.28)'!AB12</f>
        <v>0.45</v>
      </c>
      <c r="F13">
        <f>old_VE!F13</f>
        <v>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CA4A-6BAF-BA43-9AC7-2D8AEDBEBE6F}">
  <dimension ref="A1:F13"/>
  <sheetViews>
    <sheetView workbookViewId="0">
      <selection activeCell="D9" sqref="D9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'Calculation(rr=2)'!Z2</f>
        <v>0.56000000000000005</v>
      </c>
      <c r="D3">
        <f>'Calculation(rr=2)'!AA2</f>
        <v>0</v>
      </c>
      <c r="E3">
        <f>'Calculation(rr=2)'!AB2</f>
        <v>0</v>
      </c>
      <c r="F3">
        <f>'Calculation(rr=2)'!AC2</f>
        <v>0</v>
      </c>
    </row>
    <row r="4" spans="1:6" x14ac:dyDescent="0.2">
      <c r="A4" t="s">
        <v>34</v>
      </c>
      <c r="C4">
        <f>'Calculation(rr=2)'!Z3</f>
        <v>0.45</v>
      </c>
      <c r="D4">
        <f>'Calculation(rr=2)'!AA3</f>
        <v>0.52</v>
      </c>
      <c r="E4">
        <f>'Calculation(rr=2)'!AB3</f>
        <v>0.6</v>
      </c>
      <c r="F4">
        <f>'Calculation(rr=2)'!AC3</f>
        <v>0.6</v>
      </c>
    </row>
    <row r="5" spans="1:6" x14ac:dyDescent="0.2">
      <c r="A5" t="s">
        <v>35</v>
      </c>
      <c r="C5">
        <f>'Calculation(rr=2)'!Z4</f>
        <v>0.65</v>
      </c>
      <c r="D5">
        <f>'Calculation(rr=2)'!AA4</f>
        <v>0.39</v>
      </c>
      <c r="E5">
        <f>'Calculation(rr=2)'!AB4</f>
        <v>0.66</v>
      </c>
      <c r="F5">
        <f>'Calculation(rr=2)'!AC4</f>
        <v>0.52</v>
      </c>
    </row>
    <row r="6" spans="1:6" x14ac:dyDescent="0.2">
      <c r="A6" t="s">
        <v>36</v>
      </c>
      <c r="C6">
        <f>'Calculation(rr=2)'!Z5</f>
        <v>0.73</v>
      </c>
      <c r="D6">
        <f>'Calculation(rr=2)'!AA5</f>
        <v>0.39</v>
      </c>
      <c r="E6">
        <f>'Calculation(rr=2)'!AB5</f>
        <v>0.66</v>
      </c>
      <c r="F6">
        <f>'Calculation(rr=2)'!AC5</f>
        <v>0.51</v>
      </c>
    </row>
    <row r="7" spans="1:6" x14ac:dyDescent="0.2">
      <c r="A7" t="s">
        <v>37</v>
      </c>
      <c r="C7">
        <f>'Calculation(rr=2)'!Z6</f>
        <v>0.54</v>
      </c>
      <c r="D7">
        <f>'Calculation(rr=2)'!AA6</f>
        <v>0.54</v>
      </c>
      <c r="E7">
        <f>'Calculation(rr=2)'!AB6</f>
        <v>0.52</v>
      </c>
      <c r="F7">
        <f>'Calculation(rr=2)'!AC6</f>
        <v>0.52</v>
      </c>
    </row>
    <row r="8" spans="1:6" x14ac:dyDescent="0.2">
      <c r="A8" t="s">
        <v>38</v>
      </c>
      <c r="C8">
        <f>'Calculation(rr=2)'!Z7</f>
        <v>0.29899999999999999</v>
      </c>
      <c r="D8">
        <f>old_VE!D8</f>
        <v>0.06</v>
      </c>
      <c r="E8">
        <f>'Calculation(rr=2)'!AB7</f>
        <v>0.55000000000000004</v>
      </c>
      <c r="F8">
        <f>'Calculation(rr=2)'!AC7</f>
        <v>0.55000000000000004</v>
      </c>
    </row>
    <row r="9" spans="1:6" x14ac:dyDescent="0.2">
      <c r="A9" t="s">
        <v>39</v>
      </c>
      <c r="C9">
        <f>'Calculation(rr=2)'!Z8</f>
        <v>0.45</v>
      </c>
      <c r="D9">
        <f>'Calculation(rr=2)'!AA8</f>
        <v>0.45</v>
      </c>
      <c r="E9">
        <f>'Calculation(rr=2)'!AB8</f>
        <v>0.55000000000000004</v>
      </c>
      <c r="F9">
        <f>'Calculation(rr=2)'!AC8</f>
        <v>0.55000000000000004</v>
      </c>
    </row>
    <row r="10" spans="1:6" x14ac:dyDescent="0.2">
      <c r="A10" t="s">
        <v>40</v>
      </c>
      <c r="C10">
        <f>'Calculation(rr=2)'!Z9</f>
        <v>0.33</v>
      </c>
      <c r="D10">
        <f>'Calculation(rr=2)'!AA9</f>
        <v>0.33</v>
      </c>
      <c r="E10">
        <f>'Calculation(rr=2)'!AB9</f>
        <v>0.52</v>
      </c>
      <c r="F10">
        <f>'Calculation(rr=2)'!AC9</f>
        <v>0.56000000000000005</v>
      </c>
    </row>
    <row r="11" spans="1:6" x14ac:dyDescent="0.2">
      <c r="A11" t="s">
        <v>41</v>
      </c>
      <c r="C11">
        <f>'Calculation(rr=2)'!Z10</f>
        <v>0.62</v>
      </c>
      <c r="D11">
        <f>'Calculation(rr=2)'!AA10</f>
        <v>0.22</v>
      </c>
      <c r="E11">
        <f>'Calculation(rr=2)'!AB10</f>
        <v>0.48</v>
      </c>
      <c r="F11">
        <f>'Calculation(rr=2)'!AC10</f>
        <v>0.76</v>
      </c>
    </row>
    <row r="12" spans="1:6" x14ac:dyDescent="0.2">
      <c r="A12" t="s">
        <v>42</v>
      </c>
      <c r="C12">
        <f>'Calculation(rr=2)'!Z11</f>
        <v>0.44</v>
      </c>
      <c r="D12">
        <f>'Calculation(rr=2)'!AA11</f>
        <v>0.09</v>
      </c>
      <c r="E12">
        <f>'Calculation(rr=2)'!AB11</f>
        <v>0.34</v>
      </c>
      <c r="F12">
        <f>'Calculation(rr=2)'!AC11</f>
        <v>0.34</v>
      </c>
    </row>
    <row r="13" spans="1:6" x14ac:dyDescent="0.2">
      <c r="A13" t="s">
        <v>43</v>
      </c>
      <c r="C13">
        <f>'Calculation(rr=2)'!Z12</f>
        <v>0.3</v>
      </c>
      <c r="D13">
        <f>'Calculation(rr=2)'!AA12</f>
        <v>0.3</v>
      </c>
      <c r="E13">
        <f>'Calculation(rr=2)'!AB12</f>
        <v>0.45</v>
      </c>
      <c r="F13">
        <f>'Calculation(rr=2)'!AC12</f>
        <v>0.58846153846153837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7006-0B4E-A94A-A218-8A68AD3D74EE}">
  <dimension ref="A1:F13"/>
  <sheetViews>
    <sheetView workbookViewId="0">
      <selection activeCell="F13" sqref="F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'Calculation(rr=2)'!Z2</f>
        <v>0.56000000000000005</v>
      </c>
      <c r="D3">
        <f>'Calculation(rr=2)'!AA2</f>
        <v>0</v>
      </c>
      <c r="E3">
        <f>'Calculation(rr=2)'!AB2</f>
        <v>0</v>
      </c>
      <c r="F3">
        <f>'Calculation(rr=2)'!AC2</f>
        <v>0</v>
      </c>
    </row>
    <row r="4" spans="1:6" x14ac:dyDescent="0.2">
      <c r="A4" t="s">
        <v>34</v>
      </c>
      <c r="C4">
        <f>'Calculation(rr=2)'!Z3</f>
        <v>0.45</v>
      </c>
      <c r="D4">
        <f>'Calculation(rr=2)'!AA3</f>
        <v>0.52</v>
      </c>
      <c r="E4">
        <f>'Calculation(rr=2)'!AB3</f>
        <v>0.6</v>
      </c>
      <c r="F4">
        <f>'Calculation(rr=2)'!AC3</f>
        <v>0.6</v>
      </c>
    </row>
    <row r="5" spans="1:6" x14ac:dyDescent="0.2">
      <c r="A5" t="s">
        <v>35</v>
      </c>
      <c r="C5">
        <f>'Calculation(rr=2)'!Z4</f>
        <v>0.65</v>
      </c>
      <c r="D5">
        <f>'Calculation(rr=2)'!AA4</f>
        <v>0.39</v>
      </c>
      <c r="E5">
        <f>'Calculation(rr=2)'!AB4</f>
        <v>0.66</v>
      </c>
      <c r="F5">
        <f>'Calculation(rr=2)'!AC4</f>
        <v>0.52</v>
      </c>
    </row>
    <row r="6" spans="1:6" x14ac:dyDescent="0.2">
      <c r="A6" t="s">
        <v>36</v>
      </c>
      <c r="C6">
        <f>'Calculation(rr=2)'!Z5</f>
        <v>0.73</v>
      </c>
      <c r="D6">
        <f>'Calculation(rr=2)'!AA5</f>
        <v>0.39</v>
      </c>
      <c r="E6">
        <f>'Calculation(rr=2)'!AB5</f>
        <v>0.66</v>
      </c>
      <c r="F6">
        <f>'Calculation(rr=2)'!AC5</f>
        <v>0.51</v>
      </c>
    </row>
    <row r="7" spans="1:6" x14ac:dyDescent="0.2">
      <c r="A7" t="s">
        <v>37</v>
      </c>
      <c r="C7">
        <f>'Calculation(rr=2)'!Z6</f>
        <v>0.54</v>
      </c>
      <c r="D7">
        <f>'Calculation(rr=2)'!AA6</f>
        <v>0.54</v>
      </c>
      <c r="E7">
        <f>'Calculation(rr=2)'!AB6</f>
        <v>0.52</v>
      </c>
      <c r="F7">
        <f>'Calculation(rr=2)'!AC6</f>
        <v>0.52</v>
      </c>
    </row>
    <row r="8" spans="1:6" x14ac:dyDescent="0.2">
      <c r="A8" t="s">
        <v>38</v>
      </c>
      <c r="C8">
        <f>'Calculation(rr=2)'!Z7</f>
        <v>0.29899999999999999</v>
      </c>
      <c r="D8">
        <f>'Calculation(rr=2)'!AA7</f>
        <v>9.177065767284992E-2</v>
      </c>
      <c r="E8">
        <f>'Calculation(rr=2)'!AB7</f>
        <v>0.55000000000000004</v>
      </c>
      <c r="F8">
        <f>'Calculation(rr=2)'!AC7</f>
        <v>0.55000000000000004</v>
      </c>
    </row>
    <row r="9" spans="1:6" x14ac:dyDescent="0.2">
      <c r="A9" t="s">
        <v>39</v>
      </c>
      <c r="C9">
        <f>'Calculation(rr=2)'!Z8</f>
        <v>0.45</v>
      </c>
      <c r="D9">
        <f>'Calculation(rr=2)'!AA8</f>
        <v>0.45</v>
      </c>
      <c r="E9">
        <f>'Calculation(rr=2)'!AB8</f>
        <v>0.55000000000000004</v>
      </c>
      <c r="F9">
        <f>'Calculation(rr=2)'!AC8</f>
        <v>0.55000000000000004</v>
      </c>
    </row>
    <row r="10" spans="1:6" x14ac:dyDescent="0.2">
      <c r="A10" t="s">
        <v>40</v>
      </c>
      <c r="C10">
        <f>'Calculation(rr=2)'!Z9</f>
        <v>0.33</v>
      </c>
      <c r="D10">
        <f>'Calculation(rr=2)'!AA9</f>
        <v>0.33</v>
      </c>
      <c r="E10">
        <f>'Calculation(rr=2)'!AB9</f>
        <v>0.52</v>
      </c>
      <c r="F10">
        <f>'Calculation(rr=2)'!AC9</f>
        <v>0.56000000000000005</v>
      </c>
    </row>
    <row r="11" spans="1:6" x14ac:dyDescent="0.2">
      <c r="A11" t="s">
        <v>41</v>
      </c>
      <c r="C11">
        <f>'Calculation(rr=2)'!Z10</f>
        <v>0.62</v>
      </c>
      <c r="D11">
        <f>'Calculation(rr=2)'!AA10</f>
        <v>0.22</v>
      </c>
      <c r="E11">
        <f>'Calculation(rr=2)'!AB10</f>
        <v>0.48</v>
      </c>
      <c r="F11">
        <f>'Calculation(rr=2)'!AC10</f>
        <v>0.76</v>
      </c>
    </row>
    <row r="12" spans="1:6" x14ac:dyDescent="0.2">
      <c r="A12" t="s">
        <v>42</v>
      </c>
      <c r="C12">
        <f>'Calculation(rr=2)'!Z11</f>
        <v>0.44</v>
      </c>
      <c r="D12">
        <f>'Calculation(rr=2)'!AA11</f>
        <v>0.09</v>
      </c>
      <c r="E12">
        <f>'Calculation(rr=2)'!AB11</f>
        <v>0.34</v>
      </c>
      <c r="F12">
        <f>'Calculation(rr=2)'!AC11</f>
        <v>0.34</v>
      </c>
    </row>
    <row r="13" spans="1:6" x14ac:dyDescent="0.2">
      <c r="A13" t="s">
        <v>43</v>
      </c>
      <c r="C13">
        <f>'Calculation(rr=2)'!Z12</f>
        <v>0.3</v>
      </c>
      <c r="D13">
        <f>'Calculation(rr=2)'!AA12</f>
        <v>0.3</v>
      </c>
      <c r="E13">
        <f>'Calculation(rr=2)'!AB12</f>
        <v>0.45</v>
      </c>
      <c r="F13">
        <f>old_VE!F13</f>
        <v>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1711-0C6B-C745-874D-8DDF6464BE16}">
  <dimension ref="A1:F13"/>
  <sheetViews>
    <sheetView tabSelected="1" workbookViewId="0">
      <selection activeCell="F13" sqref="F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'Calculation(rr=10)'!Z2</f>
        <v>0.56000000000000005</v>
      </c>
      <c r="D3">
        <f>'Calculation(rr=10)'!AA2</f>
        <v>0</v>
      </c>
      <c r="E3">
        <f>'Calculation(rr=10)'!AB2</f>
        <v>0</v>
      </c>
      <c r="F3">
        <f>'Calculation(rr=10)'!AC2</f>
        <v>0</v>
      </c>
    </row>
    <row r="4" spans="1:6" x14ac:dyDescent="0.2">
      <c r="A4" t="s">
        <v>34</v>
      </c>
      <c r="C4">
        <f>'Calculation(rr=10)'!Z3</f>
        <v>0.45</v>
      </c>
      <c r="D4">
        <f>'Calculation(rr=10)'!AA3</f>
        <v>0.52</v>
      </c>
      <c r="E4">
        <f>'Calculation(rr=10)'!AB3</f>
        <v>0.6</v>
      </c>
      <c r="F4">
        <f>'Calculation(rr=10)'!AC3</f>
        <v>0.6</v>
      </c>
    </row>
    <row r="5" spans="1:6" x14ac:dyDescent="0.2">
      <c r="A5" t="s">
        <v>35</v>
      </c>
      <c r="C5">
        <f>'Calculation(rr=10)'!Z4</f>
        <v>0.65</v>
      </c>
      <c r="D5">
        <f>'Calculation(rr=10)'!AA4</f>
        <v>0.39</v>
      </c>
      <c r="E5">
        <f>'Calculation(rr=10)'!AB4</f>
        <v>0.66</v>
      </c>
      <c r="F5">
        <f>'Calculation(rr=10)'!AC4</f>
        <v>0.52</v>
      </c>
    </row>
    <row r="6" spans="1:6" x14ac:dyDescent="0.2">
      <c r="A6" t="s">
        <v>36</v>
      </c>
      <c r="C6">
        <f>'Calculation(rr=10)'!Z5</f>
        <v>0.73</v>
      </c>
      <c r="D6">
        <f>'Calculation(rr=10)'!AA5</f>
        <v>0.39</v>
      </c>
      <c r="E6">
        <f>'Calculation(rr=10)'!AB5</f>
        <v>0.66</v>
      </c>
      <c r="F6">
        <f>'Calculation(rr=10)'!AC5</f>
        <v>0.51</v>
      </c>
    </row>
    <row r="7" spans="1:6" x14ac:dyDescent="0.2">
      <c r="A7" t="s">
        <v>37</v>
      </c>
      <c r="C7">
        <f>'Calculation(rr=10)'!Z6</f>
        <v>0.54</v>
      </c>
      <c r="D7">
        <f>'Calculation(rr=10)'!AA6</f>
        <v>0.54</v>
      </c>
      <c r="E7">
        <f>'Calculation(rr=10)'!AB6</f>
        <v>0.52</v>
      </c>
      <c r="F7">
        <f>'Calculation(rr=10)'!AC6</f>
        <v>0.52</v>
      </c>
    </row>
    <row r="8" spans="1:6" x14ac:dyDescent="0.2">
      <c r="A8" t="s">
        <v>38</v>
      </c>
      <c r="C8">
        <f>'Calculation(rr=10)'!Z7</f>
        <v>0.29899999999999999</v>
      </c>
      <c r="D8">
        <f>old_VE!D8</f>
        <v>0.06</v>
      </c>
      <c r="E8">
        <f>'Calculation(rr=10)'!AB7</f>
        <v>0.55000000000000004</v>
      </c>
      <c r="F8">
        <f>'Calculation(rr=10)'!AC7</f>
        <v>0.55000000000000004</v>
      </c>
    </row>
    <row r="9" spans="1:6" x14ac:dyDescent="0.2">
      <c r="A9" t="s">
        <v>39</v>
      </c>
      <c r="C9">
        <f>'Calculation(rr=10)'!Z8</f>
        <v>0.45</v>
      </c>
      <c r="D9">
        <f>'Calculation(rr=10)'!AA8</f>
        <v>0.45</v>
      </c>
      <c r="E9">
        <f>'Calculation(rr=10)'!AB8</f>
        <v>0.55000000000000004</v>
      </c>
      <c r="F9">
        <f>'Calculation(rr=10)'!AC8</f>
        <v>0.55000000000000004</v>
      </c>
    </row>
    <row r="10" spans="1:6" x14ac:dyDescent="0.2">
      <c r="A10" t="s">
        <v>40</v>
      </c>
      <c r="C10">
        <f>'Calculation(rr=10)'!Z9</f>
        <v>0.33</v>
      </c>
      <c r="D10">
        <f>'Calculation(rr=10)'!AA9</f>
        <v>0.33</v>
      </c>
      <c r="E10">
        <f>'Calculation(rr=10)'!AB9</f>
        <v>0.52</v>
      </c>
      <c r="F10">
        <f>'Calculation(rr=10)'!AC9</f>
        <v>0.56000000000000005</v>
      </c>
    </row>
    <row r="11" spans="1:6" x14ac:dyDescent="0.2">
      <c r="A11" t="s">
        <v>41</v>
      </c>
      <c r="C11">
        <f>'Calculation(rr=10)'!Z10</f>
        <v>0.62</v>
      </c>
      <c r="D11">
        <f>'Calculation(rr=10)'!AA10</f>
        <v>0.22</v>
      </c>
      <c r="E11">
        <f>'Calculation(rr=10)'!AB10</f>
        <v>0.48</v>
      </c>
      <c r="F11">
        <f>'Calculation(rr=10)'!AC10</f>
        <v>0.76</v>
      </c>
    </row>
    <row r="12" spans="1:6" x14ac:dyDescent="0.2">
      <c r="A12" t="s">
        <v>42</v>
      </c>
      <c r="C12">
        <f>'Calculation(rr=10)'!Z11</f>
        <v>0.44</v>
      </c>
      <c r="D12">
        <f>'Calculation(rr=10)'!AA11</f>
        <v>0.09</v>
      </c>
      <c r="E12">
        <f>'Calculation(rr=10)'!AB11</f>
        <v>0.34</v>
      </c>
      <c r="F12">
        <f>'Calculation(rr=10)'!AC11</f>
        <v>0.34</v>
      </c>
    </row>
    <row r="13" spans="1:6" x14ac:dyDescent="0.2">
      <c r="A13" t="s">
        <v>43</v>
      </c>
      <c r="C13">
        <f>'Calculation(rr=10)'!Z12</f>
        <v>0.3</v>
      </c>
      <c r="D13">
        <f>'Calculation(rr=10)'!AA12</f>
        <v>0.3</v>
      </c>
      <c r="E13">
        <f>'Calculation(rr=10)'!AB12</f>
        <v>0.45</v>
      </c>
      <c r="F13">
        <f>'Calculation(rr=10)'!AC12</f>
        <v>0.88783783783783776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ECF6-B38E-F949-9235-E15ECF6AC1CE}">
  <dimension ref="A1:F13"/>
  <sheetViews>
    <sheetView workbookViewId="0">
      <selection activeCell="J18" sqref="J18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'Calculation(rr=10)'!Z2</f>
        <v>0.56000000000000005</v>
      </c>
      <c r="D3">
        <f>'Calculation(rr=10)'!AA2</f>
        <v>0</v>
      </c>
      <c r="E3">
        <f>'Calculation(rr=10)'!AB2</f>
        <v>0</v>
      </c>
      <c r="F3">
        <f>'Calculation(rr=10)'!AC2</f>
        <v>0</v>
      </c>
    </row>
    <row r="4" spans="1:6" x14ac:dyDescent="0.2">
      <c r="A4" t="s">
        <v>34</v>
      </c>
      <c r="C4">
        <f>'Calculation(rr=10)'!Z3</f>
        <v>0.45</v>
      </c>
      <c r="D4">
        <f>'Calculation(rr=10)'!AA3</f>
        <v>0.52</v>
      </c>
      <c r="E4">
        <f>'Calculation(rr=10)'!AB3</f>
        <v>0.6</v>
      </c>
      <c r="F4">
        <f>'Calculation(rr=10)'!AC3</f>
        <v>0.6</v>
      </c>
    </row>
    <row r="5" spans="1:6" x14ac:dyDescent="0.2">
      <c r="A5" t="s">
        <v>35</v>
      </c>
      <c r="C5">
        <f>'Calculation(rr=10)'!Z4</f>
        <v>0.65</v>
      </c>
      <c r="D5">
        <f>'Calculation(rr=10)'!AA4</f>
        <v>0.39</v>
      </c>
      <c r="E5">
        <f>'Calculation(rr=10)'!AB4</f>
        <v>0.66</v>
      </c>
      <c r="F5">
        <f>'Calculation(rr=10)'!AC4</f>
        <v>0.52</v>
      </c>
    </row>
    <row r="6" spans="1:6" x14ac:dyDescent="0.2">
      <c r="A6" t="s">
        <v>36</v>
      </c>
      <c r="C6">
        <f>'Calculation(rr=10)'!Z5</f>
        <v>0.73</v>
      </c>
      <c r="D6">
        <f>'Calculation(rr=10)'!AA5</f>
        <v>0.39</v>
      </c>
      <c r="E6">
        <f>'Calculation(rr=10)'!AB5</f>
        <v>0.66</v>
      </c>
      <c r="F6">
        <f>'Calculation(rr=10)'!AC5</f>
        <v>0.51</v>
      </c>
    </row>
    <row r="7" spans="1:6" x14ac:dyDescent="0.2">
      <c r="A7" t="s">
        <v>37</v>
      </c>
      <c r="C7">
        <f>'Calculation(rr=10)'!Z6</f>
        <v>0.54</v>
      </c>
      <c r="D7">
        <f>'Calculation(rr=10)'!AA6</f>
        <v>0.54</v>
      </c>
      <c r="E7">
        <f>'Calculation(rr=10)'!AB6</f>
        <v>0.52</v>
      </c>
      <c r="F7">
        <f>'Calculation(rr=10)'!AC6</f>
        <v>0.52</v>
      </c>
    </row>
    <row r="8" spans="1:6" x14ac:dyDescent="0.2">
      <c r="A8" t="s">
        <v>38</v>
      </c>
      <c r="C8">
        <f>'Calculation(rr=10)'!Z7</f>
        <v>0.29899999999999999</v>
      </c>
      <c r="D8">
        <f>'Calculation(rr=10)'!AA7</f>
        <v>0.18682124158563951</v>
      </c>
      <c r="E8">
        <f>'Calculation(rr=10)'!AB7</f>
        <v>0.55000000000000004</v>
      </c>
      <c r="F8">
        <f>'Calculation(rr=10)'!AC7</f>
        <v>0.55000000000000004</v>
      </c>
    </row>
    <row r="9" spans="1:6" x14ac:dyDescent="0.2">
      <c r="A9" t="s">
        <v>39</v>
      </c>
      <c r="C9">
        <f>'Calculation(rr=10)'!Z8</f>
        <v>0.45</v>
      </c>
      <c r="D9">
        <f>'Calculation(rr=10)'!AA8</f>
        <v>0.45</v>
      </c>
      <c r="E9">
        <f>'Calculation(rr=10)'!AB8</f>
        <v>0.55000000000000004</v>
      </c>
      <c r="F9">
        <f>'Calculation(rr=10)'!AC8</f>
        <v>0.55000000000000004</v>
      </c>
    </row>
    <row r="10" spans="1:6" x14ac:dyDescent="0.2">
      <c r="A10" t="s">
        <v>40</v>
      </c>
      <c r="C10">
        <f>'Calculation(rr=10)'!Z9</f>
        <v>0.33</v>
      </c>
      <c r="D10">
        <f>'Calculation(rr=10)'!AA9</f>
        <v>0.33</v>
      </c>
      <c r="E10">
        <f>'Calculation(rr=10)'!AB9</f>
        <v>0.52</v>
      </c>
      <c r="F10">
        <f>'Calculation(rr=10)'!AC9</f>
        <v>0.56000000000000005</v>
      </c>
    </row>
    <row r="11" spans="1:6" x14ac:dyDescent="0.2">
      <c r="A11" t="s">
        <v>41</v>
      </c>
      <c r="C11">
        <f>'Calculation(rr=10)'!Z10</f>
        <v>0.62</v>
      </c>
      <c r="D11">
        <f>'Calculation(rr=10)'!AA10</f>
        <v>0.22</v>
      </c>
      <c r="E11">
        <f>'Calculation(rr=10)'!AB10</f>
        <v>0.48</v>
      </c>
      <c r="F11">
        <f>'Calculation(rr=10)'!AC10</f>
        <v>0.76</v>
      </c>
    </row>
    <row r="12" spans="1:6" x14ac:dyDescent="0.2">
      <c r="A12" t="s">
        <v>42</v>
      </c>
      <c r="C12">
        <f>'Calculation(rr=10)'!Z11</f>
        <v>0.44</v>
      </c>
      <c r="D12">
        <f>'Calculation(rr=10)'!AA11</f>
        <v>0.09</v>
      </c>
      <c r="E12">
        <f>'Calculation(rr=10)'!AB11</f>
        <v>0.34</v>
      </c>
      <c r="F12">
        <f>'Calculation(rr=10)'!AC11</f>
        <v>0.34</v>
      </c>
    </row>
    <row r="13" spans="1:6" x14ac:dyDescent="0.2">
      <c r="A13" t="s">
        <v>43</v>
      </c>
      <c r="C13">
        <f>'Calculation(rr=10)'!Z12</f>
        <v>0.3</v>
      </c>
      <c r="D13">
        <f>'Calculation(rr=10)'!AA12</f>
        <v>0.3</v>
      </c>
      <c r="E13">
        <f>'Calculation(rr=10)'!AB12</f>
        <v>0.45</v>
      </c>
      <c r="F13">
        <f>old_VE!F13</f>
        <v>0.45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0872-DC00-4B4D-B046-9D5F8F6360DA}">
  <dimension ref="A1:AC15"/>
  <sheetViews>
    <sheetView topLeftCell="N1" workbookViewId="0">
      <selection activeCell="Z1" sqref="Z1:AC12"/>
    </sheetView>
  </sheetViews>
  <sheetFormatPr baseColWidth="10" defaultRowHeight="16" x14ac:dyDescent="0.2"/>
  <sheetData>
    <row r="1" spans="1:29" x14ac:dyDescent="0.2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s="4" t="s">
        <v>15</v>
      </c>
      <c r="G1" s="4" t="s">
        <v>16</v>
      </c>
      <c r="H1" s="4" t="s">
        <v>17</v>
      </c>
      <c r="I1" s="4" t="s">
        <v>18</v>
      </c>
      <c r="J1" s="6" t="s">
        <v>1</v>
      </c>
      <c r="K1" s="6" t="s">
        <v>2</v>
      </c>
      <c r="L1" s="6" t="s">
        <v>3</v>
      </c>
      <c r="M1" s="6" t="s">
        <v>4</v>
      </c>
      <c r="N1" s="8" t="s">
        <v>12</v>
      </c>
      <c r="O1" s="8" t="s">
        <v>13</v>
      </c>
      <c r="P1" s="8" t="s">
        <v>14</v>
      </c>
      <c r="Q1" s="8" t="s">
        <v>14</v>
      </c>
      <c r="R1" s="10" t="s">
        <v>9</v>
      </c>
      <c r="S1" s="10" t="s">
        <v>10</v>
      </c>
      <c r="T1" s="10" t="s">
        <v>11</v>
      </c>
      <c r="U1" s="10" t="s">
        <v>11</v>
      </c>
      <c r="V1" s="13" t="s">
        <v>23</v>
      </c>
      <c r="W1" s="13" t="s">
        <v>24</v>
      </c>
      <c r="X1" s="13" t="s">
        <v>25</v>
      </c>
      <c r="Y1" s="13" t="s">
        <v>26</v>
      </c>
      <c r="Z1" s="12" t="s">
        <v>19</v>
      </c>
      <c r="AA1" s="12" t="s">
        <v>20</v>
      </c>
      <c r="AB1" s="12" t="s">
        <v>21</v>
      </c>
      <c r="AC1" s="12" t="s">
        <v>22</v>
      </c>
    </row>
    <row r="2" spans="1:29" x14ac:dyDescent="0.2">
      <c r="A2">
        <v>2009</v>
      </c>
      <c r="F2" s="5">
        <v>1</v>
      </c>
      <c r="G2" s="5">
        <v>1</v>
      </c>
      <c r="H2" s="5">
        <v>1</v>
      </c>
      <c r="I2" s="5">
        <v>1</v>
      </c>
      <c r="J2" s="6">
        <v>0.56000000000000005</v>
      </c>
      <c r="K2" s="6">
        <v>0</v>
      </c>
      <c r="L2" s="6">
        <v>0</v>
      </c>
      <c r="M2" s="6">
        <v>0</v>
      </c>
      <c r="N2" s="9">
        <f>J2/($B$15*F2+1-F2)</f>
        <v>5.6000000000000008E-2</v>
      </c>
      <c r="O2" s="9">
        <f>K2/($B$15*G2+1-G2)</f>
        <v>0</v>
      </c>
      <c r="P2" s="9">
        <f t="shared" ref="P2:Q12" si="0">L2/($B$15*H2+1-H2)</f>
        <v>0</v>
      </c>
      <c r="Q2" s="9">
        <f t="shared" si="0"/>
        <v>0</v>
      </c>
      <c r="R2" s="11">
        <f>$B$15*N2</f>
        <v>0.56000000000000005</v>
      </c>
      <c r="S2" s="11">
        <f t="shared" ref="S2:U12" si="1">$B$15*O2</f>
        <v>0</v>
      </c>
      <c r="T2" s="11">
        <f t="shared" si="1"/>
        <v>0</v>
      </c>
      <c r="U2" s="11">
        <f t="shared" si="1"/>
        <v>0</v>
      </c>
      <c r="V2" s="13">
        <v>0</v>
      </c>
      <c r="W2" s="13">
        <v>0</v>
      </c>
      <c r="X2" s="13">
        <v>0</v>
      </c>
      <c r="Y2" s="13">
        <v>0</v>
      </c>
      <c r="Z2" s="12">
        <f>J2</f>
        <v>0.56000000000000005</v>
      </c>
      <c r="AA2" s="12">
        <f t="shared" ref="AA2:AC12" si="2">K2</f>
        <v>0</v>
      </c>
      <c r="AB2" s="12">
        <f t="shared" si="2"/>
        <v>0</v>
      </c>
      <c r="AC2" s="12">
        <f t="shared" si="2"/>
        <v>0</v>
      </c>
    </row>
    <row r="3" spans="1:29" x14ac:dyDescent="0.2">
      <c r="A3">
        <v>2010</v>
      </c>
      <c r="F3" s="5">
        <v>1</v>
      </c>
      <c r="G3" s="5">
        <v>1</v>
      </c>
      <c r="H3" s="5">
        <v>1</v>
      </c>
      <c r="I3" s="5">
        <v>1</v>
      </c>
      <c r="J3" s="6">
        <v>0.45</v>
      </c>
      <c r="K3" s="6">
        <v>0.52</v>
      </c>
      <c r="L3" s="6">
        <v>0.6</v>
      </c>
      <c r="M3" s="6">
        <v>0.6</v>
      </c>
      <c r="N3" s="9">
        <f t="shared" ref="N3:O12" si="3">J3/($B$15*F3+1-F3)</f>
        <v>4.4999999999999998E-2</v>
      </c>
      <c r="O3" s="9">
        <f t="shared" si="3"/>
        <v>5.2000000000000005E-2</v>
      </c>
      <c r="P3" s="9">
        <f t="shared" si="0"/>
        <v>0.06</v>
      </c>
      <c r="Q3" s="9">
        <f t="shared" si="0"/>
        <v>0.06</v>
      </c>
      <c r="R3" s="11">
        <f t="shared" ref="R3:R12" si="4">$B$15*N3</f>
        <v>0.44999999999999996</v>
      </c>
      <c r="S3" s="11">
        <f t="shared" si="1"/>
        <v>0.52</v>
      </c>
      <c r="T3" s="11">
        <f t="shared" si="1"/>
        <v>0.6</v>
      </c>
      <c r="U3" s="11">
        <f t="shared" si="1"/>
        <v>0.6</v>
      </c>
      <c r="V3" s="13">
        <v>0</v>
      </c>
      <c r="W3" s="13">
        <v>0</v>
      </c>
      <c r="X3" s="13">
        <v>0</v>
      </c>
      <c r="Y3" s="13">
        <v>0</v>
      </c>
      <c r="Z3" s="12">
        <f t="shared" ref="Z3:Z12" si="5">J3</f>
        <v>0.45</v>
      </c>
      <c r="AA3" s="12">
        <f t="shared" si="2"/>
        <v>0.52</v>
      </c>
      <c r="AB3" s="12">
        <f t="shared" si="2"/>
        <v>0.6</v>
      </c>
      <c r="AC3" s="12">
        <f t="shared" si="2"/>
        <v>0.6</v>
      </c>
    </row>
    <row r="4" spans="1:29" x14ac:dyDescent="0.2">
      <c r="A4">
        <v>2011</v>
      </c>
      <c r="F4" s="4">
        <v>0.95</v>
      </c>
      <c r="G4" s="5">
        <v>1</v>
      </c>
      <c r="H4" s="5">
        <v>1</v>
      </c>
      <c r="I4" s="4">
        <v>0.95</v>
      </c>
      <c r="J4" s="6">
        <v>0.65</v>
      </c>
      <c r="K4" s="6">
        <v>0.39</v>
      </c>
      <c r="L4" s="6">
        <v>0.66</v>
      </c>
      <c r="M4" s="6">
        <v>0.52</v>
      </c>
      <c r="N4" s="9">
        <f t="shared" si="3"/>
        <v>6.8062827225130892E-2</v>
      </c>
      <c r="O4" s="9">
        <f t="shared" si="3"/>
        <v>3.9E-2</v>
      </c>
      <c r="P4" s="9">
        <f t="shared" si="0"/>
        <v>6.6000000000000003E-2</v>
      </c>
      <c r="Q4" s="9">
        <f t="shared" si="0"/>
        <v>5.445026178010471E-2</v>
      </c>
      <c r="R4" s="11">
        <f t="shared" si="4"/>
        <v>0.68062827225130895</v>
      </c>
      <c r="S4" s="11">
        <f t="shared" si="1"/>
        <v>0.39</v>
      </c>
      <c r="T4" s="11">
        <f t="shared" si="1"/>
        <v>0.66</v>
      </c>
      <c r="U4" s="11">
        <f t="shared" si="1"/>
        <v>0.54450261780104714</v>
      </c>
      <c r="V4" s="13">
        <v>0</v>
      </c>
      <c r="W4" s="13">
        <v>0</v>
      </c>
      <c r="X4" s="13">
        <v>0</v>
      </c>
      <c r="Y4" s="13">
        <v>0</v>
      </c>
      <c r="Z4" s="12">
        <f t="shared" si="5"/>
        <v>0.65</v>
      </c>
      <c r="AA4" s="12">
        <f t="shared" si="2"/>
        <v>0.39</v>
      </c>
      <c r="AB4" s="12">
        <f t="shared" si="2"/>
        <v>0.66</v>
      </c>
      <c r="AC4" s="12">
        <f t="shared" si="2"/>
        <v>0.52</v>
      </c>
    </row>
    <row r="5" spans="1:29" x14ac:dyDescent="0.2">
      <c r="A5">
        <v>2012</v>
      </c>
      <c r="F5" s="4">
        <v>0.98</v>
      </c>
      <c r="G5" s="4">
        <v>0.996</v>
      </c>
      <c r="H5" s="4">
        <v>1</v>
      </c>
      <c r="I5" s="4">
        <v>1</v>
      </c>
      <c r="J5" s="7">
        <v>0.73</v>
      </c>
      <c r="K5" s="6">
        <v>0.39</v>
      </c>
      <c r="L5" s="6">
        <v>0.66</v>
      </c>
      <c r="M5" s="6">
        <v>0.51</v>
      </c>
      <c r="N5" s="9">
        <f t="shared" si="3"/>
        <v>7.4338085539714868E-2</v>
      </c>
      <c r="O5" s="9">
        <f t="shared" si="3"/>
        <v>3.9140907266158168E-2</v>
      </c>
      <c r="P5" s="9">
        <f t="shared" si="0"/>
        <v>6.6000000000000003E-2</v>
      </c>
      <c r="Q5" s="9">
        <f t="shared" si="0"/>
        <v>5.1000000000000004E-2</v>
      </c>
      <c r="R5" s="11">
        <f t="shared" si="4"/>
        <v>0.74338085539714871</v>
      </c>
      <c r="S5" s="11">
        <f t="shared" si="1"/>
        <v>0.39140907266158165</v>
      </c>
      <c r="T5" s="11">
        <f t="shared" si="1"/>
        <v>0.66</v>
      </c>
      <c r="U5" s="11">
        <f t="shared" si="1"/>
        <v>0.51</v>
      </c>
      <c r="V5" s="13">
        <v>0</v>
      </c>
      <c r="W5" s="13">
        <v>0</v>
      </c>
      <c r="X5" s="13">
        <v>0</v>
      </c>
      <c r="Y5" s="13">
        <v>0</v>
      </c>
      <c r="Z5" s="12">
        <f t="shared" si="5"/>
        <v>0.73</v>
      </c>
      <c r="AA5" s="12">
        <f t="shared" si="2"/>
        <v>0.39</v>
      </c>
      <c r="AB5" s="12">
        <f t="shared" si="2"/>
        <v>0.66</v>
      </c>
      <c r="AC5" s="12">
        <f t="shared" si="2"/>
        <v>0.51</v>
      </c>
    </row>
    <row r="6" spans="1:29" x14ac:dyDescent="0.2">
      <c r="A6">
        <v>2013</v>
      </c>
      <c r="F6" s="4">
        <v>0.999</v>
      </c>
      <c r="G6" s="4">
        <v>0.95299999999999996</v>
      </c>
      <c r="H6" s="4">
        <v>0.997</v>
      </c>
      <c r="I6" s="4">
        <v>1</v>
      </c>
      <c r="J6" s="6">
        <v>0.54</v>
      </c>
      <c r="K6" s="6">
        <v>0.54</v>
      </c>
      <c r="L6" s="6">
        <v>0.52</v>
      </c>
      <c r="M6" s="6">
        <v>0.52</v>
      </c>
      <c r="N6" s="9">
        <f t="shared" si="3"/>
        <v>5.4048643779401467E-2</v>
      </c>
      <c r="O6" s="9">
        <f t="shared" si="3"/>
        <v>5.6385089276391361E-2</v>
      </c>
      <c r="P6" s="9">
        <f t="shared" si="0"/>
        <v>5.214078010628697E-2</v>
      </c>
      <c r="Q6" s="9">
        <f t="shared" si="0"/>
        <v>5.2000000000000005E-2</v>
      </c>
      <c r="R6" s="11">
        <f t="shared" si="4"/>
        <v>0.54048643779401462</v>
      </c>
      <c r="S6" s="11">
        <f t="shared" si="1"/>
        <v>0.56385089276391365</v>
      </c>
      <c r="T6" s="11">
        <f t="shared" si="1"/>
        <v>0.52140780106286966</v>
      </c>
      <c r="U6" s="11">
        <f t="shared" si="1"/>
        <v>0.52</v>
      </c>
      <c r="V6" s="13">
        <v>0</v>
      </c>
      <c r="W6" s="13">
        <v>0</v>
      </c>
      <c r="X6" s="13">
        <v>0</v>
      </c>
      <c r="Y6" s="13">
        <v>0</v>
      </c>
      <c r="Z6" s="12">
        <f t="shared" si="5"/>
        <v>0.54</v>
      </c>
      <c r="AA6" s="12">
        <f t="shared" si="2"/>
        <v>0.54</v>
      </c>
      <c r="AB6" s="12">
        <f t="shared" si="2"/>
        <v>0.52</v>
      </c>
      <c r="AC6" s="12">
        <f t="shared" si="2"/>
        <v>0.52</v>
      </c>
    </row>
    <row r="7" spans="1:29" x14ac:dyDescent="0.2">
      <c r="A7">
        <v>2014</v>
      </c>
      <c r="F7" s="4">
        <v>1</v>
      </c>
      <c r="G7" s="4">
        <v>0.186</v>
      </c>
      <c r="H7" s="4">
        <v>0.98099999999999998</v>
      </c>
      <c r="I7" s="4">
        <v>0.97799999999999998</v>
      </c>
      <c r="J7" s="7">
        <v>0.29899999999999999</v>
      </c>
      <c r="K7" s="6">
        <v>0.06</v>
      </c>
      <c r="L7" s="6">
        <v>0.55000000000000004</v>
      </c>
      <c r="M7" s="6">
        <v>0.55000000000000004</v>
      </c>
      <c r="N7" s="9">
        <f t="shared" si="3"/>
        <v>2.9899999999999999E-2</v>
      </c>
      <c r="O7" s="9">
        <f t="shared" si="3"/>
        <v>2.243829468960359E-2</v>
      </c>
      <c r="P7" s="9">
        <f t="shared" si="0"/>
        <v>5.595686234611863E-2</v>
      </c>
      <c r="Q7" s="9">
        <f t="shared" si="0"/>
        <v>5.6110997755560096E-2</v>
      </c>
      <c r="R7" s="11">
        <f t="shared" si="4"/>
        <v>0.29899999999999999</v>
      </c>
      <c r="S7" s="11">
        <f t="shared" si="1"/>
        <v>0.22438294689603591</v>
      </c>
      <c r="T7" s="11">
        <f t="shared" si="1"/>
        <v>0.5595686234611863</v>
      </c>
      <c r="U7" s="11">
        <f t="shared" si="1"/>
        <v>0.56110997755560099</v>
      </c>
      <c r="V7" s="13">
        <v>0</v>
      </c>
      <c r="W7" s="13">
        <v>1</v>
      </c>
      <c r="X7" s="13">
        <v>0</v>
      </c>
      <c r="Y7" s="13">
        <v>0</v>
      </c>
      <c r="Z7" s="12">
        <f t="shared" si="5"/>
        <v>0.29899999999999999</v>
      </c>
      <c r="AA7" s="14">
        <f>(1-G7)*S7+G7*O7</f>
        <v>0.18682124158563951</v>
      </c>
      <c r="AB7" s="12">
        <f t="shared" si="2"/>
        <v>0.55000000000000004</v>
      </c>
      <c r="AC7" s="12">
        <f t="shared" si="2"/>
        <v>0.55000000000000004</v>
      </c>
    </row>
    <row r="8" spans="1:29" x14ac:dyDescent="0.2">
      <c r="A8">
        <v>2015</v>
      </c>
      <c r="F8" s="4">
        <v>0.999</v>
      </c>
      <c r="G8" s="4">
        <v>0.97199999999999998</v>
      </c>
      <c r="H8" s="4">
        <v>1</v>
      </c>
      <c r="I8" s="4">
        <v>0.98399999999999999</v>
      </c>
      <c r="J8" s="6">
        <v>0.45</v>
      </c>
      <c r="K8" s="6">
        <v>0.45</v>
      </c>
      <c r="L8" s="6">
        <v>0.55000000000000004</v>
      </c>
      <c r="M8" s="6">
        <v>0.55000000000000004</v>
      </c>
      <c r="N8" s="9">
        <f t="shared" si="3"/>
        <v>4.5040536482834556E-2</v>
      </c>
      <c r="O8" s="9">
        <f t="shared" si="3"/>
        <v>4.6163315551908085E-2</v>
      </c>
      <c r="P8" s="9">
        <f t="shared" si="0"/>
        <v>5.5000000000000007E-2</v>
      </c>
      <c r="Q8" s="9">
        <f t="shared" si="0"/>
        <v>5.5803571428571432E-2</v>
      </c>
      <c r="R8" s="11">
        <f t="shared" si="4"/>
        <v>0.45040536482834559</v>
      </c>
      <c r="S8" s="11">
        <f t="shared" si="1"/>
        <v>0.46163315551908085</v>
      </c>
      <c r="T8" s="11">
        <f t="shared" si="1"/>
        <v>0.55000000000000004</v>
      </c>
      <c r="U8" s="11">
        <f t="shared" si="1"/>
        <v>0.5580357142857143</v>
      </c>
      <c r="V8" s="13">
        <v>0</v>
      </c>
      <c r="W8" s="13">
        <v>0</v>
      </c>
      <c r="X8" s="13">
        <v>0</v>
      </c>
      <c r="Y8" s="13">
        <v>0</v>
      </c>
      <c r="Z8" s="12">
        <f t="shared" si="5"/>
        <v>0.45</v>
      </c>
      <c r="AA8" s="12">
        <f t="shared" si="2"/>
        <v>0.45</v>
      </c>
      <c r="AB8" s="12">
        <f t="shared" si="2"/>
        <v>0.55000000000000004</v>
      </c>
      <c r="AC8" s="12">
        <f t="shared" si="2"/>
        <v>0.55000000000000004</v>
      </c>
    </row>
    <row r="9" spans="1:29" x14ac:dyDescent="0.2">
      <c r="A9">
        <v>2016</v>
      </c>
      <c r="F9" s="4">
        <v>0.99</v>
      </c>
      <c r="G9" s="4">
        <v>0.94899999999999995</v>
      </c>
      <c r="H9" s="4">
        <v>1</v>
      </c>
      <c r="I9" s="4">
        <v>0.86499999999999999</v>
      </c>
      <c r="J9" s="6">
        <v>0.33</v>
      </c>
      <c r="K9" s="6">
        <v>0.33</v>
      </c>
      <c r="L9" s="6">
        <v>0.52</v>
      </c>
      <c r="M9" s="6">
        <v>0.56000000000000005</v>
      </c>
      <c r="N9" s="9">
        <f t="shared" si="3"/>
        <v>3.3299697275479316E-2</v>
      </c>
      <c r="O9" s="9">
        <f t="shared" si="3"/>
        <v>3.4587569437165913E-2</v>
      </c>
      <c r="P9" s="9">
        <f t="shared" si="0"/>
        <v>5.2000000000000005E-2</v>
      </c>
      <c r="Q9" s="9">
        <f t="shared" si="0"/>
        <v>6.3745019920318724E-2</v>
      </c>
      <c r="R9" s="11">
        <f t="shared" si="4"/>
        <v>0.33299697275479317</v>
      </c>
      <c r="S9" s="11">
        <f t="shared" si="1"/>
        <v>0.3458756943716591</v>
      </c>
      <c r="T9" s="11">
        <f t="shared" si="1"/>
        <v>0.52</v>
      </c>
      <c r="U9" s="11">
        <f t="shared" si="1"/>
        <v>0.63745019920318724</v>
      </c>
      <c r="V9" s="13">
        <v>0</v>
      </c>
      <c r="W9" s="13">
        <v>0</v>
      </c>
      <c r="X9" s="13">
        <v>0</v>
      </c>
      <c r="Y9" s="13">
        <v>0</v>
      </c>
      <c r="Z9" s="12">
        <f t="shared" si="5"/>
        <v>0.33</v>
      </c>
      <c r="AA9" s="12">
        <f t="shared" si="2"/>
        <v>0.33</v>
      </c>
      <c r="AB9" s="12">
        <f t="shared" si="2"/>
        <v>0.52</v>
      </c>
      <c r="AC9" s="12">
        <f t="shared" si="2"/>
        <v>0.56000000000000005</v>
      </c>
    </row>
    <row r="10" spans="1:29" x14ac:dyDescent="0.2">
      <c r="A10">
        <v>2017</v>
      </c>
      <c r="F10" s="4">
        <v>0.999</v>
      </c>
      <c r="G10" s="4">
        <v>0.93400000000000005</v>
      </c>
      <c r="H10" s="4">
        <v>1</v>
      </c>
      <c r="I10" s="4">
        <v>0.19600000000000001</v>
      </c>
      <c r="J10" s="6">
        <v>0.62</v>
      </c>
      <c r="K10" s="6">
        <v>0.22</v>
      </c>
      <c r="L10" s="6">
        <v>0.48</v>
      </c>
      <c r="M10" s="6">
        <v>0.76</v>
      </c>
      <c r="N10" s="9">
        <f t="shared" si="3"/>
        <v>6.2055850265238716E-2</v>
      </c>
      <c r="O10" s="9">
        <f t="shared" si="3"/>
        <v>2.3389325962151816E-2</v>
      </c>
      <c r="P10" s="9">
        <f t="shared" si="0"/>
        <v>4.8000000000000001E-2</v>
      </c>
      <c r="Q10" s="9">
        <f t="shared" si="0"/>
        <v>0.27496382054992768</v>
      </c>
      <c r="R10" s="11">
        <f t="shared" si="4"/>
        <v>0.62055850265238721</v>
      </c>
      <c r="S10" s="11">
        <f t="shared" si="1"/>
        <v>0.23389325962151816</v>
      </c>
      <c r="T10" s="11">
        <f t="shared" si="1"/>
        <v>0.48</v>
      </c>
      <c r="U10" s="11">
        <f t="shared" si="1"/>
        <v>2.7496382054992767</v>
      </c>
      <c r="V10" s="13">
        <v>0</v>
      </c>
      <c r="W10" s="13">
        <v>0</v>
      </c>
      <c r="X10" s="13">
        <v>0</v>
      </c>
      <c r="Y10" s="13">
        <v>0</v>
      </c>
      <c r="Z10" s="12">
        <f t="shared" si="5"/>
        <v>0.62</v>
      </c>
      <c r="AA10" s="12">
        <f t="shared" si="2"/>
        <v>0.22</v>
      </c>
      <c r="AB10" s="12">
        <f t="shared" si="2"/>
        <v>0.48</v>
      </c>
      <c r="AC10" s="12">
        <f t="shared" si="2"/>
        <v>0.76</v>
      </c>
    </row>
    <row r="11" spans="1:29" x14ac:dyDescent="0.2">
      <c r="A11">
        <v>2018</v>
      </c>
      <c r="F11" s="4">
        <v>0.44</v>
      </c>
      <c r="G11" s="4">
        <f>(0.934+0.482)/2</f>
        <v>0.70799999999999996</v>
      </c>
      <c r="H11" s="4">
        <v>1</v>
      </c>
      <c r="I11" s="4">
        <v>0.79100000000000004</v>
      </c>
      <c r="J11" s="6">
        <v>0.44</v>
      </c>
      <c r="K11" s="6">
        <v>0.09</v>
      </c>
      <c r="L11" s="6">
        <v>0.34</v>
      </c>
      <c r="M11" s="6">
        <v>0.34</v>
      </c>
      <c r="N11" s="9">
        <f t="shared" si="3"/>
        <v>8.8709677419354843E-2</v>
      </c>
      <c r="O11" s="9">
        <f t="shared" si="3"/>
        <v>1.2208355941399891E-2</v>
      </c>
      <c r="P11" s="9">
        <f t="shared" si="0"/>
        <v>3.4000000000000002E-2</v>
      </c>
      <c r="Q11" s="9">
        <f t="shared" si="0"/>
        <v>4.1877078457938172E-2</v>
      </c>
      <c r="R11" s="11">
        <f t="shared" si="4"/>
        <v>0.88709677419354849</v>
      </c>
      <c r="S11" s="11">
        <f t="shared" si="1"/>
        <v>0.12208355941399891</v>
      </c>
      <c r="T11" s="11">
        <f t="shared" si="1"/>
        <v>0.34</v>
      </c>
      <c r="U11" s="11">
        <f t="shared" si="1"/>
        <v>0.41877078457938172</v>
      </c>
      <c r="V11" s="13">
        <v>0</v>
      </c>
      <c r="W11" s="13">
        <v>0</v>
      </c>
      <c r="X11" s="13">
        <v>0</v>
      </c>
      <c r="Y11" s="13">
        <v>0</v>
      </c>
      <c r="Z11" s="12">
        <f t="shared" si="5"/>
        <v>0.44</v>
      </c>
      <c r="AA11" s="12">
        <f t="shared" si="2"/>
        <v>0.09</v>
      </c>
      <c r="AB11" s="12">
        <f t="shared" si="2"/>
        <v>0.34</v>
      </c>
      <c r="AC11" s="12">
        <f t="shared" si="2"/>
        <v>0.34</v>
      </c>
    </row>
    <row r="12" spans="1:29" x14ac:dyDescent="0.2">
      <c r="A12">
        <v>2019</v>
      </c>
      <c r="F12" s="5">
        <v>1</v>
      </c>
      <c r="G12" s="4">
        <f>(0.378+0.11)/2</f>
        <v>0.24399999999999999</v>
      </c>
      <c r="H12" s="4">
        <v>1</v>
      </c>
      <c r="I12" s="4">
        <v>0.3</v>
      </c>
      <c r="J12" s="6">
        <v>0.3</v>
      </c>
      <c r="K12" s="6">
        <v>0.3</v>
      </c>
      <c r="L12" s="6">
        <v>0.45</v>
      </c>
      <c r="M12" s="6">
        <v>0.45</v>
      </c>
      <c r="N12" s="9">
        <f t="shared" si="3"/>
        <v>0.03</v>
      </c>
      <c r="O12" s="9">
        <f t="shared" si="3"/>
        <v>9.3867334167709648E-2</v>
      </c>
      <c r="P12" s="9">
        <f t="shared" si="0"/>
        <v>4.4999999999999998E-2</v>
      </c>
      <c r="Q12" s="9">
        <f t="shared" si="0"/>
        <v>0.12162162162162161</v>
      </c>
      <c r="R12" s="11">
        <f t="shared" si="4"/>
        <v>0.3</v>
      </c>
      <c r="S12" s="11">
        <f t="shared" si="1"/>
        <v>0.93867334167709648</v>
      </c>
      <c r="T12" s="11">
        <f t="shared" si="1"/>
        <v>0.44999999999999996</v>
      </c>
      <c r="U12" s="11">
        <f t="shared" si="1"/>
        <v>1.2162162162162162</v>
      </c>
      <c r="V12" s="13">
        <v>0</v>
      </c>
      <c r="W12" s="13">
        <v>0</v>
      </c>
      <c r="X12" s="13">
        <v>0</v>
      </c>
      <c r="Y12" s="13">
        <v>1</v>
      </c>
      <c r="Z12" s="12">
        <f t="shared" si="5"/>
        <v>0.3</v>
      </c>
      <c r="AA12" s="12">
        <f t="shared" si="2"/>
        <v>0.3</v>
      </c>
      <c r="AB12" s="12">
        <f t="shared" si="2"/>
        <v>0.45</v>
      </c>
      <c r="AC12" s="14">
        <f>(1-I12)*U12+I12*Q12</f>
        <v>0.88783783783783776</v>
      </c>
    </row>
    <row r="13" spans="1:29" x14ac:dyDescent="0.2">
      <c r="N13" s="3"/>
      <c r="O13" s="3"/>
      <c r="P13" s="3"/>
      <c r="Q13" s="3"/>
    </row>
    <row r="14" spans="1:29" x14ac:dyDescent="0.2">
      <c r="B14" t="s">
        <v>27</v>
      </c>
    </row>
    <row r="15" spans="1:29" x14ac:dyDescent="0.2">
      <c r="B15">
        <v>10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CF9-A981-724E-ACB5-3256B55C4287}">
  <dimension ref="A1:AC15"/>
  <sheetViews>
    <sheetView topLeftCell="L1" workbookViewId="0">
      <selection activeCell="Z1" sqref="Z1:AC12"/>
    </sheetView>
  </sheetViews>
  <sheetFormatPr baseColWidth="10" defaultRowHeight="16" x14ac:dyDescent="0.2"/>
  <sheetData>
    <row r="1" spans="1:29" x14ac:dyDescent="0.2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s="4" t="s">
        <v>15</v>
      </c>
      <c r="G1" s="4" t="s">
        <v>16</v>
      </c>
      <c r="H1" s="4" t="s">
        <v>17</v>
      </c>
      <c r="I1" s="4" t="s">
        <v>18</v>
      </c>
      <c r="J1" s="6" t="s">
        <v>1</v>
      </c>
      <c r="K1" s="6" t="s">
        <v>2</v>
      </c>
      <c r="L1" s="6" t="s">
        <v>3</v>
      </c>
      <c r="M1" s="6" t="s">
        <v>4</v>
      </c>
      <c r="N1" s="8" t="s">
        <v>12</v>
      </c>
      <c r="O1" s="8" t="s">
        <v>13</v>
      </c>
      <c r="P1" s="8" t="s">
        <v>14</v>
      </c>
      <c r="Q1" s="8" t="s">
        <v>14</v>
      </c>
      <c r="R1" s="10" t="s">
        <v>9</v>
      </c>
      <c r="S1" s="10" t="s">
        <v>10</v>
      </c>
      <c r="T1" s="10" t="s">
        <v>11</v>
      </c>
      <c r="U1" s="10" t="s">
        <v>11</v>
      </c>
      <c r="V1" s="13" t="s">
        <v>23</v>
      </c>
      <c r="W1" s="13" t="s">
        <v>24</v>
      </c>
      <c r="X1" s="13" t="s">
        <v>25</v>
      </c>
      <c r="Y1" s="13" t="s">
        <v>26</v>
      </c>
      <c r="Z1" s="12" t="s">
        <v>19</v>
      </c>
      <c r="AA1" s="12" t="s">
        <v>20</v>
      </c>
      <c r="AB1" s="12" t="s">
        <v>21</v>
      </c>
      <c r="AC1" s="12" t="s">
        <v>22</v>
      </c>
    </row>
    <row r="2" spans="1:29" x14ac:dyDescent="0.2">
      <c r="A2">
        <v>2009</v>
      </c>
      <c r="F2" s="5">
        <v>1</v>
      </c>
      <c r="G2" s="5">
        <v>1</v>
      </c>
      <c r="H2" s="5">
        <v>1</v>
      </c>
      <c r="I2" s="5">
        <v>1</v>
      </c>
      <c r="J2" s="6">
        <v>0.56000000000000005</v>
      </c>
      <c r="K2" s="6">
        <v>0</v>
      </c>
      <c r="L2" s="6">
        <v>0</v>
      </c>
      <c r="M2" s="6">
        <v>0</v>
      </c>
      <c r="N2" s="9">
        <f>J2/($B$15*F2+1-F2)</f>
        <v>0.28000000000000003</v>
      </c>
      <c r="O2" s="9">
        <f>K2/($B$15*G2+1-G2)</f>
        <v>0</v>
      </c>
      <c r="P2" s="9">
        <f t="shared" ref="P2:Q12" si="0">L2/($B$15*H2+1-H2)</f>
        <v>0</v>
      </c>
      <c r="Q2" s="9">
        <f t="shared" si="0"/>
        <v>0</v>
      </c>
      <c r="R2" s="11">
        <f>$B$15*N2</f>
        <v>0.56000000000000005</v>
      </c>
      <c r="S2" s="11">
        <f t="shared" ref="S2:U12" si="1">$B$15*O2</f>
        <v>0</v>
      </c>
      <c r="T2" s="11">
        <f t="shared" si="1"/>
        <v>0</v>
      </c>
      <c r="U2" s="11">
        <f t="shared" si="1"/>
        <v>0</v>
      </c>
      <c r="V2" s="13">
        <v>0</v>
      </c>
      <c r="W2" s="13">
        <v>0</v>
      </c>
      <c r="X2" s="13">
        <v>0</v>
      </c>
      <c r="Y2" s="13">
        <v>0</v>
      </c>
      <c r="Z2" s="12">
        <f>J2</f>
        <v>0.56000000000000005</v>
      </c>
      <c r="AA2" s="12">
        <f t="shared" ref="AA2:AC12" si="2">K2</f>
        <v>0</v>
      </c>
      <c r="AB2" s="12">
        <f t="shared" si="2"/>
        <v>0</v>
      </c>
      <c r="AC2" s="12">
        <f t="shared" si="2"/>
        <v>0</v>
      </c>
    </row>
    <row r="3" spans="1:29" x14ac:dyDescent="0.2">
      <c r="A3">
        <v>2010</v>
      </c>
      <c r="F3" s="5">
        <v>1</v>
      </c>
      <c r="G3" s="5">
        <v>1</v>
      </c>
      <c r="H3" s="5">
        <v>1</v>
      </c>
      <c r="I3" s="5">
        <v>1</v>
      </c>
      <c r="J3" s="6">
        <v>0.45</v>
      </c>
      <c r="K3" s="6">
        <v>0.52</v>
      </c>
      <c r="L3" s="6">
        <v>0.6</v>
      </c>
      <c r="M3" s="6">
        <v>0.6</v>
      </c>
      <c r="N3" s="9">
        <f t="shared" ref="N3:O12" si="3">J3/($B$15*F3+1-F3)</f>
        <v>0.22500000000000001</v>
      </c>
      <c r="O3" s="9">
        <f t="shared" si="3"/>
        <v>0.26</v>
      </c>
      <c r="P3" s="9">
        <f t="shared" si="0"/>
        <v>0.3</v>
      </c>
      <c r="Q3" s="9">
        <f t="shared" si="0"/>
        <v>0.3</v>
      </c>
      <c r="R3" s="11">
        <f t="shared" ref="R3:R12" si="4">$B$15*N3</f>
        <v>0.45</v>
      </c>
      <c r="S3" s="11">
        <f t="shared" si="1"/>
        <v>0.52</v>
      </c>
      <c r="T3" s="11">
        <f t="shared" si="1"/>
        <v>0.6</v>
      </c>
      <c r="U3" s="11">
        <f t="shared" si="1"/>
        <v>0.6</v>
      </c>
      <c r="V3" s="13">
        <v>0</v>
      </c>
      <c r="W3" s="13">
        <v>0</v>
      </c>
      <c r="X3" s="13">
        <v>0</v>
      </c>
      <c r="Y3" s="13">
        <v>0</v>
      </c>
      <c r="Z3" s="12">
        <f t="shared" ref="Z3:Z12" si="5">J3</f>
        <v>0.45</v>
      </c>
      <c r="AA3" s="12">
        <f t="shared" si="2"/>
        <v>0.52</v>
      </c>
      <c r="AB3" s="12">
        <f t="shared" si="2"/>
        <v>0.6</v>
      </c>
      <c r="AC3" s="12">
        <f t="shared" si="2"/>
        <v>0.6</v>
      </c>
    </row>
    <row r="4" spans="1:29" x14ac:dyDescent="0.2">
      <c r="A4">
        <v>2011</v>
      </c>
      <c r="F4" s="4">
        <v>0.95</v>
      </c>
      <c r="G4" s="5">
        <v>1</v>
      </c>
      <c r="H4" s="5">
        <v>1</v>
      </c>
      <c r="I4" s="4">
        <v>0.95</v>
      </c>
      <c r="J4" s="6">
        <v>0.65</v>
      </c>
      <c r="K4" s="6">
        <v>0.39</v>
      </c>
      <c r="L4" s="6">
        <v>0.66</v>
      </c>
      <c r="M4" s="6">
        <v>0.52</v>
      </c>
      <c r="N4" s="9">
        <f t="shared" si="3"/>
        <v>0.33333333333333337</v>
      </c>
      <c r="O4" s="9">
        <f t="shared" si="3"/>
        <v>0.19500000000000001</v>
      </c>
      <c r="P4" s="9">
        <f t="shared" si="0"/>
        <v>0.33</v>
      </c>
      <c r="Q4" s="9">
        <f t="shared" si="0"/>
        <v>0.26666666666666666</v>
      </c>
      <c r="R4" s="11">
        <f t="shared" si="4"/>
        <v>0.66666666666666674</v>
      </c>
      <c r="S4" s="11">
        <f t="shared" si="1"/>
        <v>0.39</v>
      </c>
      <c r="T4" s="11">
        <f t="shared" si="1"/>
        <v>0.66</v>
      </c>
      <c r="U4" s="11">
        <f t="shared" si="1"/>
        <v>0.53333333333333333</v>
      </c>
      <c r="V4" s="13">
        <v>0</v>
      </c>
      <c r="W4" s="13">
        <v>0</v>
      </c>
      <c r="X4" s="13">
        <v>0</v>
      </c>
      <c r="Y4" s="13">
        <v>0</v>
      </c>
      <c r="Z4" s="12">
        <f t="shared" si="5"/>
        <v>0.65</v>
      </c>
      <c r="AA4" s="12">
        <f t="shared" si="2"/>
        <v>0.39</v>
      </c>
      <c r="AB4" s="12">
        <f t="shared" si="2"/>
        <v>0.66</v>
      </c>
      <c r="AC4" s="12">
        <f t="shared" si="2"/>
        <v>0.52</v>
      </c>
    </row>
    <row r="5" spans="1:29" x14ac:dyDescent="0.2">
      <c r="A5">
        <v>2012</v>
      </c>
      <c r="F5" s="4">
        <v>0.98</v>
      </c>
      <c r="G5" s="4">
        <v>0.996</v>
      </c>
      <c r="H5" s="4">
        <v>1</v>
      </c>
      <c r="I5" s="4">
        <v>1</v>
      </c>
      <c r="J5" s="7">
        <v>0.73</v>
      </c>
      <c r="K5" s="6">
        <v>0.39</v>
      </c>
      <c r="L5" s="6">
        <v>0.66</v>
      </c>
      <c r="M5" s="6">
        <v>0.51</v>
      </c>
      <c r="N5" s="9">
        <f t="shared" si="3"/>
        <v>0.36868686868686867</v>
      </c>
      <c r="O5" s="9">
        <f t="shared" si="3"/>
        <v>0.19539078156312625</v>
      </c>
      <c r="P5" s="9">
        <f t="shared" si="0"/>
        <v>0.33</v>
      </c>
      <c r="Q5" s="9">
        <f t="shared" si="0"/>
        <v>0.255</v>
      </c>
      <c r="R5" s="11">
        <f t="shared" si="4"/>
        <v>0.73737373737373735</v>
      </c>
      <c r="S5" s="11">
        <f t="shared" si="1"/>
        <v>0.39078156312625251</v>
      </c>
      <c r="T5" s="11">
        <f t="shared" si="1"/>
        <v>0.66</v>
      </c>
      <c r="U5" s="11">
        <f t="shared" si="1"/>
        <v>0.51</v>
      </c>
      <c r="V5" s="13">
        <v>0</v>
      </c>
      <c r="W5" s="13">
        <v>0</v>
      </c>
      <c r="X5" s="13">
        <v>0</v>
      </c>
      <c r="Y5" s="13">
        <v>0</v>
      </c>
      <c r="Z5" s="12">
        <f t="shared" si="5"/>
        <v>0.73</v>
      </c>
      <c r="AA5" s="12">
        <f t="shared" si="2"/>
        <v>0.39</v>
      </c>
      <c r="AB5" s="12">
        <f t="shared" si="2"/>
        <v>0.66</v>
      </c>
      <c r="AC5" s="12">
        <f t="shared" si="2"/>
        <v>0.51</v>
      </c>
    </row>
    <row r="6" spans="1:29" x14ac:dyDescent="0.2">
      <c r="A6">
        <v>2013</v>
      </c>
      <c r="F6" s="4">
        <v>0.999</v>
      </c>
      <c r="G6" s="4">
        <v>0.95299999999999996</v>
      </c>
      <c r="H6" s="4">
        <v>0.997</v>
      </c>
      <c r="I6" s="4">
        <v>1</v>
      </c>
      <c r="J6" s="6">
        <v>0.54</v>
      </c>
      <c r="K6" s="6">
        <v>0.54</v>
      </c>
      <c r="L6" s="6">
        <v>0.52</v>
      </c>
      <c r="M6" s="6">
        <v>0.52</v>
      </c>
      <c r="N6" s="9">
        <f t="shared" si="3"/>
        <v>0.27013506753376687</v>
      </c>
      <c r="O6" s="9">
        <f t="shared" si="3"/>
        <v>0.27649769585253459</v>
      </c>
      <c r="P6" s="9">
        <f t="shared" si="0"/>
        <v>0.26039058587881825</v>
      </c>
      <c r="Q6" s="9">
        <f t="shared" si="0"/>
        <v>0.26</v>
      </c>
      <c r="R6" s="11">
        <f t="shared" si="4"/>
        <v>0.54027013506753374</v>
      </c>
      <c r="S6" s="11">
        <f t="shared" si="1"/>
        <v>0.55299539170506917</v>
      </c>
      <c r="T6" s="11">
        <f t="shared" si="1"/>
        <v>0.5207811717576365</v>
      </c>
      <c r="U6" s="11">
        <f t="shared" si="1"/>
        <v>0.52</v>
      </c>
      <c r="V6" s="13">
        <v>0</v>
      </c>
      <c r="W6" s="13">
        <v>0</v>
      </c>
      <c r="X6" s="13">
        <v>0</v>
      </c>
      <c r="Y6" s="13">
        <v>0</v>
      </c>
      <c r="Z6" s="12">
        <f t="shared" si="5"/>
        <v>0.54</v>
      </c>
      <c r="AA6" s="12">
        <f t="shared" si="2"/>
        <v>0.54</v>
      </c>
      <c r="AB6" s="12">
        <f t="shared" si="2"/>
        <v>0.52</v>
      </c>
      <c r="AC6" s="12">
        <f t="shared" si="2"/>
        <v>0.52</v>
      </c>
    </row>
    <row r="7" spans="1:29" x14ac:dyDescent="0.2">
      <c r="A7">
        <v>2014</v>
      </c>
      <c r="F7" s="4">
        <v>1</v>
      </c>
      <c r="G7" s="4">
        <v>0.186</v>
      </c>
      <c r="H7" s="4">
        <v>0.98099999999999998</v>
      </c>
      <c r="I7" s="4">
        <v>0.97799999999999998</v>
      </c>
      <c r="J7" s="7">
        <v>0.29899999999999999</v>
      </c>
      <c r="K7" s="6">
        <v>0.06</v>
      </c>
      <c r="L7" s="6">
        <v>0.55000000000000004</v>
      </c>
      <c r="M7" s="6">
        <v>0.55000000000000004</v>
      </c>
      <c r="N7" s="9">
        <f t="shared" si="3"/>
        <v>0.14949999999999999</v>
      </c>
      <c r="O7" s="9">
        <f t="shared" si="3"/>
        <v>5.0590219224283306E-2</v>
      </c>
      <c r="P7" s="9">
        <f t="shared" si="0"/>
        <v>0.27763755678950031</v>
      </c>
      <c r="Q7" s="9">
        <f t="shared" si="0"/>
        <v>0.27805864509605666</v>
      </c>
      <c r="R7" s="11">
        <f t="shared" si="4"/>
        <v>0.29899999999999999</v>
      </c>
      <c r="S7" s="11">
        <f t="shared" si="1"/>
        <v>0.10118043844856661</v>
      </c>
      <c r="T7" s="11">
        <f t="shared" si="1"/>
        <v>0.55527511357900061</v>
      </c>
      <c r="U7" s="11">
        <f t="shared" si="1"/>
        <v>0.55611729019211331</v>
      </c>
      <c r="V7" s="13">
        <v>0</v>
      </c>
      <c r="W7" s="13">
        <v>1</v>
      </c>
      <c r="X7" s="13">
        <v>0</v>
      </c>
      <c r="Y7" s="13">
        <v>0</v>
      </c>
      <c r="Z7" s="12">
        <f t="shared" si="5"/>
        <v>0.29899999999999999</v>
      </c>
      <c r="AA7" s="14">
        <f>(1-G7)*S7+G7*O7</f>
        <v>9.177065767284992E-2</v>
      </c>
      <c r="AB7" s="12">
        <f t="shared" si="2"/>
        <v>0.55000000000000004</v>
      </c>
      <c r="AC7" s="12">
        <f t="shared" si="2"/>
        <v>0.55000000000000004</v>
      </c>
    </row>
    <row r="8" spans="1:29" x14ac:dyDescent="0.2">
      <c r="A8">
        <v>2015</v>
      </c>
      <c r="F8" s="4">
        <v>0.999</v>
      </c>
      <c r="G8" s="4">
        <v>0.97199999999999998</v>
      </c>
      <c r="H8" s="4">
        <v>1</v>
      </c>
      <c r="I8" s="4">
        <v>0.98399999999999999</v>
      </c>
      <c r="J8" s="6">
        <v>0.45</v>
      </c>
      <c r="K8" s="6">
        <v>0.45</v>
      </c>
      <c r="L8" s="6">
        <v>0.55000000000000004</v>
      </c>
      <c r="M8" s="6">
        <v>0.55000000000000004</v>
      </c>
      <c r="N8" s="9">
        <f t="shared" si="3"/>
        <v>0.22511255627813906</v>
      </c>
      <c r="O8" s="9">
        <f t="shared" si="3"/>
        <v>0.2281947261663286</v>
      </c>
      <c r="P8" s="9">
        <f t="shared" si="0"/>
        <v>0.27500000000000002</v>
      </c>
      <c r="Q8" s="9">
        <f t="shared" si="0"/>
        <v>0.27721774193548387</v>
      </c>
      <c r="R8" s="11">
        <f t="shared" si="4"/>
        <v>0.45022511255627812</v>
      </c>
      <c r="S8" s="11">
        <f t="shared" si="1"/>
        <v>0.45638945233265721</v>
      </c>
      <c r="T8" s="11">
        <f t="shared" si="1"/>
        <v>0.55000000000000004</v>
      </c>
      <c r="U8" s="11">
        <f t="shared" si="1"/>
        <v>0.55443548387096775</v>
      </c>
      <c r="V8" s="13">
        <v>0</v>
      </c>
      <c r="W8" s="13">
        <v>0</v>
      </c>
      <c r="X8" s="13">
        <v>0</v>
      </c>
      <c r="Y8" s="13">
        <v>0</v>
      </c>
      <c r="Z8" s="12">
        <f t="shared" si="5"/>
        <v>0.45</v>
      </c>
      <c r="AA8" s="12">
        <f t="shared" si="2"/>
        <v>0.45</v>
      </c>
      <c r="AB8" s="12">
        <f t="shared" si="2"/>
        <v>0.55000000000000004</v>
      </c>
      <c r="AC8" s="12">
        <f t="shared" si="2"/>
        <v>0.55000000000000004</v>
      </c>
    </row>
    <row r="9" spans="1:29" x14ac:dyDescent="0.2">
      <c r="A9">
        <v>2016</v>
      </c>
      <c r="F9" s="4">
        <v>0.99</v>
      </c>
      <c r="G9" s="4">
        <v>0.94899999999999995</v>
      </c>
      <c r="H9" s="4">
        <v>1</v>
      </c>
      <c r="I9" s="4">
        <v>0.86499999999999999</v>
      </c>
      <c r="J9" s="6">
        <v>0.33</v>
      </c>
      <c r="K9" s="6">
        <v>0.33</v>
      </c>
      <c r="L9" s="6">
        <v>0.52</v>
      </c>
      <c r="M9" s="6">
        <v>0.56000000000000005</v>
      </c>
      <c r="N9" s="9">
        <f t="shared" si="3"/>
        <v>0.16582914572864321</v>
      </c>
      <c r="O9" s="9">
        <f t="shared" si="3"/>
        <v>0.16931759876859931</v>
      </c>
      <c r="P9" s="9">
        <f t="shared" si="0"/>
        <v>0.26</v>
      </c>
      <c r="Q9" s="9">
        <f t="shared" si="0"/>
        <v>0.30026809651474534</v>
      </c>
      <c r="R9" s="11">
        <f t="shared" si="4"/>
        <v>0.33165829145728642</v>
      </c>
      <c r="S9" s="11">
        <f t="shared" si="1"/>
        <v>0.33863519753719862</v>
      </c>
      <c r="T9" s="11">
        <f t="shared" si="1"/>
        <v>0.52</v>
      </c>
      <c r="U9" s="11">
        <f t="shared" si="1"/>
        <v>0.60053619302949068</v>
      </c>
      <c r="V9" s="13">
        <v>0</v>
      </c>
      <c r="W9" s="13">
        <v>0</v>
      </c>
      <c r="X9" s="13">
        <v>0</v>
      </c>
      <c r="Y9" s="13">
        <v>0</v>
      </c>
      <c r="Z9" s="12">
        <f t="shared" si="5"/>
        <v>0.33</v>
      </c>
      <c r="AA9" s="12">
        <f t="shared" si="2"/>
        <v>0.33</v>
      </c>
      <c r="AB9" s="12">
        <f t="shared" si="2"/>
        <v>0.52</v>
      </c>
      <c r="AC9" s="12">
        <f t="shared" si="2"/>
        <v>0.56000000000000005</v>
      </c>
    </row>
    <row r="10" spans="1:29" x14ac:dyDescent="0.2">
      <c r="A10">
        <v>2017</v>
      </c>
      <c r="F10" s="4">
        <v>0.999</v>
      </c>
      <c r="G10" s="4">
        <v>0.93400000000000005</v>
      </c>
      <c r="H10" s="4">
        <v>1</v>
      </c>
      <c r="I10" s="4">
        <v>0.19600000000000001</v>
      </c>
      <c r="J10" s="6">
        <v>0.62</v>
      </c>
      <c r="K10" s="6">
        <v>0.22</v>
      </c>
      <c r="L10" s="6">
        <v>0.48</v>
      </c>
      <c r="M10" s="6">
        <v>0.76</v>
      </c>
      <c r="N10" s="9">
        <f t="shared" si="3"/>
        <v>0.31015507753876936</v>
      </c>
      <c r="O10" s="9">
        <f t="shared" si="3"/>
        <v>0.1137538779731127</v>
      </c>
      <c r="P10" s="9">
        <f t="shared" si="0"/>
        <v>0.24</v>
      </c>
      <c r="Q10" s="9">
        <f t="shared" si="0"/>
        <v>0.63545150501672243</v>
      </c>
      <c r="R10" s="11">
        <f t="shared" si="4"/>
        <v>0.62031015507753873</v>
      </c>
      <c r="S10" s="11">
        <f t="shared" si="1"/>
        <v>0.22750775594622541</v>
      </c>
      <c r="T10" s="11">
        <f t="shared" si="1"/>
        <v>0.48</v>
      </c>
      <c r="U10" s="11">
        <f t="shared" si="1"/>
        <v>1.2709030100334449</v>
      </c>
      <c r="V10" s="13">
        <v>0</v>
      </c>
      <c r="W10" s="13">
        <v>0</v>
      </c>
      <c r="X10" s="13">
        <v>0</v>
      </c>
      <c r="Y10" s="13">
        <v>0</v>
      </c>
      <c r="Z10" s="12">
        <f t="shared" si="5"/>
        <v>0.62</v>
      </c>
      <c r="AA10" s="12">
        <f t="shared" si="2"/>
        <v>0.22</v>
      </c>
      <c r="AB10" s="12">
        <f t="shared" si="2"/>
        <v>0.48</v>
      </c>
      <c r="AC10" s="12">
        <f t="shared" si="2"/>
        <v>0.76</v>
      </c>
    </row>
    <row r="11" spans="1:29" x14ac:dyDescent="0.2">
      <c r="A11">
        <v>2018</v>
      </c>
      <c r="F11" s="4">
        <v>0.44</v>
      </c>
      <c r="G11" s="4">
        <f>(0.934+0.482)/2</f>
        <v>0.70799999999999996</v>
      </c>
      <c r="H11" s="4">
        <v>1</v>
      </c>
      <c r="I11" s="4">
        <v>0.79100000000000004</v>
      </c>
      <c r="J11" s="6">
        <v>0.44</v>
      </c>
      <c r="K11" s="6">
        <v>0.09</v>
      </c>
      <c r="L11" s="6">
        <v>0.34</v>
      </c>
      <c r="M11" s="6">
        <v>0.34</v>
      </c>
      <c r="N11" s="9">
        <f t="shared" si="3"/>
        <v>0.30555555555555558</v>
      </c>
      <c r="O11" s="9">
        <f t="shared" si="3"/>
        <v>5.2693208430913345E-2</v>
      </c>
      <c r="P11" s="9">
        <f t="shared" si="0"/>
        <v>0.17</v>
      </c>
      <c r="Q11" s="9">
        <f t="shared" si="0"/>
        <v>0.18983807928531549</v>
      </c>
      <c r="R11" s="11">
        <f t="shared" si="4"/>
        <v>0.61111111111111116</v>
      </c>
      <c r="S11" s="11">
        <f t="shared" si="1"/>
        <v>0.10538641686182669</v>
      </c>
      <c r="T11" s="11">
        <f t="shared" si="1"/>
        <v>0.34</v>
      </c>
      <c r="U11" s="11">
        <f t="shared" si="1"/>
        <v>0.37967615857063097</v>
      </c>
      <c r="V11" s="13">
        <v>0</v>
      </c>
      <c r="W11" s="13">
        <v>0</v>
      </c>
      <c r="X11" s="13">
        <v>0</v>
      </c>
      <c r="Y11" s="13">
        <v>0</v>
      </c>
      <c r="Z11" s="12">
        <f t="shared" si="5"/>
        <v>0.44</v>
      </c>
      <c r="AA11" s="12">
        <f t="shared" si="2"/>
        <v>0.09</v>
      </c>
      <c r="AB11" s="12">
        <f t="shared" si="2"/>
        <v>0.34</v>
      </c>
      <c r="AC11" s="12">
        <f t="shared" si="2"/>
        <v>0.34</v>
      </c>
    </row>
    <row r="12" spans="1:29" x14ac:dyDescent="0.2">
      <c r="A12">
        <v>2019</v>
      </c>
      <c r="F12" s="5">
        <v>1</v>
      </c>
      <c r="G12" s="4">
        <f>(0.378+0.11)/2</f>
        <v>0.24399999999999999</v>
      </c>
      <c r="H12" s="4">
        <v>1</v>
      </c>
      <c r="I12" s="4">
        <v>0.3</v>
      </c>
      <c r="J12" s="6">
        <v>0.3</v>
      </c>
      <c r="K12" s="6">
        <v>0.3</v>
      </c>
      <c r="L12" s="6">
        <v>0.45</v>
      </c>
      <c r="M12" s="6">
        <v>0.45</v>
      </c>
      <c r="N12" s="9">
        <f t="shared" si="3"/>
        <v>0.15</v>
      </c>
      <c r="O12" s="9">
        <f t="shared" si="3"/>
        <v>0.24115755627009647</v>
      </c>
      <c r="P12" s="9">
        <f t="shared" si="0"/>
        <v>0.22500000000000001</v>
      </c>
      <c r="Q12" s="9">
        <f t="shared" si="0"/>
        <v>0.34615384615384615</v>
      </c>
      <c r="R12" s="11">
        <f t="shared" si="4"/>
        <v>0.3</v>
      </c>
      <c r="S12" s="11">
        <f t="shared" si="1"/>
        <v>0.48231511254019294</v>
      </c>
      <c r="T12" s="11">
        <f t="shared" si="1"/>
        <v>0.45</v>
      </c>
      <c r="U12" s="11">
        <f t="shared" si="1"/>
        <v>0.69230769230769229</v>
      </c>
      <c r="V12" s="13">
        <v>0</v>
      </c>
      <c r="W12" s="13">
        <v>0</v>
      </c>
      <c r="X12" s="13">
        <v>0</v>
      </c>
      <c r="Y12" s="13">
        <v>1</v>
      </c>
      <c r="Z12" s="12">
        <f t="shared" si="5"/>
        <v>0.3</v>
      </c>
      <c r="AA12" s="12">
        <f t="shared" si="2"/>
        <v>0.3</v>
      </c>
      <c r="AB12" s="12">
        <f t="shared" si="2"/>
        <v>0.45</v>
      </c>
      <c r="AC12" s="14">
        <f>(1-I12)*U12+I12*Q12</f>
        <v>0.58846153846153837</v>
      </c>
    </row>
    <row r="13" spans="1:29" x14ac:dyDescent="0.2">
      <c r="N13" s="3"/>
      <c r="O13" s="3"/>
      <c r="P13" s="3"/>
      <c r="Q13" s="3"/>
    </row>
    <row r="14" spans="1:29" x14ac:dyDescent="0.2">
      <c r="B14" t="s">
        <v>27</v>
      </c>
    </row>
    <row r="15" spans="1:29" x14ac:dyDescent="0.2">
      <c r="B15">
        <v>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AB87-E619-6244-B076-D93F44700C02}">
  <dimension ref="A1:AC15"/>
  <sheetViews>
    <sheetView topLeftCell="L1" workbookViewId="0">
      <selection activeCell="Z1" sqref="Z1:AC12"/>
    </sheetView>
  </sheetViews>
  <sheetFormatPr baseColWidth="10" defaultRowHeight="16" x14ac:dyDescent="0.2"/>
  <sheetData>
    <row r="1" spans="1:29" x14ac:dyDescent="0.2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s="4" t="s">
        <v>15</v>
      </c>
      <c r="G1" s="4" t="s">
        <v>16</v>
      </c>
      <c r="H1" s="4" t="s">
        <v>17</v>
      </c>
      <c r="I1" s="4" t="s">
        <v>18</v>
      </c>
      <c r="J1" s="6" t="s">
        <v>1</v>
      </c>
      <c r="K1" s="6" t="s">
        <v>2</v>
      </c>
      <c r="L1" s="6" t="s">
        <v>3</v>
      </c>
      <c r="M1" s="6" t="s">
        <v>4</v>
      </c>
      <c r="N1" s="8" t="s">
        <v>12</v>
      </c>
      <c r="O1" s="8" t="s">
        <v>13</v>
      </c>
      <c r="P1" s="8" t="s">
        <v>14</v>
      </c>
      <c r="Q1" s="8" t="s">
        <v>14</v>
      </c>
      <c r="R1" s="10" t="s">
        <v>9</v>
      </c>
      <c r="S1" s="10" t="s">
        <v>10</v>
      </c>
      <c r="T1" s="10" t="s">
        <v>11</v>
      </c>
      <c r="U1" s="10" t="s">
        <v>11</v>
      </c>
      <c r="V1" s="13" t="s">
        <v>23</v>
      </c>
      <c r="W1" s="13" t="s">
        <v>24</v>
      </c>
      <c r="X1" s="13" t="s">
        <v>25</v>
      </c>
      <c r="Y1" s="13" t="s">
        <v>26</v>
      </c>
      <c r="Z1" s="12" t="s">
        <v>19</v>
      </c>
      <c r="AA1" s="12" t="s">
        <v>20</v>
      </c>
      <c r="AB1" s="12" t="s">
        <v>21</v>
      </c>
      <c r="AC1" s="12" t="s">
        <v>22</v>
      </c>
    </row>
    <row r="2" spans="1:29" x14ac:dyDescent="0.2">
      <c r="A2">
        <v>2009</v>
      </c>
      <c r="F2" s="5">
        <v>1</v>
      </c>
      <c r="G2" s="5">
        <v>1</v>
      </c>
      <c r="H2" s="5">
        <v>1</v>
      </c>
      <c r="I2" s="5">
        <v>1</v>
      </c>
      <c r="J2" s="6">
        <v>0.56000000000000005</v>
      </c>
      <c r="K2" s="6">
        <v>0</v>
      </c>
      <c r="L2" s="6">
        <v>0</v>
      </c>
      <c r="M2" s="6">
        <v>0</v>
      </c>
      <c r="N2" s="9">
        <f>J2/($B$15*F2+1-F2)</f>
        <v>0.43749999999999994</v>
      </c>
      <c r="O2" s="9">
        <f>K2/($B$15*G2+1-G2)</f>
        <v>0</v>
      </c>
      <c r="P2" s="9">
        <f t="shared" ref="P2:Q2" si="0">L2/($B$15*H2+1-H2)</f>
        <v>0</v>
      </c>
      <c r="Q2" s="9">
        <f t="shared" si="0"/>
        <v>0</v>
      </c>
      <c r="R2" s="11">
        <f>$B$15*N2</f>
        <v>0.55999999999999994</v>
      </c>
      <c r="S2" s="11">
        <f t="shared" ref="S2:U2" si="1">$B$15*O2</f>
        <v>0</v>
      </c>
      <c r="T2" s="11">
        <f t="shared" si="1"/>
        <v>0</v>
      </c>
      <c r="U2" s="11">
        <f t="shared" si="1"/>
        <v>0</v>
      </c>
      <c r="V2" s="13">
        <v>0</v>
      </c>
      <c r="W2" s="13">
        <v>0</v>
      </c>
      <c r="X2" s="13">
        <v>0</v>
      </c>
      <c r="Y2" s="13">
        <v>0</v>
      </c>
      <c r="Z2" s="12">
        <f>J2</f>
        <v>0.56000000000000005</v>
      </c>
      <c r="AA2" s="12">
        <f t="shared" ref="AA2:AC2" si="2">K2</f>
        <v>0</v>
      </c>
      <c r="AB2" s="12">
        <f t="shared" si="2"/>
        <v>0</v>
      </c>
      <c r="AC2" s="12">
        <f t="shared" si="2"/>
        <v>0</v>
      </c>
    </row>
    <row r="3" spans="1:29" x14ac:dyDescent="0.2">
      <c r="A3">
        <v>2010</v>
      </c>
      <c r="F3" s="5">
        <v>1</v>
      </c>
      <c r="G3" s="5">
        <v>1</v>
      </c>
      <c r="H3" s="5">
        <v>1</v>
      </c>
      <c r="I3" s="5">
        <v>1</v>
      </c>
      <c r="J3" s="6">
        <v>0.45</v>
      </c>
      <c r="K3" s="6">
        <v>0.52</v>
      </c>
      <c r="L3" s="6">
        <v>0.6</v>
      </c>
      <c r="M3" s="6">
        <v>0.6</v>
      </c>
      <c r="N3" s="9">
        <f t="shared" ref="N3:N12" si="3">J3/($B$15*F3+1-F3)</f>
        <v>0.35156249999999994</v>
      </c>
      <c r="O3" s="9">
        <f t="shared" ref="O3:O12" si="4">K3/($B$15*G3+1-G3)</f>
        <v>0.40624999999999994</v>
      </c>
      <c r="P3" s="9">
        <f t="shared" ref="P3:P12" si="5">L3/($B$15*H3+1-H3)</f>
        <v>0.46874999999999989</v>
      </c>
      <c r="Q3" s="9">
        <f t="shared" ref="Q3:Q12" si="6">M3/($B$15*I3+1-I3)</f>
        <v>0.46874999999999989</v>
      </c>
      <c r="R3" s="11">
        <f t="shared" ref="R3:R12" si="7">$B$15*N3</f>
        <v>0.44999999999999996</v>
      </c>
      <c r="S3" s="11">
        <f t="shared" ref="S3:S12" si="8">$B$15*O3</f>
        <v>0.51999999999999991</v>
      </c>
      <c r="T3" s="11">
        <f t="shared" ref="T3:T12" si="9">$B$15*P3</f>
        <v>0.59999999999999987</v>
      </c>
      <c r="U3" s="11">
        <f t="shared" ref="U3:U12" si="10">$B$15*Q3</f>
        <v>0.59999999999999987</v>
      </c>
      <c r="V3" s="13">
        <v>0</v>
      </c>
      <c r="W3" s="13">
        <v>0</v>
      </c>
      <c r="X3" s="13">
        <v>0</v>
      </c>
      <c r="Y3" s="13">
        <v>0</v>
      </c>
      <c r="Z3" s="12">
        <f t="shared" ref="Z3:Z12" si="11">J3</f>
        <v>0.45</v>
      </c>
      <c r="AA3" s="12">
        <f t="shared" ref="AA3:AA12" si="12">K3</f>
        <v>0.52</v>
      </c>
      <c r="AB3" s="12">
        <f t="shared" ref="AB3:AB12" si="13">L3</f>
        <v>0.6</v>
      </c>
      <c r="AC3" s="12">
        <f t="shared" ref="AC3:AC11" si="14">M3</f>
        <v>0.6</v>
      </c>
    </row>
    <row r="4" spans="1:29" x14ac:dyDescent="0.2">
      <c r="A4">
        <v>2011</v>
      </c>
      <c r="F4" s="4">
        <v>0.95</v>
      </c>
      <c r="G4" s="5">
        <v>1</v>
      </c>
      <c r="H4" s="5">
        <v>1</v>
      </c>
      <c r="I4" s="4">
        <v>0.95</v>
      </c>
      <c r="J4" s="6">
        <v>0.65</v>
      </c>
      <c r="K4" s="6">
        <v>0.39</v>
      </c>
      <c r="L4" s="6">
        <v>0.66</v>
      </c>
      <c r="M4" s="6">
        <v>0.52</v>
      </c>
      <c r="N4" s="9">
        <f t="shared" si="3"/>
        <v>0.51342812006319105</v>
      </c>
      <c r="O4" s="9">
        <f t="shared" si="4"/>
        <v>0.30468749999999994</v>
      </c>
      <c r="P4" s="9">
        <f t="shared" si="5"/>
        <v>0.51562499999999989</v>
      </c>
      <c r="Q4" s="9">
        <f t="shared" si="6"/>
        <v>0.41074249605055285</v>
      </c>
      <c r="R4" s="11">
        <f t="shared" si="7"/>
        <v>0.65718799368088454</v>
      </c>
      <c r="S4" s="11">
        <f t="shared" si="8"/>
        <v>0.38999999999999996</v>
      </c>
      <c r="T4" s="11">
        <f t="shared" si="9"/>
        <v>0.65999999999999992</v>
      </c>
      <c r="U4" s="11">
        <f t="shared" si="10"/>
        <v>0.52575039494470766</v>
      </c>
      <c r="V4" s="13">
        <v>0</v>
      </c>
      <c r="W4" s="13">
        <v>0</v>
      </c>
      <c r="X4" s="13">
        <v>0</v>
      </c>
      <c r="Y4" s="13">
        <v>0</v>
      </c>
      <c r="Z4" s="12">
        <f t="shared" si="11"/>
        <v>0.65</v>
      </c>
      <c r="AA4" s="12">
        <f t="shared" si="12"/>
        <v>0.39</v>
      </c>
      <c r="AB4" s="12">
        <f t="shared" si="13"/>
        <v>0.66</v>
      </c>
      <c r="AC4" s="12">
        <f t="shared" si="14"/>
        <v>0.52</v>
      </c>
    </row>
    <row r="5" spans="1:29" x14ac:dyDescent="0.2">
      <c r="A5">
        <v>2012</v>
      </c>
      <c r="F5" s="4">
        <v>0.98</v>
      </c>
      <c r="G5" s="4">
        <v>0.996</v>
      </c>
      <c r="H5" s="4">
        <v>1</v>
      </c>
      <c r="I5" s="4">
        <v>1</v>
      </c>
      <c r="J5" s="7">
        <v>0.73</v>
      </c>
      <c r="K5" s="6">
        <v>0.39</v>
      </c>
      <c r="L5" s="6">
        <v>0.66</v>
      </c>
      <c r="M5" s="6">
        <v>0.51</v>
      </c>
      <c r="N5" s="9">
        <f t="shared" si="3"/>
        <v>0.57281858129315755</v>
      </c>
      <c r="O5" s="9">
        <f t="shared" si="4"/>
        <v>0.30495433504316277</v>
      </c>
      <c r="P5" s="9">
        <f t="shared" si="5"/>
        <v>0.51562499999999989</v>
      </c>
      <c r="Q5" s="9">
        <f t="shared" si="6"/>
        <v>0.39843749999999994</v>
      </c>
      <c r="R5" s="11">
        <f t="shared" si="7"/>
        <v>0.73320778405524167</v>
      </c>
      <c r="S5" s="11">
        <f t="shared" si="8"/>
        <v>0.39034154885524835</v>
      </c>
      <c r="T5" s="11">
        <f t="shared" si="9"/>
        <v>0.65999999999999992</v>
      </c>
      <c r="U5" s="11">
        <f t="shared" si="10"/>
        <v>0.5099999999999999</v>
      </c>
      <c r="V5" s="13">
        <v>0</v>
      </c>
      <c r="W5" s="13">
        <v>0</v>
      </c>
      <c r="X5" s="13">
        <v>0</v>
      </c>
      <c r="Y5" s="13">
        <v>0</v>
      </c>
      <c r="Z5" s="12">
        <f t="shared" si="11"/>
        <v>0.73</v>
      </c>
      <c r="AA5" s="12">
        <f t="shared" si="12"/>
        <v>0.39</v>
      </c>
      <c r="AB5" s="12">
        <f t="shared" si="13"/>
        <v>0.66</v>
      </c>
      <c r="AC5" s="12">
        <f t="shared" si="14"/>
        <v>0.51</v>
      </c>
    </row>
    <row r="6" spans="1:29" x14ac:dyDescent="0.2">
      <c r="A6">
        <v>2013</v>
      </c>
      <c r="F6" s="4">
        <v>0.999</v>
      </c>
      <c r="G6" s="4">
        <v>0.95299999999999996</v>
      </c>
      <c r="H6" s="4">
        <v>0.997</v>
      </c>
      <c r="I6" s="4">
        <v>1</v>
      </c>
      <c r="J6" s="6">
        <v>0.54</v>
      </c>
      <c r="K6" s="6">
        <v>0.54</v>
      </c>
      <c r="L6" s="6">
        <v>0.52</v>
      </c>
      <c r="M6" s="6">
        <v>0.52</v>
      </c>
      <c r="N6" s="9">
        <f t="shared" si="3"/>
        <v>0.421967305348045</v>
      </c>
      <c r="O6" s="9">
        <f t="shared" si="4"/>
        <v>0.42625745950554134</v>
      </c>
      <c r="P6" s="9">
        <f t="shared" si="5"/>
        <v>0.40651677663466651</v>
      </c>
      <c r="Q6" s="9">
        <f t="shared" si="6"/>
        <v>0.40624999999999994</v>
      </c>
      <c r="R6" s="11">
        <f t="shared" si="7"/>
        <v>0.54011815084549764</v>
      </c>
      <c r="S6" s="11">
        <f t="shared" si="8"/>
        <v>0.54560954816709295</v>
      </c>
      <c r="T6" s="11">
        <f t="shared" si="9"/>
        <v>0.52034147409237319</v>
      </c>
      <c r="U6" s="11">
        <f t="shared" si="10"/>
        <v>0.51999999999999991</v>
      </c>
      <c r="V6" s="13">
        <v>0</v>
      </c>
      <c r="W6" s="13">
        <v>0</v>
      </c>
      <c r="X6" s="13">
        <v>0</v>
      </c>
      <c r="Y6" s="13">
        <v>0</v>
      </c>
      <c r="Z6" s="12">
        <f t="shared" si="11"/>
        <v>0.54</v>
      </c>
      <c r="AA6" s="12">
        <f t="shared" si="12"/>
        <v>0.54</v>
      </c>
      <c r="AB6" s="12">
        <f t="shared" si="13"/>
        <v>0.52</v>
      </c>
      <c r="AC6" s="12">
        <f t="shared" si="14"/>
        <v>0.52</v>
      </c>
    </row>
    <row r="7" spans="1:29" x14ac:dyDescent="0.2">
      <c r="A7">
        <v>2014</v>
      </c>
      <c r="F7" s="4">
        <v>1</v>
      </c>
      <c r="G7" s="4">
        <v>0.186</v>
      </c>
      <c r="H7" s="4">
        <v>0.98099999999999998</v>
      </c>
      <c r="I7" s="4">
        <v>0.97799999999999998</v>
      </c>
      <c r="J7" s="7">
        <v>0.29899999999999999</v>
      </c>
      <c r="K7" s="6">
        <v>0.06</v>
      </c>
      <c r="L7" s="6">
        <v>0.55000000000000004</v>
      </c>
      <c r="M7" s="6">
        <v>0.55000000000000004</v>
      </c>
      <c r="N7" s="9">
        <f t="shared" si="3"/>
        <v>0.23359374999999993</v>
      </c>
      <c r="O7" s="9">
        <f t="shared" si="4"/>
        <v>5.7029883659037328E-2</v>
      </c>
      <c r="P7" s="9">
        <f t="shared" si="5"/>
        <v>0.43148084225060407</v>
      </c>
      <c r="Q7" s="9">
        <f t="shared" si="6"/>
        <v>0.43176537084720218</v>
      </c>
      <c r="R7" s="11">
        <f t="shared" si="7"/>
        <v>0.29899999999999993</v>
      </c>
      <c r="S7" s="11">
        <f t="shared" si="8"/>
        <v>7.2998251083567778E-2</v>
      </c>
      <c r="T7" s="11">
        <f t="shared" si="9"/>
        <v>0.55229547808077317</v>
      </c>
      <c r="U7" s="11">
        <f t="shared" si="10"/>
        <v>0.55265967468441879</v>
      </c>
      <c r="V7" s="13">
        <v>0</v>
      </c>
      <c r="W7" s="13">
        <v>1</v>
      </c>
      <c r="X7" s="13">
        <v>0</v>
      </c>
      <c r="Y7" s="13">
        <v>0</v>
      </c>
      <c r="Z7" s="12">
        <f t="shared" si="11"/>
        <v>0.29899999999999999</v>
      </c>
      <c r="AA7" s="14">
        <f>(1-G7)*S7+G7*O7</f>
        <v>7.0028134742605108E-2</v>
      </c>
      <c r="AB7" s="12">
        <f t="shared" si="13"/>
        <v>0.55000000000000004</v>
      </c>
      <c r="AC7" s="12">
        <f t="shared" si="14"/>
        <v>0.55000000000000004</v>
      </c>
    </row>
    <row r="8" spans="1:29" x14ac:dyDescent="0.2">
      <c r="A8">
        <v>2015</v>
      </c>
      <c r="F8" s="4">
        <v>0.999</v>
      </c>
      <c r="G8" s="4">
        <v>0.97199999999999998</v>
      </c>
      <c r="H8" s="4">
        <v>1</v>
      </c>
      <c r="I8" s="4">
        <v>0.98399999999999999</v>
      </c>
      <c r="J8" s="6">
        <v>0.45</v>
      </c>
      <c r="K8" s="6">
        <v>0.45</v>
      </c>
      <c r="L8" s="6">
        <v>0.55000000000000004</v>
      </c>
      <c r="M8" s="6">
        <v>0.55000000000000004</v>
      </c>
      <c r="N8" s="9">
        <f t="shared" si="3"/>
        <v>0.35163942112337082</v>
      </c>
      <c r="O8" s="9">
        <f t="shared" si="4"/>
        <v>0.35372909068041758</v>
      </c>
      <c r="P8" s="9">
        <f t="shared" si="5"/>
        <v>0.42968749999999994</v>
      </c>
      <c r="Q8" s="9">
        <f t="shared" si="6"/>
        <v>0.43119668840943298</v>
      </c>
      <c r="R8" s="11">
        <f t="shared" si="7"/>
        <v>0.45009845903791468</v>
      </c>
      <c r="S8" s="11">
        <f t="shared" si="8"/>
        <v>0.4527732360709345</v>
      </c>
      <c r="T8" s="11">
        <f t="shared" si="9"/>
        <v>0.54999999999999993</v>
      </c>
      <c r="U8" s="11">
        <f t="shared" si="10"/>
        <v>0.55193176116407427</v>
      </c>
      <c r="V8" s="13">
        <v>0</v>
      </c>
      <c r="W8" s="13">
        <v>0</v>
      </c>
      <c r="X8" s="13">
        <v>0</v>
      </c>
      <c r="Y8" s="13">
        <v>0</v>
      </c>
      <c r="Z8" s="12">
        <f t="shared" si="11"/>
        <v>0.45</v>
      </c>
      <c r="AA8" s="12">
        <f t="shared" si="12"/>
        <v>0.45</v>
      </c>
      <c r="AB8" s="12">
        <f t="shared" si="13"/>
        <v>0.55000000000000004</v>
      </c>
      <c r="AC8" s="12">
        <f t="shared" si="14"/>
        <v>0.55000000000000004</v>
      </c>
    </row>
    <row r="9" spans="1:29" x14ac:dyDescent="0.2">
      <c r="A9">
        <v>2016</v>
      </c>
      <c r="F9" s="4">
        <v>0.99</v>
      </c>
      <c r="G9" s="4">
        <v>0.94899999999999995</v>
      </c>
      <c r="H9" s="4">
        <v>1</v>
      </c>
      <c r="I9" s="4">
        <v>0.86499999999999999</v>
      </c>
      <c r="J9" s="6">
        <v>0.33</v>
      </c>
      <c r="K9" s="6">
        <v>0.33</v>
      </c>
      <c r="L9" s="6">
        <v>0.52</v>
      </c>
      <c r="M9" s="6">
        <v>0.56000000000000005</v>
      </c>
      <c r="N9" s="9">
        <f t="shared" si="3"/>
        <v>0.2583777012214219</v>
      </c>
      <c r="O9" s="9">
        <f t="shared" si="4"/>
        <v>0.26072117055904942</v>
      </c>
      <c r="P9" s="9">
        <f t="shared" si="5"/>
        <v>0.40624999999999994</v>
      </c>
      <c r="Q9" s="9">
        <f t="shared" si="6"/>
        <v>0.45081307357913392</v>
      </c>
      <c r="R9" s="11">
        <f t="shared" si="7"/>
        <v>0.33072345756342003</v>
      </c>
      <c r="S9" s="11">
        <f t="shared" si="8"/>
        <v>0.33372309831558328</v>
      </c>
      <c r="T9" s="11">
        <f t="shared" si="9"/>
        <v>0.51999999999999991</v>
      </c>
      <c r="U9" s="11">
        <f t="shared" si="10"/>
        <v>0.57704073418129143</v>
      </c>
      <c r="V9" s="13">
        <v>0</v>
      </c>
      <c r="W9" s="13">
        <v>0</v>
      </c>
      <c r="X9" s="13">
        <v>0</v>
      </c>
      <c r="Y9" s="13">
        <v>0</v>
      </c>
      <c r="Z9" s="12">
        <f t="shared" si="11"/>
        <v>0.33</v>
      </c>
      <c r="AA9" s="12">
        <f t="shared" si="12"/>
        <v>0.33</v>
      </c>
      <c r="AB9" s="12">
        <f t="shared" si="13"/>
        <v>0.52</v>
      </c>
      <c r="AC9" s="12">
        <f t="shared" si="14"/>
        <v>0.56000000000000005</v>
      </c>
    </row>
    <row r="10" spans="1:29" x14ac:dyDescent="0.2">
      <c r="A10">
        <v>2017</v>
      </c>
      <c r="F10" s="4">
        <v>0.999</v>
      </c>
      <c r="G10" s="4">
        <v>0.93400000000000005</v>
      </c>
      <c r="H10" s="4">
        <v>1</v>
      </c>
      <c r="I10" s="4">
        <v>0.19600000000000001</v>
      </c>
      <c r="J10" s="6">
        <v>0.62</v>
      </c>
      <c r="K10" s="6">
        <v>0.22</v>
      </c>
      <c r="L10" s="6">
        <v>0.48</v>
      </c>
      <c r="M10" s="6">
        <v>0.76</v>
      </c>
      <c r="N10" s="9">
        <f t="shared" si="3"/>
        <v>0.48448098021442199</v>
      </c>
      <c r="O10" s="9">
        <f t="shared" si="4"/>
        <v>0.17439279599213647</v>
      </c>
      <c r="P10" s="9">
        <f t="shared" si="5"/>
        <v>0.37499999999999989</v>
      </c>
      <c r="Q10" s="9">
        <f t="shared" si="6"/>
        <v>0.72046109510086453</v>
      </c>
      <c r="R10" s="11">
        <f t="shared" si="7"/>
        <v>0.62013565467446019</v>
      </c>
      <c r="S10" s="11">
        <f t="shared" si="8"/>
        <v>0.22322277886993469</v>
      </c>
      <c r="T10" s="11">
        <f t="shared" si="9"/>
        <v>0.47999999999999987</v>
      </c>
      <c r="U10" s="11">
        <f t="shared" si="10"/>
        <v>0.9221902017291066</v>
      </c>
      <c r="V10" s="13">
        <v>0</v>
      </c>
      <c r="W10" s="13">
        <v>0</v>
      </c>
      <c r="X10" s="13">
        <v>0</v>
      </c>
      <c r="Y10" s="13">
        <v>0</v>
      </c>
      <c r="Z10" s="12">
        <f t="shared" si="11"/>
        <v>0.62</v>
      </c>
      <c r="AA10" s="12">
        <f t="shared" si="12"/>
        <v>0.22</v>
      </c>
      <c r="AB10" s="12">
        <f t="shared" si="13"/>
        <v>0.48</v>
      </c>
      <c r="AC10" s="12">
        <f t="shared" si="14"/>
        <v>0.76</v>
      </c>
    </row>
    <row r="11" spans="1:29" x14ac:dyDescent="0.2">
      <c r="A11">
        <v>2018</v>
      </c>
      <c r="F11" s="4">
        <v>0.44</v>
      </c>
      <c r="G11" s="4">
        <f>(0.934+0.482)/2</f>
        <v>0.70799999999999996</v>
      </c>
      <c r="H11" s="4">
        <v>1</v>
      </c>
      <c r="I11" s="4">
        <v>0.79100000000000004</v>
      </c>
      <c r="J11" s="6">
        <v>0.44</v>
      </c>
      <c r="K11" s="6">
        <v>0.09</v>
      </c>
      <c r="L11" s="6">
        <v>0.34</v>
      </c>
      <c r="M11" s="6">
        <v>0.34</v>
      </c>
      <c r="N11" s="9">
        <f t="shared" si="3"/>
        <v>0.3917378917378917</v>
      </c>
      <c r="O11" s="9">
        <f t="shared" si="4"/>
        <v>7.5110161570303105E-2</v>
      </c>
      <c r="P11" s="9">
        <f t="shared" si="5"/>
        <v>0.26562499999999994</v>
      </c>
      <c r="Q11" s="9">
        <f t="shared" si="6"/>
        <v>0.27835085306349672</v>
      </c>
      <c r="R11" s="11">
        <f t="shared" si="7"/>
        <v>0.50142450142450135</v>
      </c>
      <c r="S11" s="11">
        <f t="shared" si="8"/>
        <v>9.6141006809987981E-2</v>
      </c>
      <c r="T11" s="11">
        <f t="shared" si="9"/>
        <v>0.33999999999999991</v>
      </c>
      <c r="U11" s="11">
        <f t="shared" si="10"/>
        <v>0.35628909192127578</v>
      </c>
      <c r="V11" s="13">
        <v>0</v>
      </c>
      <c r="W11" s="13">
        <v>0</v>
      </c>
      <c r="X11" s="13">
        <v>0</v>
      </c>
      <c r="Y11" s="13">
        <v>0</v>
      </c>
      <c r="Z11" s="12">
        <f t="shared" si="11"/>
        <v>0.44</v>
      </c>
      <c r="AA11" s="12">
        <f t="shared" si="12"/>
        <v>0.09</v>
      </c>
      <c r="AB11" s="12">
        <f t="shared" si="13"/>
        <v>0.34</v>
      </c>
      <c r="AC11" s="12">
        <f t="shared" si="14"/>
        <v>0.34</v>
      </c>
    </row>
    <row r="12" spans="1:29" x14ac:dyDescent="0.2">
      <c r="A12">
        <v>2019</v>
      </c>
      <c r="F12" s="5">
        <v>1</v>
      </c>
      <c r="G12" s="4">
        <f>(0.378+0.11)/2</f>
        <v>0.24399999999999999</v>
      </c>
      <c r="H12" s="4">
        <v>1</v>
      </c>
      <c r="I12" s="4">
        <v>0.3</v>
      </c>
      <c r="J12" s="6">
        <v>0.3</v>
      </c>
      <c r="K12" s="6">
        <v>0.3</v>
      </c>
      <c r="L12" s="6">
        <v>0.45</v>
      </c>
      <c r="M12" s="6">
        <v>0.45</v>
      </c>
      <c r="N12" s="9">
        <f t="shared" si="3"/>
        <v>0.23437499999999994</v>
      </c>
      <c r="O12" s="9">
        <f t="shared" si="4"/>
        <v>0.28081473715740601</v>
      </c>
      <c r="P12" s="9">
        <f t="shared" si="5"/>
        <v>0.35156249999999994</v>
      </c>
      <c r="Q12" s="9">
        <f t="shared" si="6"/>
        <v>0.41512915129151295</v>
      </c>
      <c r="R12" s="11">
        <f t="shared" si="7"/>
        <v>0.29999999999999993</v>
      </c>
      <c r="S12" s="11">
        <f t="shared" si="8"/>
        <v>0.3594428635614797</v>
      </c>
      <c r="T12" s="11">
        <f t="shared" si="9"/>
        <v>0.44999999999999996</v>
      </c>
      <c r="U12" s="11">
        <f t="shared" si="10"/>
        <v>0.53136531365313655</v>
      </c>
      <c r="V12" s="13">
        <v>0</v>
      </c>
      <c r="W12" s="13">
        <v>0</v>
      </c>
      <c r="X12" s="13">
        <v>0</v>
      </c>
      <c r="Y12" s="13">
        <v>1</v>
      </c>
      <c r="Z12" s="12">
        <f t="shared" si="11"/>
        <v>0.3</v>
      </c>
      <c r="AA12" s="12">
        <f t="shared" si="12"/>
        <v>0.3</v>
      </c>
      <c r="AB12" s="12">
        <f t="shared" si="13"/>
        <v>0.45</v>
      </c>
      <c r="AC12" s="14">
        <f>(1-I12)*U12+I12*Q12</f>
        <v>0.49649446494464944</v>
      </c>
    </row>
    <row r="13" spans="1:29" x14ac:dyDescent="0.2">
      <c r="N13" s="3"/>
      <c r="O13" s="3"/>
      <c r="P13" s="3"/>
      <c r="Q13" s="3"/>
    </row>
    <row r="14" spans="1:29" x14ac:dyDescent="0.2">
      <c r="B14" t="s">
        <v>27</v>
      </c>
    </row>
    <row r="15" spans="1:29" x14ac:dyDescent="0.2">
      <c r="B15">
        <v>1.28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new_VE1_2019</vt:lpstr>
      <vt:lpstr>new_VE1_2014</vt:lpstr>
      <vt:lpstr>new_VE2_2019</vt:lpstr>
      <vt:lpstr>new_VE2_2014</vt:lpstr>
      <vt:lpstr>new_VE3_2019</vt:lpstr>
      <vt:lpstr>new_VE3_2014</vt:lpstr>
      <vt:lpstr>Calculation(rr=10)</vt:lpstr>
      <vt:lpstr>Calculation(rr=2)</vt:lpstr>
      <vt:lpstr>Calculation(rr=1.28)</vt:lpstr>
      <vt:lpstr>Sheet1</vt:lpstr>
      <vt:lpstr>old_VE</vt:lpstr>
      <vt:lpstr>new_VE_1</vt:lpstr>
      <vt:lpstr>new_VE_2</vt:lpstr>
      <vt:lpstr>new_VE_3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2023-02-16T22:22:39Z</dcterms:created>
  <dcterms:modified xsi:type="dcterms:W3CDTF">2023-03-21T21:08:11Z</dcterms:modified>
</cp:coreProperties>
</file>