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sclient\Z\HRP_263_project\data\calibration_data\Time trend\drinking\PythonData\"/>
    </mc:Choice>
  </mc:AlternateContent>
  <bookViews>
    <workbookView xWindow="0" yWindow="0" windowWidth="28800" windowHeight="12435"/>
  </bookViews>
  <sheets>
    <sheet name="pop_size" sheetId="1" r:id="rId1"/>
    <sheet name="calcul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2" l="1"/>
  <c r="H24" i="2"/>
  <c r="G24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H32" i="2"/>
  <c r="I32" i="2"/>
  <c r="J32" i="2"/>
  <c r="G32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M6" i="2"/>
  <c r="G26" i="2"/>
  <c r="G52" i="2" s="1"/>
  <c r="H50" i="2"/>
  <c r="J24" i="2"/>
  <c r="L8" i="2"/>
  <c r="L12" i="2"/>
  <c r="L23" i="2"/>
  <c r="L20" i="2"/>
  <c r="L15" i="2"/>
  <c r="G20" i="2"/>
  <c r="G46" i="2" s="1"/>
  <c r="G19" i="2"/>
  <c r="G45" i="2" s="1"/>
  <c r="G18" i="2"/>
  <c r="G44" i="2" s="1"/>
  <c r="G17" i="2"/>
  <c r="G43" i="2" s="1"/>
  <c r="G16" i="2"/>
  <c r="G42" i="2" s="1"/>
  <c r="L6" i="2"/>
  <c r="L13" i="2"/>
  <c r="J16" i="2"/>
  <c r="J17" i="2"/>
  <c r="L19" i="2"/>
  <c r="H25" i="2"/>
  <c r="H51" i="2" s="1"/>
  <c r="I50" i="2"/>
  <c r="I25" i="2"/>
  <c r="I51" i="2" s="1"/>
  <c r="H26" i="2"/>
  <c r="H52" i="2" s="1"/>
  <c r="I26" i="2"/>
  <c r="I52" i="2" s="1"/>
  <c r="G25" i="2"/>
  <c r="J25" i="2" s="1"/>
  <c r="M23" i="2"/>
  <c r="L22" i="2"/>
  <c r="J42" i="2" l="1"/>
  <c r="K42" i="2" s="1"/>
  <c r="J20" i="2"/>
  <c r="J26" i="2"/>
  <c r="G51" i="2"/>
  <c r="G50" i="2"/>
  <c r="E7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L9" i="2"/>
  <c r="L10" i="2"/>
  <c r="L11" i="2"/>
  <c r="L14" i="2"/>
  <c r="L16" i="2"/>
  <c r="L17" i="2"/>
  <c r="L18" i="2"/>
  <c r="L21" i="2"/>
  <c r="L7" i="2"/>
  <c r="J43" i="2" l="1"/>
  <c r="K43" i="2" s="1"/>
  <c r="J44" i="2" s="1"/>
  <c r="I23" i="2"/>
  <c r="I49" i="2" s="1"/>
  <c r="H23" i="2"/>
  <c r="H49" i="2" s="1"/>
  <c r="G23" i="2"/>
  <c r="I22" i="2"/>
  <c r="I48" i="2" s="1"/>
  <c r="H22" i="2"/>
  <c r="H48" i="2" s="1"/>
  <c r="G22" i="2"/>
  <c r="I21" i="2"/>
  <c r="I47" i="2" s="1"/>
  <c r="H21" i="2"/>
  <c r="H47" i="2" s="1"/>
  <c r="G21" i="2"/>
  <c r="I20" i="2"/>
  <c r="I46" i="2" s="1"/>
  <c r="H20" i="2"/>
  <c r="H46" i="2" s="1"/>
  <c r="I19" i="2"/>
  <c r="I45" i="2" s="1"/>
  <c r="H19" i="2"/>
  <c r="H45" i="2" s="1"/>
  <c r="J19" i="2"/>
  <c r="I18" i="2"/>
  <c r="I44" i="2" s="1"/>
  <c r="H18" i="2"/>
  <c r="H44" i="2" s="1"/>
  <c r="J18" i="2"/>
  <c r="I17" i="2"/>
  <c r="I43" i="2" s="1"/>
  <c r="H17" i="2"/>
  <c r="H43" i="2" s="1"/>
  <c r="I16" i="2"/>
  <c r="I42" i="2" s="1"/>
  <c r="H16" i="2"/>
  <c r="H42" i="2" s="1"/>
  <c r="I15" i="2"/>
  <c r="H15" i="2"/>
  <c r="G15" i="2"/>
  <c r="J15" i="2" s="1"/>
  <c r="I14" i="2"/>
  <c r="H14" i="2"/>
  <c r="G14" i="2"/>
  <c r="J14" i="2" s="1"/>
  <c r="I13" i="2"/>
  <c r="H13" i="2"/>
  <c r="G13" i="2"/>
  <c r="J13" i="2" s="1"/>
  <c r="I12" i="2"/>
  <c r="H12" i="2"/>
  <c r="G12" i="2"/>
  <c r="J12" i="2" s="1"/>
  <c r="I11" i="2"/>
  <c r="H11" i="2"/>
  <c r="G11" i="2"/>
  <c r="J11" i="2" s="1"/>
  <c r="I10" i="2"/>
  <c r="H10" i="2"/>
  <c r="G10" i="2"/>
  <c r="J10" i="2" s="1"/>
  <c r="I9" i="2"/>
  <c r="H9" i="2"/>
  <c r="G9" i="2"/>
  <c r="J9" i="2" s="1"/>
  <c r="I8" i="2"/>
  <c r="H8" i="2"/>
  <c r="G8" i="2"/>
  <c r="J8" i="2" s="1"/>
  <c r="I7" i="2"/>
  <c r="H7" i="2"/>
  <c r="G7" i="2"/>
  <c r="J7" i="2" s="1"/>
  <c r="I6" i="2"/>
  <c r="H6" i="2"/>
  <c r="G6" i="2"/>
  <c r="J6" i="2" s="1"/>
  <c r="K44" i="2" l="1"/>
  <c r="J45" i="2" s="1"/>
  <c r="K45" i="2" s="1"/>
  <c r="J22" i="2"/>
  <c r="G48" i="2"/>
  <c r="J23" i="2"/>
  <c r="G49" i="2"/>
  <c r="J21" i="2"/>
  <c r="G47" i="2"/>
  <c r="M42" i="2" l="1"/>
  <c r="J46" i="2"/>
  <c r="K46" i="2" s="1"/>
  <c r="J47" i="2" l="1"/>
  <c r="K47" i="2" s="1"/>
  <c r="J48" i="2" s="1"/>
  <c r="K48" i="2" s="1"/>
  <c r="J49" i="2" s="1"/>
  <c r="K49" i="2" s="1"/>
  <c r="J50" i="2" s="1"/>
  <c r="M46" i="2" l="1"/>
  <c r="K50" i="2"/>
  <c r="J51" i="2" s="1"/>
  <c r="K51" i="2" s="1"/>
  <c r="J52" i="2" s="1"/>
  <c r="K52" i="2" s="1"/>
  <c r="J53" i="2" s="1"/>
  <c r="K53" i="2" s="1"/>
  <c r="J54" i="2" s="1"/>
  <c r="K54" i="2" l="1"/>
  <c r="M50" i="2"/>
  <c r="J55" i="2"/>
  <c r="K55" i="2" s="1"/>
  <c r="J56" i="2" l="1"/>
  <c r="K56" i="2" s="1"/>
  <c r="J57" i="2" s="1"/>
  <c r="K57" i="2" s="1"/>
  <c r="J58" i="2" s="1"/>
  <c r="K58" i="2" l="1"/>
  <c r="J59" i="2" s="1"/>
  <c r="K59" i="2" s="1"/>
  <c r="M54" i="2"/>
  <c r="J60" i="2" l="1"/>
  <c r="K60" i="2" l="1"/>
  <c r="J61" i="2" s="1"/>
  <c r="K61" i="2" s="1"/>
  <c r="J62" i="2" l="1"/>
  <c r="K62" i="2"/>
  <c r="M58" i="2"/>
  <c r="J63" i="2" l="1"/>
  <c r="K63" i="2" s="1"/>
  <c r="J64" i="2" l="1"/>
  <c r="K64" i="2" s="1"/>
  <c r="J65" i="2" l="1"/>
  <c r="K65" i="2" s="1"/>
  <c r="J66" i="2" s="1"/>
  <c r="K66" i="2" s="1"/>
  <c r="J67" i="2" l="1"/>
  <c r="K67" i="2" s="1"/>
  <c r="J68" i="2" s="1"/>
  <c r="K68" i="2" s="1"/>
  <c r="J69" i="2" l="1"/>
  <c r="K69" i="2" s="1"/>
  <c r="J70" i="2" s="1"/>
  <c r="K70" i="2" s="1"/>
  <c r="J71" i="2" s="1"/>
  <c r="K71" i="2" s="1"/>
  <c r="J72" i="2" s="1"/>
  <c r="K72" i="2" s="1"/>
  <c r="J73" i="2" s="1"/>
  <c r="K73" i="2" s="1"/>
  <c r="J74" i="2" s="1"/>
  <c r="K74" i="2" s="1"/>
  <c r="J75" i="2" l="1"/>
  <c r="K75" i="2" s="1"/>
  <c r="J76" i="2" s="1"/>
  <c r="K76" i="2" s="1"/>
  <c r="J77" i="2" l="1"/>
  <c r="K77" i="2"/>
  <c r="J78" i="2" s="1"/>
  <c r="K78" i="2" s="1"/>
  <c r="J79" i="2" l="1"/>
  <c r="K79" i="2" s="1"/>
  <c r="J80" i="2" s="1"/>
  <c r="K80" i="2" s="1"/>
  <c r="J81" i="2" s="1"/>
  <c r="K81" i="2" s="1"/>
  <c r="J82" i="2" l="1"/>
  <c r="K82" i="2" s="1"/>
  <c r="J83" i="2" s="1"/>
  <c r="K83" i="2" s="1"/>
  <c r="J84" i="2" s="1"/>
  <c r="K84" i="2" s="1"/>
  <c r="J85" i="2" s="1"/>
  <c r="K85" i="2" s="1"/>
  <c r="J86" i="2" l="1"/>
  <c r="K86" i="2" s="1"/>
  <c r="J87" i="2" l="1"/>
  <c r="K87" i="2"/>
  <c r="J88" i="2" s="1"/>
  <c r="K88" i="2" s="1"/>
  <c r="J89" i="2" s="1"/>
  <c r="K89" i="2" s="1"/>
  <c r="J90" i="2" s="1"/>
  <c r="K90" i="2" s="1"/>
  <c r="J91" i="2" s="1"/>
  <c r="K91" i="2" s="1"/>
  <c r="J92" i="2" s="1"/>
  <c r="K92" i="2" s="1"/>
</calcChain>
</file>

<file path=xl/sharedStrings.xml><?xml version="1.0" encoding="utf-8"?>
<sst xmlns="http://schemas.openxmlformats.org/spreadsheetml/2006/main" count="26" uniqueCount="22">
  <si>
    <t>20-24</t>
  </si>
  <si>
    <t>Medium variant</t>
  </si>
  <si>
    <t>China</t>
  </si>
  <si>
    <t>0-4</t>
  </si>
  <si>
    <t>5-9</t>
  </si>
  <si>
    <t>10-14</t>
  </si>
  <si>
    <t>15-19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</si>
  <si>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</si>
  <si>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</si>
  <si>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</si>
  <si>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</si>
  <si>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</si>
  <si>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</si>
  <si>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</si>
  <si>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</si>
  <si>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</si>
  <si>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</si>
  <si>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</si>
  <si>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</si>
  <si>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2015-2020</t>
  </si>
  <si>
    <t>2020-2025</t>
  </si>
  <si>
    <t xml:space="preserve">expected number of deaths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</si>
</sst>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#\ ###\ ##0;\-#\ ###\ ###\ ##0;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2" fillId="2" borderId="1" xfId="0" quotePrefix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right"/>
    </xf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G5" sqref="G5"/>
    </sheetView>
  </sheetViews>
  <sheetFormatPr defaultRowHeight="15" x14ac:dyDescent="0.25"/>
  <sheetData>
    <row r="1" spans="1:4" x14ac:dyDescent="0.25">
      <c r="A1">
        <v>2015</v>
      </c>
      <c r="B1">
        <v>2019</v>
      </c>
      <c r="C1">
        <v>2023</v>
      </c>
      <c r="D1">
        <v>2027</v>
      </c>
    </row>
    <row r="2" spans="1:4" x14ac:dyDescent="0.25">
      <c r="A2">
        <v>36871.475200000001</v>
      </c>
      <c r="B2">
        <v>36871.475200000001</v>
      </c>
      <c r="C2">
        <v>34559.307199999996</v>
      </c>
      <c r="D2">
        <v>31198.256000000001</v>
      </c>
    </row>
    <row r="3" spans="1:4" x14ac:dyDescent="0.25">
      <c r="A3">
        <v>35833.410400000001</v>
      </c>
      <c r="B3">
        <v>35833.410400000001</v>
      </c>
      <c r="C3">
        <v>36227.8946</v>
      </c>
      <c r="D3">
        <v>33662.800999999999</v>
      </c>
    </row>
    <row r="4" spans="1:4" x14ac:dyDescent="0.25">
      <c r="A4">
        <v>34644.6348</v>
      </c>
      <c r="B4">
        <v>34644.6348</v>
      </c>
      <c r="C4">
        <v>36103.4732</v>
      </c>
      <c r="D4">
        <v>35603.966400000005</v>
      </c>
    </row>
    <row r="5" spans="1:4" x14ac:dyDescent="0.25">
      <c r="A5">
        <v>33942.640200000002</v>
      </c>
      <c r="B5">
        <v>33942.640200000002</v>
      </c>
      <c r="C5">
        <v>34987.847999999998</v>
      </c>
      <c r="D5">
        <v>36369.342000000004</v>
      </c>
    </row>
    <row r="6" spans="1:4" x14ac:dyDescent="0.25">
      <c r="A6">
        <v>34364.918400000002</v>
      </c>
      <c r="B6">
        <v>34364.918400000002</v>
      </c>
      <c r="C6">
        <v>33682.824000000001</v>
      </c>
      <c r="D6">
        <v>35306.517599999999</v>
      </c>
    </row>
    <row r="7" spans="1:4" x14ac:dyDescent="0.25">
      <c r="A7">
        <v>42676.004800000002</v>
      </c>
      <c r="B7">
        <v>42676.004800000002</v>
      </c>
      <c r="C7">
        <v>34155.484000000004</v>
      </c>
      <c r="D7">
        <v>33486.181599999996</v>
      </c>
    </row>
    <row r="8" spans="1:4" x14ac:dyDescent="0.25">
      <c r="A8">
        <v>50909.3128</v>
      </c>
      <c r="B8">
        <v>50909.3128</v>
      </c>
      <c r="C8">
        <v>40344.838600000003</v>
      </c>
      <c r="D8">
        <v>33819.251799999998</v>
      </c>
    </row>
    <row r="9" spans="1:4" x14ac:dyDescent="0.25">
      <c r="A9">
        <v>47811.112800000003</v>
      </c>
      <c r="B9">
        <v>47811.112800000003</v>
      </c>
      <c r="C9">
        <v>47868.489199999996</v>
      </c>
      <c r="D9">
        <v>38039.754799999995</v>
      </c>
    </row>
    <row r="10" spans="1:4" x14ac:dyDescent="0.25">
      <c r="A10">
        <v>41332.450999999994</v>
      </c>
      <c r="B10">
        <v>41332.450999999994</v>
      </c>
      <c r="C10">
        <v>50418.838600000003</v>
      </c>
      <c r="D10">
        <v>44864.6126</v>
      </c>
    </row>
    <row r="11" spans="1:4" x14ac:dyDescent="0.25">
      <c r="A11">
        <v>39424.373599999999</v>
      </c>
      <c r="B11">
        <v>39424.373599999999</v>
      </c>
      <c r="C11">
        <v>41688.289600000004</v>
      </c>
      <c r="D11">
        <v>53010.747199999998</v>
      </c>
    </row>
    <row r="12" spans="1:4" x14ac:dyDescent="0.25">
      <c r="A12">
        <v>48610.803999999996</v>
      </c>
      <c r="B12">
        <v>48610.803999999996</v>
      </c>
      <c r="C12">
        <v>39110.362399999998</v>
      </c>
      <c r="D12">
        <v>41380.855200000005</v>
      </c>
    </row>
    <row r="13" spans="1:4" x14ac:dyDescent="0.25">
      <c r="A13">
        <v>50012.959600000002</v>
      </c>
      <c r="B13">
        <v>50012.959600000002</v>
      </c>
      <c r="C13">
        <v>45850.682000000001</v>
      </c>
      <c r="D13">
        <v>39385.9254</v>
      </c>
    </row>
    <row r="14" spans="1:4" x14ac:dyDescent="0.25">
      <c r="A14">
        <v>46072.962800000001</v>
      </c>
      <c r="B14">
        <v>46072.962800000001</v>
      </c>
      <c r="C14">
        <v>48876.716800000002</v>
      </c>
      <c r="D14">
        <v>43043.008799999996</v>
      </c>
    </row>
    <row r="15" spans="1:4" x14ac:dyDescent="0.25">
      <c r="A15">
        <v>39383.118400000007</v>
      </c>
      <c r="B15">
        <v>39383.118400000007</v>
      </c>
      <c r="C15">
        <v>47377.124200000006</v>
      </c>
      <c r="D15">
        <v>47625.664600000004</v>
      </c>
    </row>
    <row r="16" spans="1:4" x14ac:dyDescent="0.25">
      <c r="A16">
        <v>32535.731199999998</v>
      </c>
      <c r="B16">
        <v>32535.731199999998</v>
      </c>
      <c r="C16">
        <v>40540.561600000001</v>
      </c>
      <c r="D16">
        <v>48407.452000000005</v>
      </c>
    </row>
    <row r="17" spans="1:4" x14ac:dyDescent="0.25">
      <c r="A17">
        <v>32083.467200000003</v>
      </c>
      <c r="B17">
        <v>32083.467200000003</v>
      </c>
      <c r="C17">
        <v>30980.207199999997</v>
      </c>
      <c r="D17">
        <v>38736.030400000003</v>
      </c>
    </row>
    <row r="18" spans="1:4" x14ac:dyDescent="0.25">
      <c r="A18">
        <v>23660.2922</v>
      </c>
      <c r="B18">
        <v>23660.2922</v>
      </c>
      <c r="C18">
        <v>29722.819600000003</v>
      </c>
      <c r="D18">
        <v>31043.684799999999</v>
      </c>
    </row>
    <row r="19" spans="1:4" x14ac:dyDescent="0.25">
      <c r="A19">
        <v>17336.060799999999</v>
      </c>
      <c r="B19">
        <v>17336.060799999999</v>
      </c>
      <c r="C19">
        <v>23483.4692</v>
      </c>
      <c r="D19">
        <v>26797.178800000002</v>
      </c>
    </row>
    <row r="20" spans="1:4" x14ac:dyDescent="0.25">
      <c r="A20">
        <v>10364.665799999999</v>
      </c>
      <c r="B20">
        <v>10364.665799999999</v>
      </c>
      <c r="C20">
        <v>13247.436</v>
      </c>
      <c r="D20">
        <v>18836.091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workbookViewId="0">
      <selection activeCell="G6" sqref="G6:J6"/>
    </sheetView>
  </sheetViews>
  <sheetFormatPr defaultRowHeight="15" x14ac:dyDescent="0.25"/>
  <sheetData>
    <row r="1" spans="1:18" x14ac:dyDescent="0.25">
      <c r="B1" s="1" t="s">
        <v>1</v>
      </c>
      <c r="C1" s="1" t="s">
        <v>1</v>
      </c>
      <c r="D1" s="1" t="s">
        <v>1</v>
      </c>
    </row>
    <row r="2" spans="1:18" x14ac:dyDescent="0.25">
      <c r="B2" s="2" t="s">
        <v>2</v>
      </c>
      <c r="C2" s="2" t="s">
        <v>2</v>
      </c>
      <c r="D2" s="2" t="s">
        <v>2</v>
      </c>
    </row>
    <row r="3" spans="1:18" x14ac:dyDescent="0.25">
      <c r="B3" s="3">
        <v>4</v>
      </c>
      <c r="C3" s="3">
        <v>4</v>
      </c>
      <c r="D3" s="3">
        <v>4</v>
      </c>
    </row>
    <row r="4" spans="1:18" x14ac:dyDescent="0.25">
      <c r="B4" s="3">
        <v>156</v>
      </c>
      <c r="C4" s="3">
        <v>156</v>
      </c>
      <c r="D4" s="3">
        <v>156</v>
      </c>
      <c r="L4" t="s">
        <v>21</v>
      </c>
    </row>
    <row r="5" spans="1:18" x14ac:dyDescent="0.25">
      <c r="B5" s="3">
        <v>2015</v>
      </c>
      <c r="C5" s="3">
        <v>2020</v>
      </c>
      <c r="D5" s="3">
        <v>2025</v>
      </c>
      <c r="G5" s="3">
        <v>2015</v>
      </c>
      <c r="H5" s="3">
        <v>2020</v>
      </c>
      <c r="I5" s="3">
        <v>2025</v>
      </c>
      <c r="L5" s="3">
        <v>2015</v>
      </c>
      <c r="M5" s="3">
        <v>2020</v>
      </c>
      <c r="P5" t="s">
        <v>19</v>
      </c>
      <c r="Q5" t="s">
        <v>20</v>
      </c>
    </row>
    <row r="6" spans="1:18" x14ac:dyDescent="0.25">
      <c r="A6" s="5" t="s">
        <v>3</v>
      </c>
      <c r="B6" s="4">
        <v>46089.343999999997</v>
      </c>
      <c r="C6" s="4">
        <v>43199.133999999998</v>
      </c>
      <c r="D6" s="4">
        <v>38997.82</v>
      </c>
      <c r="F6" s="6">
        <v>0</v>
      </c>
      <c r="G6">
        <f>B6/5*4</f>
        <v>36871.475200000001</v>
      </c>
      <c r="H6">
        <f>C6/5*4</f>
        <v>34559.307199999996</v>
      </c>
      <c r="I6">
        <f>D6/5*4</f>
        <v>31198.256000000001</v>
      </c>
      <c r="J6">
        <f t="shared" ref="J6:J11" si="0">G6*(1-EXP(-Q6))</f>
        <v>402.50106938526289</v>
      </c>
      <c r="K6">
        <v>0</v>
      </c>
      <c r="L6">
        <f>B6*(1-EXP(-Q6))</f>
        <v>503.12633673157859</v>
      </c>
      <c r="M6">
        <f>C6*(1-EXP(-R6))</f>
        <v>415.49600102435841</v>
      </c>
      <c r="N6">
        <f>D6*(1-EXP(-R6))</f>
        <v>375.08710842832511</v>
      </c>
      <c r="P6">
        <v>0</v>
      </c>
      <c r="Q6">
        <v>1.0976346999999999E-2</v>
      </c>
      <c r="R6">
        <v>9.6647090000000005E-3</v>
      </c>
    </row>
    <row r="7" spans="1:18" x14ac:dyDescent="0.25">
      <c r="A7" s="5" t="s">
        <v>4</v>
      </c>
      <c r="B7" s="4">
        <v>44359.235999999997</v>
      </c>
      <c r="C7" s="4">
        <v>45980.112999999998</v>
      </c>
      <c r="D7" s="4">
        <v>43105.394999999997</v>
      </c>
      <c r="E7" s="7">
        <f>B6-C7</f>
        <v>109.23099999999977</v>
      </c>
      <c r="F7" s="6">
        <v>4</v>
      </c>
      <c r="G7">
        <f>B6/5+B7/5*3</f>
        <v>35833.410400000001</v>
      </c>
      <c r="H7">
        <f>C6/5+C7/5*3</f>
        <v>36227.8946</v>
      </c>
      <c r="I7">
        <f>D6/5+D7/5*3</f>
        <v>33662.800999999999</v>
      </c>
      <c r="J7">
        <f t="shared" si="0"/>
        <v>16.03634092898066</v>
      </c>
      <c r="K7">
        <v>1</v>
      </c>
      <c r="L7">
        <f t="shared" ref="L7:L23" si="1">B6*(1-EXP(-Q7))</f>
        <v>20.626125878799112</v>
      </c>
      <c r="M7">
        <f t="shared" ref="M7:M23" si="2">C6*(1-EXP(-R7))</f>
        <v>17.04301546830332</v>
      </c>
      <c r="N7">
        <f t="shared" ref="N7:N23" si="3">D6*(1-EXP(-R7))</f>
        <v>15.385504012420911</v>
      </c>
      <c r="P7">
        <v>1</v>
      </c>
      <c r="Q7">
        <v>4.47625E-4</v>
      </c>
      <c r="R7">
        <v>3.946E-4</v>
      </c>
    </row>
    <row r="8" spans="1:18" x14ac:dyDescent="0.25">
      <c r="A8" s="5" t="s">
        <v>5</v>
      </c>
      <c r="B8" s="4">
        <v>42252.351000000002</v>
      </c>
      <c r="C8" s="4">
        <v>44278.57</v>
      </c>
      <c r="D8" s="4">
        <v>45904.521000000001</v>
      </c>
      <c r="F8" s="6">
        <v>8</v>
      </c>
      <c r="G8">
        <f>B7/5*2+B8/5*2</f>
        <v>34644.6348</v>
      </c>
      <c r="H8">
        <f>C7/5*2+C8/5*2</f>
        <v>36103.4732</v>
      </c>
      <c r="I8">
        <f>D7/5*2+D8/5*2</f>
        <v>35603.966400000005</v>
      </c>
      <c r="J8">
        <f t="shared" si="0"/>
        <v>11.066361534783818</v>
      </c>
      <c r="K8">
        <v>5</v>
      </c>
      <c r="L8">
        <f t="shared" si="1"/>
        <v>14.169447760574968</v>
      </c>
      <c r="M8">
        <f t="shared" si="2"/>
        <v>13.014346171392273</v>
      </c>
      <c r="N8">
        <f t="shared" si="3"/>
        <v>12.200677549109146</v>
      </c>
      <c r="P8">
        <v>5</v>
      </c>
      <c r="Q8">
        <v>3.1947600000000002E-4</v>
      </c>
      <c r="R8">
        <v>2.83083E-4</v>
      </c>
    </row>
    <row r="9" spans="1:18" x14ac:dyDescent="0.25">
      <c r="A9" s="5" t="s">
        <v>6</v>
      </c>
      <c r="B9" s="4">
        <v>42956.148000000001</v>
      </c>
      <c r="C9" s="4">
        <v>42103.53</v>
      </c>
      <c r="D9" s="4">
        <v>44133.146999999997</v>
      </c>
      <c r="F9" s="6">
        <v>12</v>
      </c>
      <c r="G9">
        <f>B8/5*3+B9/5</f>
        <v>33942.640200000002</v>
      </c>
      <c r="H9">
        <f>C8/5*3+C9/5</f>
        <v>34987.847999999998</v>
      </c>
      <c r="I9">
        <f>D8/5*3+D9/5</f>
        <v>36369.342000000004</v>
      </c>
      <c r="J9">
        <f t="shared" si="0"/>
        <v>8.6662824135991094</v>
      </c>
      <c r="K9">
        <v>10</v>
      </c>
      <c r="L9">
        <f t="shared" si="1"/>
        <v>10.787929408170104</v>
      </c>
      <c r="M9">
        <f t="shared" si="2"/>
        <v>10.137524901577551</v>
      </c>
      <c r="N9">
        <f t="shared" si="3"/>
        <v>10.509784411115572</v>
      </c>
      <c r="P9">
        <v>10</v>
      </c>
      <c r="Q9">
        <v>2.5535400000000001E-4</v>
      </c>
      <c r="R9">
        <v>2.28975E-4</v>
      </c>
    </row>
    <row r="10" spans="1:18" x14ac:dyDescent="0.25">
      <c r="A10" s="5" t="s">
        <v>0</v>
      </c>
      <c r="B10" s="4">
        <v>53345.006000000001</v>
      </c>
      <c r="C10" s="4">
        <v>42694.355000000003</v>
      </c>
      <c r="D10" s="4">
        <v>41857.726999999999</v>
      </c>
      <c r="F10" s="6">
        <v>16</v>
      </c>
      <c r="G10">
        <f t="shared" ref="G10:I11" si="4">B9/5*4</f>
        <v>34364.918400000002</v>
      </c>
      <c r="H10">
        <f t="shared" si="4"/>
        <v>33682.824000000001</v>
      </c>
      <c r="I10">
        <f t="shared" si="4"/>
        <v>35306.517599999999</v>
      </c>
      <c r="J10">
        <f t="shared" si="0"/>
        <v>12.783570698882427</v>
      </c>
      <c r="K10">
        <v>15</v>
      </c>
      <c r="L10">
        <f t="shared" si="1"/>
        <v>15.979463373603032</v>
      </c>
      <c r="M10">
        <f t="shared" si="2"/>
        <v>14.322615767427621</v>
      </c>
      <c r="N10">
        <f t="shared" si="3"/>
        <v>15.013043017732741</v>
      </c>
      <c r="P10">
        <v>15</v>
      </c>
      <c r="Q10">
        <v>3.7206400000000002E-4</v>
      </c>
      <c r="R10">
        <v>3.4023400000000002E-4</v>
      </c>
    </row>
    <row r="11" spans="1:18" x14ac:dyDescent="0.25">
      <c r="A11" s="5" t="s">
        <v>7</v>
      </c>
      <c r="B11" s="4">
        <v>67067.186000000002</v>
      </c>
      <c r="C11" s="4">
        <v>53009.946000000004</v>
      </c>
      <c r="D11" s="4">
        <v>42412.843999999997</v>
      </c>
      <c r="F11" s="6">
        <v>20</v>
      </c>
      <c r="G11">
        <f t="shared" si="4"/>
        <v>42676.004800000002</v>
      </c>
      <c r="H11">
        <f t="shared" si="4"/>
        <v>34155.484000000004</v>
      </c>
      <c r="I11">
        <f t="shared" si="4"/>
        <v>33486.181599999996</v>
      </c>
      <c r="J11">
        <f t="shared" si="0"/>
        <v>23.140207529969672</v>
      </c>
      <c r="K11">
        <v>20</v>
      </c>
      <c r="L11">
        <f t="shared" si="1"/>
        <v>28.92525941246209</v>
      </c>
      <c r="M11">
        <f t="shared" si="2"/>
        <v>21.291572755870998</v>
      </c>
      <c r="N11">
        <f t="shared" si="3"/>
        <v>20.874348372656897</v>
      </c>
      <c r="P11">
        <v>20</v>
      </c>
      <c r="Q11">
        <v>5.4237700000000003E-4</v>
      </c>
      <c r="R11">
        <v>4.98822E-4</v>
      </c>
    </row>
    <row r="12" spans="1:18" x14ac:dyDescent="0.25">
      <c r="A12" s="5" t="s">
        <v>8</v>
      </c>
      <c r="B12" s="4">
        <v>52460.595999999998</v>
      </c>
      <c r="C12" s="4">
        <v>66661.277000000002</v>
      </c>
      <c r="D12" s="4">
        <v>52686.542999999998</v>
      </c>
      <c r="F12" s="6">
        <v>24</v>
      </c>
      <c r="G12">
        <f>B10/5+B11/5*3</f>
        <v>50909.3128</v>
      </c>
      <c r="H12">
        <f>C10/5+C11/5*3</f>
        <v>40344.838600000003</v>
      </c>
      <c r="I12">
        <f>D10/5+D11/5*3</f>
        <v>33819.251799999998</v>
      </c>
      <c r="J12" s="8">
        <f>G12*(1-EXP(-Q11))</f>
        <v>27.604553634321022</v>
      </c>
      <c r="K12">
        <v>25</v>
      </c>
      <c r="L12">
        <f t="shared" si="1"/>
        <v>50.599056909870988</v>
      </c>
      <c r="M12">
        <f t="shared" si="2"/>
        <v>36.954182252156222</v>
      </c>
      <c r="N12">
        <f t="shared" si="3"/>
        <v>29.566752756327471</v>
      </c>
      <c r="P12">
        <v>25</v>
      </c>
      <c r="Q12">
        <v>7.5473800000000002E-4</v>
      </c>
      <c r="R12">
        <v>6.9736099999999997E-4</v>
      </c>
    </row>
    <row r="13" spans="1:18" x14ac:dyDescent="0.25">
      <c r="A13" s="5" t="s">
        <v>9</v>
      </c>
      <c r="B13" s="4">
        <v>49280.466999999997</v>
      </c>
      <c r="C13" s="4">
        <v>52110.362000000001</v>
      </c>
      <c r="D13" s="4">
        <v>66263.433999999994</v>
      </c>
      <c r="F13" s="6">
        <v>28</v>
      </c>
      <c r="G13">
        <f>B11/5*2+B12/5*2</f>
        <v>47811.112800000003</v>
      </c>
      <c r="H13">
        <f>C11/5*2+C12/5*2</f>
        <v>47868.489199999996</v>
      </c>
      <c r="I13">
        <f>D11/5*2+D12/5*2</f>
        <v>38039.754799999995</v>
      </c>
      <c r="J13">
        <f>G13*(1-EXP(-Q12))</f>
        <v>36.071249768723874</v>
      </c>
      <c r="K13">
        <v>30</v>
      </c>
      <c r="L13">
        <f t="shared" si="1"/>
        <v>48.846231647768526</v>
      </c>
      <c r="M13">
        <f t="shared" si="2"/>
        <v>57.375919592998351</v>
      </c>
      <c r="N13">
        <f t="shared" si="3"/>
        <v>45.347748960780486</v>
      </c>
      <c r="P13">
        <v>30</v>
      </c>
      <c r="Q13">
        <v>9.3153699999999997E-4</v>
      </c>
      <c r="R13">
        <v>8.6107899999999995E-4</v>
      </c>
    </row>
    <row r="14" spans="1:18" x14ac:dyDescent="0.25">
      <c r="A14" s="5" t="s">
        <v>10</v>
      </c>
      <c r="B14" s="4">
        <v>60763.504999999997</v>
      </c>
      <c r="C14" s="4">
        <v>48887.953000000001</v>
      </c>
      <c r="D14" s="4">
        <v>51726.069000000003</v>
      </c>
      <c r="F14" s="6">
        <v>32</v>
      </c>
      <c r="G14">
        <f>B12/5*3+B13/5</f>
        <v>41332.450999999994</v>
      </c>
      <c r="H14">
        <f>C12/5*3+C13/5</f>
        <v>50418.838600000003</v>
      </c>
      <c r="I14">
        <f>D12/5*3+D13/5</f>
        <v>44864.6126</v>
      </c>
      <c r="J14">
        <f>G14*(1-EXP(-Q13))</f>
        <v>38.484779626141531</v>
      </c>
      <c r="K14">
        <v>35</v>
      </c>
      <c r="L14">
        <f t="shared" si="1"/>
        <v>57.942555728728308</v>
      </c>
      <c r="M14">
        <f t="shared" si="2"/>
        <v>56.626462355855672</v>
      </c>
      <c r="N14">
        <f t="shared" si="3"/>
        <v>72.006098345099318</v>
      </c>
      <c r="P14">
        <v>35</v>
      </c>
      <c r="Q14">
        <v>1.176463E-3</v>
      </c>
      <c r="R14">
        <v>1.0872550000000001E-3</v>
      </c>
    </row>
    <row r="15" spans="1:18" x14ac:dyDescent="0.25">
      <c r="A15" s="5" t="s">
        <v>11</v>
      </c>
      <c r="B15" s="4">
        <v>63100.430999999997</v>
      </c>
      <c r="C15" s="4">
        <v>60121.819000000003</v>
      </c>
      <c r="D15" s="4">
        <v>48401.186000000002</v>
      </c>
      <c r="F15" s="6">
        <v>36</v>
      </c>
      <c r="G15">
        <f t="shared" ref="G15:I16" si="5">B13/5*4</f>
        <v>39424.373599999999</v>
      </c>
      <c r="H15">
        <f t="shared" si="5"/>
        <v>41688.289600000004</v>
      </c>
      <c r="I15">
        <f t="shared" si="5"/>
        <v>53010.747199999998</v>
      </c>
      <c r="J15">
        <f>G15*(1-EXP(-Q14))</f>
        <v>46.354044582982652</v>
      </c>
      <c r="K15">
        <v>40</v>
      </c>
      <c r="L15">
        <f t="shared" si="1"/>
        <v>99.854141985521039</v>
      </c>
      <c r="M15">
        <f t="shared" si="2"/>
        <v>74.07165449915783</v>
      </c>
      <c r="N15">
        <f t="shared" si="3"/>
        <v>78.371772112602031</v>
      </c>
      <c r="P15">
        <v>40</v>
      </c>
      <c r="Q15">
        <v>1.6446760000000001E-3</v>
      </c>
      <c r="R15">
        <v>1.5162800000000001E-3</v>
      </c>
    </row>
    <row r="16" spans="1:18" x14ac:dyDescent="0.25">
      <c r="A16" s="5" t="s">
        <v>12</v>
      </c>
      <c r="B16" s="4">
        <v>52081.976000000002</v>
      </c>
      <c r="C16" s="4">
        <v>62069.972999999998</v>
      </c>
      <c r="D16" s="4">
        <v>59206.336000000003</v>
      </c>
      <c r="F16" s="6">
        <v>40</v>
      </c>
      <c r="G16" s="8">
        <f>B14/5*4</f>
        <v>48610.803999999996</v>
      </c>
      <c r="H16">
        <f t="shared" si="5"/>
        <v>39110.362399999998</v>
      </c>
      <c r="I16">
        <f t="shared" si="5"/>
        <v>41380.855200000005</v>
      </c>
      <c r="J16">
        <f>G16*(1-EXP(-Q15))</f>
        <v>79.883313588416826</v>
      </c>
      <c r="K16">
        <v>45</v>
      </c>
      <c r="L16">
        <f t="shared" si="1"/>
        <v>155.0727328146408</v>
      </c>
      <c r="M16">
        <f t="shared" si="2"/>
        <v>137.22200099853029</v>
      </c>
      <c r="N16">
        <f t="shared" si="3"/>
        <v>110.47083578130014</v>
      </c>
      <c r="P16">
        <v>45</v>
      </c>
      <c r="Q16">
        <v>2.4605790000000001E-3</v>
      </c>
      <c r="R16">
        <v>2.2850079999999998E-3</v>
      </c>
    </row>
    <row r="17" spans="1:18" x14ac:dyDescent="0.25">
      <c r="A17" s="5" t="s">
        <v>13</v>
      </c>
      <c r="B17" s="4">
        <v>40669.663999999997</v>
      </c>
      <c r="C17" s="4">
        <v>50675.701999999997</v>
      </c>
      <c r="D17" s="4">
        <v>60509.315000000002</v>
      </c>
      <c r="F17" s="6">
        <v>44</v>
      </c>
      <c r="G17">
        <f>B14/5+B15/5*3</f>
        <v>50012.959600000002</v>
      </c>
      <c r="H17" s="8">
        <f>C14/5+C15/5*3</f>
        <v>45850.682000000001</v>
      </c>
      <c r="I17">
        <f>D14/5+D15/5*3</f>
        <v>39385.9254</v>
      </c>
      <c r="J17">
        <f>G17*(1-EXP(-Q15))</f>
        <v>82.187509904415947</v>
      </c>
      <c r="K17">
        <v>50</v>
      </c>
      <c r="L17">
        <f t="shared" si="1"/>
        <v>215.87904753857839</v>
      </c>
      <c r="M17">
        <f t="shared" si="2"/>
        <v>239.30078910366305</v>
      </c>
      <c r="N17">
        <f t="shared" si="3"/>
        <v>228.26049762800145</v>
      </c>
      <c r="P17">
        <v>50</v>
      </c>
      <c r="Q17">
        <v>4.1536000000000003E-3</v>
      </c>
      <c r="R17">
        <v>3.8627900000000001E-3</v>
      </c>
    </row>
    <row r="18" spans="1:18" x14ac:dyDescent="0.25">
      <c r="A18" s="5" t="s">
        <v>14</v>
      </c>
      <c r="B18" s="4">
        <v>40104.334000000003</v>
      </c>
      <c r="C18" s="4">
        <v>38725.258999999998</v>
      </c>
      <c r="D18" s="4">
        <v>48420.038</v>
      </c>
      <c r="F18" s="6">
        <v>48</v>
      </c>
      <c r="G18">
        <f>B15/5*2+B16/5*2</f>
        <v>46072.962800000001</v>
      </c>
      <c r="H18">
        <f>C15/5*2+C16/5*2</f>
        <v>48876.716800000002</v>
      </c>
      <c r="I18" s="8">
        <f>D15/5*2+D16/5*2</f>
        <v>43043.008799999996</v>
      </c>
      <c r="J18">
        <f>G18*(1-EXP(-Q16))</f>
        <v>113.22680585594233</v>
      </c>
      <c r="K18">
        <v>55</v>
      </c>
      <c r="L18">
        <f t="shared" si="1"/>
        <v>283.73713855674492</v>
      </c>
      <c r="M18">
        <f t="shared" si="2"/>
        <v>329.53655719226356</v>
      </c>
      <c r="N18">
        <f t="shared" si="3"/>
        <v>393.48308077038956</v>
      </c>
      <c r="P18">
        <v>55</v>
      </c>
      <c r="Q18">
        <v>7.0010790000000003E-3</v>
      </c>
      <c r="R18">
        <v>6.5240869999999996E-3</v>
      </c>
    </row>
    <row r="19" spans="1:18" x14ac:dyDescent="0.25">
      <c r="A19" s="5" t="s">
        <v>15</v>
      </c>
      <c r="B19" s="4">
        <v>26065.708999999999</v>
      </c>
      <c r="C19" s="4">
        <v>36629.612999999998</v>
      </c>
      <c r="D19" s="4">
        <v>35599.462</v>
      </c>
      <c r="F19" s="6">
        <v>52</v>
      </c>
      <c r="G19">
        <f>B16/5*3+B17/5</f>
        <v>39383.118400000007</v>
      </c>
      <c r="H19">
        <f>C16/5*3+C17/5</f>
        <v>47377.124200000006</v>
      </c>
      <c r="I19">
        <f>D16/5*3+D17/5</f>
        <v>47625.664600000004</v>
      </c>
      <c r="J19">
        <f>G19*(1-EXP(-Q17))</f>
        <v>163.24246394359275</v>
      </c>
      <c r="K19">
        <v>60</v>
      </c>
      <c r="L19">
        <f t="shared" si="1"/>
        <v>527.24753098575218</v>
      </c>
      <c r="M19">
        <f t="shared" si="2"/>
        <v>472.94433854957214</v>
      </c>
      <c r="N19">
        <f t="shared" si="3"/>
        <v>591.34485955162108</v>
      </c>
      <c r="P19">
        <v>60</v>
      </c>
      <c r="Q19">
        <v>1.3234081999999999E-2</v>
      </c>
      <c r="R19">
        <v>1.2288001999999999E-2</v>
      </c>
    </row>
    <row r="20" spans="1:18" x14ac:dyDescent="0.25">
      <c r="A20" s="5" t="s">
        <v>16</v>
      </c>
      <c r="B20" s="4">
        <v>17274.442999999999</v>
      </c>
      <c r="C20" s="4">
        <v>22079.06</v>
      </c>
      <c r="D20" s="4">
        <v>31393.485000000001</v>
      </c>
      <c r="F20" s="6">
        <v>56</v>
      </c>
      <c r="G20">
        <f>B17/5*4</f>
        <v>32535.731199999998</v>
      </c>
      <c r="H20">
        <f t="shared" ref="G20:I21" si="6">C17/5*4</f>
        <v>40540.561600000001</v>
      </c>
      <c r="I20">
        <f t="shared" si="6"/>
        <v>48407.452000000005</v>
      </c>
      <c r="J20">
        <f>G20*(1-EXP(-Q18))</f>
        <v>226.98971084539596</v>
      </c>
      <c r="K20">
        <v>65</v>
      </c>
      <c r="L20">
        <f t="shared" si="1"/>
        <v>622.75723911516684</v>
      </c>
      <c r="M20">
        <f t="shared" si="2"/>
        <v>813.06735034121039</v>
      </c>
      <c r="N20">
        <f t="shared" si="3"/>
        <v>790.20109335887901</v>
      </c>
      <c r="P20">
        <v>65</v>
      </c>
      <c r="Q20">
        <v>2.4181859E-2</v>
      </c>
      <c r="R20">
        <v>2.2447056E-2</v>
      </c>
    </row>
    <row r="21" spans="1:18" x14ac:dyDescent="0.25">
      <c r="A21" s="5" t="s">
        <v>17</v>
      </c>
      <c r="B21" s="4">
        <v>11940.843000000001</v>
      </c>
      <c r="C21" s="4">
        <v>12880.053</v>
      </c>
      <c r="D21" s="4">
        <v>16786.657999999999</v>
      </c>
      <c r="F21" s="6">
        <v>60</v>
      </c>
      <c r="G21">
        <f t="shared" si="6"/>
        <v>32083.467200000003</v>
      </c>
      <c r="H21">
        <f t="shared" si="6"/>
        <v>30980.207199999997</v>
      </c>
      <c r="I21">
        <f t="shared" si="6"/>
        <v>38736.030400000003</v>
      </c>
      <c r="J21">
        <f>G21*(1-EXP(-Q19))</f>
        <v>421.79802478860177</v>
      </c>
      <c r="K21">
        <v>70</v>
      </c>
      <c r="L21">
        <f t="shared" si="1"/>
        <v>751.87357816576286</v>
      </c>
      <c r="M21">
        <f t="shared" si="2"/>
        <v>895.18139913362745</v>
      </c>
      <c r="N21">
        <f t="shared" si="3"/>
        <v>1272.8288172585492</v>
      </c>
      <c r="P21">
        <v>70</v>
      </c>
      <c r="Q21">
        <v>4.4500836000000002E-2</v>
      </c>
      <c r="R21">
        <v>4.1389199000000002E-2</v>
      </c>
    </row>
    <row r="22" spans="1:18" x14ac:dyDescent="0.25">
      <c r="A22" s="5" t="s">
        <v>18</v>
      </c>
      <c r="B22">
        <v>9948.7179999999989</v>
      </c>
      <c r="C22">
        <v>11983.169</v>
      </c>
      <c r="D22">
        <v>13790.648000000001</v>
      </c>
      <c r="F22" s="6">
        <v>64</v>
      </c>
      <c r="G22">
        <f>B18/5+B19/5*3</f>
        <v>23660.2922</v>
      </c>
      <c r="H22">
        <f>C18/5+C19/5*3</f>
        <v>29722.819600000003</v>
      </c>
      <c r="I22">
        <f>D18/5+D19/5*3</f>
        <v>31043.684799999999</v>
      </c>
      <c r="J22">
        <f>G22*(1-EXP(-Q19))</f>
        <v>311.05941429800203</v>
      </c>
      <c r="K22">
        <v>75</v>
      </c>
      <c r="L22">
        <f t="shared" si="1"/>
        <v>873.43426374388866</v>
      </c>
      <c r="M22">
        <f t="shared" si="2"/>
        <v>884.23769273922221</v>
      </c>
      <c r="N22">
        <f t="shared" si="3"/>
        <v>1152.4328152005592</v>
      </c>
      <c r="P22">
        <v>75</v>
      </c>
      <c r="Q22">
        <v>7.5960069000000005E-2</v>
      </c>
      <c r="R22">
        <v>7.1121971000000006E-2</v>
      </c>
    </row>
    <row r="23" spans="1:18" x14ac:dyDescent="0.25">
      <c r="F23" s="6">
        <v>68</v>
      </c>
      <c r="G23">
        <f>B19/5*2+B20/5*2</f>
        <v>17336.060799999999</v>
      </c>
      <c r="H23">
        <f>C19/5*2+C20/5*2</f>
        <v>23483.4692</v>
      </c>
      <c r="I23">
        <f>D19/5*2+D20/5*2</f>
        <v>26797.178800000002</v>
      </c>
      <c r="J23">
        <f>G23*(1-EXP(-Q20))</f>
        <v>414.19005180103369</v>
      </c>
      <c r="K23">
        <v>80</v>
      </c>
      <c r="L23">
        <f t="shared" si="1"/>
        <v>1046.8640267242081</v>
      </c>
      <c r="M23">
        <f t="shared" si="2"/>
        <v>1201.1920207909761</v>
      </c>
      <c r="N23">
        <f t="shared" si="3"/>
        <v>1382.3735890845765</v>
      </c>
      <c r="P23">
        <v>80</v>
      </c>
      <c r="Q23">
        <v>0.111184132</v>
      </c>
      <c r="R23">
        <v>0.10562713999999999</v>
      </c>
    </row>
    <row r="24" spans="1:18" x14ac:dyDescent="0.25">
      <c r="F24" s="6">
        <v>72</v>
      </c>
      <c r="G24">
        <f>B20/5*3</f>
        <v>10364.665799999999</v>
      </c>
      <c r="H24">
        <f>C20/5*3</f>
        <v>13247.436</v>
      </c>
      <c r="I24">
        <f>D20/5*3</f>
        <v>18836.091</v>
      </c>
      <c r="J24">
        <f>G24*(1-EXP(-Q21))</f>
        <v>451.12414689945768</v>
      </c>
    </row>
    <row r="25" spans="1:18" x14ac:dyDescent="0.25">
      <c r="F25" s="6">
        <v>75</v>
      </c>
      <c r="G25" s="7">
        <f>B21</f>
        <v>11940.843000000001</v>
      </c>
      <c r="H25" s="7">
        <f>C21</f>
        <v>12880.053</v>
      </c>
      <c r="I25" s="7">
        <f t="shared" ref="I25" si="7">D21</f>
        <v>16786.657999999999</v>
      </c>
      <c r="J25">
        <f>G25*(1-EXP(-Q22))</f>
        <v>873.43426374388866</v>
      </c>
    </row>
    <row r="26" spans="1:18" x14ac:dyDescent="0.25">
      <c r="F26" s="6">
        <v>80</v>
      </c>
      <c r="G26">
        <f>B22</f>
        <v>9948.7179999999989</v>
      </c>
      <c r="H26">
        <f t="shared" ref="H26:I26" si="8">C22</f>
        <v>11983.169</v>
      </c>
      <c r="I26">
        <f t="shared" si="8"/>
        <v>13790.648000000001</v>
      </c>
      <c r="J26">
        <f>G26*(1-EXP(-Q23))</f>
        <v>1046.8640267242081</v>
      </c>
    </row>
    <row r="27" spans="1:18" x14ac:dyDescent="0.25">
      <c r="F27" s="6"/>
    </row>
    <row r="28" spans="1:18" x14ac:dyDescent="0.25">
      <c r="F28" s="6"/>
    </row>
    <row r="29" spans="1:18" x14ac:dyDescent="0.25">
      <c r="F29" s="6"/>
    </row>
    <row r="30" spans="1:18" x14ac:dyDescent="0.25">
      <c r="F30" s="6"/>
    </row>
    <row r="31" spans="1:18" x14ac:dyDescent="0.25">
      <c r="F31" s="6"/>
    </row>
    <row r="32" spans="1:18" x14ac:dyDescent="0.25">
      <c r="F32" s="6">
        <v>0</v>
      </c>
      <c r="G32">
        <f>G6/4</f>
        <v>9217.8688000000002</v>
      </c>
      <c r="H32">
        <f t="shared" ref="H32:J32" si="9">H6/4</f>
        <v>8639.8267999999989</v>
      </c>
      <c r="I32">
        <f t="shared" si="9"/>
        <v>7799.5640000000003</v>
      </c>
      <c r="J32">
        <f t="shared" si="9"/>
        <v>100.62526734631572</v>
      </c>
    </row>
    <row r="33" spans="6:13" x14ac:dyDescent="0.25">
      <c r="F33" s="6">
        <v>4</v>
      </c>
      <c r="G33">
        <f t="shared" ref="G33:J33" si="10">G7/4</f>
        <v>8958.3526000000002</v>
      </c>
      <c r="H33">
        <f t="shared" si="10"/>
        <v>9056.9736499999999</v>
      </c>
      <c r="I33">
        <f t="shared" si="10"/>
        <v>8415.7002499999999</v>
      </c>
      <c r="J33">
        <f t="shared" si="10"/>
        <v>4.0090852322451651</v>
      </c>
    </row>
    <row r="34" spans="6:13" x14ac:dyDescent="0.25">
      <c r="F34" s="6">
        <v>8</v>
      </c>
      <c r="G34">
        <f t="shared" ref="G34:J34" si="11">G8/4</f>
        <v>8661.1587</v>
      </c>
      <c r="H34">
        <f t="shared" si="11"/>
        <v>9025.8683000000001</v>
      </c>
      <c r="I34">
        <f t="shared" si="11"/>
        <v>8900.9916000000012</v>
      </c>
      <c r="J34">
        <f t="shared" si="11"/>
        <v>2.7665903836959544</v>
      </c>
    </row>
    <row r="35" spans="6:13" x14ac:dyDescent="0.25">
      <c r="F35" s="6">
        <v>12</v>
      </c>
      <c r="G35">
        <f t="shared" ref="G35:J35" si="12">G9/4</f>
        <v>8485.6600500000004</v>
      </c>
      <c r="H35">
        <f t="shared" si="12"/>
        <v>8746.9619999999995</v>
      </c>
      <c r="I35">
        <f t="shared" si="12"/>
        <v>9092.335500000001</v>
      </c>
      <c r="J35">
        <f t="shared" si="12"/>
        <v>2.1665706033997774</v>
      </c>
    </row>
    <row r="36" spans="6:13" x14ac:dyDescent="0.25">
      <c r="F36" s="6">
        <v>16</v>
      </c>
      <c r="G36">
        <f t="shared" ref="G36:J36" si="13">G10/4</f>
        <v>8591.2296000000006</v>
      </c>
      <c r="H36">
        <f t="shared" si="13"/>
        <v>8420.7060000000001</v>
      </c>
      <c r="I36">
        <f t="shared" si="13"/>
        <v>8826.6293999999998</v>
      </c>
      <c r="J36">
        <f t="shared" si="13"/>
        <v>3.1958926747206067</v>
      </c>
    </row>
    <row r="37" spans="6:13" x14ac:dyDescent="0.25">
      <c r="F37" s="6">
        <v>20</v>
      </c>
      <c r="G37">
        <f t="shared" ref="G37:J37" si="14">G11/4</f>
        <v>10669.001200000001</v>
      </c>
      <c r="H37">
        <f t="shared" si="14"/>
        <v>8538.871000000001</v>
      </c>
      <c r="I37">
        <f t="shared" si="14"/>
        <v>8371.5453999999991</v>
      </c>
      <c r="J37">
        <f t="shared" si="14"/>
        <v>5.785051882492418</v>
      </c>
    </row>
    <row r="38" spans="6:13" x14ac:dyDescent="0.25">
      <c r="F38" s="6">
        <v>24</v>
      </c>
      <c r="G38">
        <f t="shared" ref="G38:J38" si="15">G12/4</f>
        <v>12727.3282</v>
      </c>
      <c r="H38">
        <f t="shared" si="15"/>
        <v>10086.209650000001</v>
      </c>
      <c r="I38">
        <f t="shared" si="15"/>
        <v>8454.8129499999995</v>
      </c>
      <c r="J38">
        <f t="shared" si="15"/>
        <v>6.9011384085802554</v>
      </c>
    </row>
    <row r="39" spans="6:13" x14ac:dyDescent="0.25">
      <c r="F39" s="6">
        <v>28</v>
      </c>
      <c r="G39">
        <f t="shared" ref="G39:J39" si="16">G13/4</f>
        <v>11952.778200000001</v>
      </c>
      <c r="H39">
        <f t="shared" si="16"/>
        <v>11967.122299999999</v>
      </c>
      <c r="I39">
        <f t="shared" si="16"/>
        <v>9509.9386999999988</v>
      </c>
      <c r="J39">
        <f t="shared" si="16"/>
        <v>9.0178124421809684</v>
      </c>
    </row>
    <row r="40" spans="6:13" x14ac:dyDescent="0.25">
      <c r="F40" s="6">
        <v>32</v>
      </c>
      <c r="G40">
        <f t="shared" ref="G40:J40" si="17">G14/4</f>
        <v>10333.112749999998</v>
      </c>
      <c r="H40">
        <f t="shared" si="17"/>
        <v>12604.709650000001</v>
      </c>
      <c r="I40">
        <f t="shared" si="17"/>
        <v>11216.15315</v>
      </c>
      <c r="J40">
        <f t="shared" si="17"/>
        <v>9.6211949065353828</v>
      </c>
    </row>
    <row r="41" spans="6:13" x14ac:dyDescent="0.25">
      <c r="F41" s="6">
        <v>36</v>
      </c>
      <c r="G41">
        <f t="shared" ref="G41:J41" si="18">G15/4</f>
        <v>9856.0933999999997</v>
      </c>
      <c r="H41">
        <f t="shared" si="18"/>
        <v>10422.072400000001</v>
      </c>
      <c r="I41">
        <f t="shared" si="18"/>
        <v>13252.686799999999</v>
      </c>
      <c r="J41">
        <f t="shared" si="18"/>
        <v>11.588511145745663</v>
      </c>
    </row>
    <row r="42" spans="6:13" x14ac:dyDescent="0.25">
      <c r="F42" s="6">
        <v>40</v>
      </c>
      <c r="G42">
        <f t="shared" ref="G42:G52" si="19">G16/4</f>
        <v>12152.700999999999</v>
      </c>
      <c r="H42">
        <f t="shared" ref="H42:I42" si="20">H16/4</f>
        <v>9777.5905999999995</v>
      </c>
      <c r="I42">
        <f t="shared" si="20"/>
        <v>10345.213800000001</v>
      </c>
      <c r="J42">
        <f>G42*(1-EXP(-Q15))</f>
        <v>19.970828397104206</v>
      </c>
      <c r="K42" s="8">
        <f>G42-J42</f>
        <v>12132.730171602894</v>
      </c>
      <c r="L42">
        <v>40</v>
      </c>
      <c r="M42">
        <f>SUM(J42:J45)</f>
        <v>79.686617944873163</v>
      </c>
    </row>
    <row r="43" spans="6:13" x14ac:dyDescent="0.25">
      <c r="F43" s="6">
        <v>44</v>
      </c>
      <c r="G43">
        <f t="shared" si="19"/>
        <v>12503.2399</v>
      </c>
      <c r="H43">
        <f t="shared" ref="H43:I43" si="21">H17/4</f>
        <v>11462.6705</v>
      </c>
      <c r="I43">
        <f t="shared" si="21"/>
        <v>9846.48135</v>
      </c>
      <c r="J43">
        <f>K42*(1-EXP(-$Q$15))</f>
        <v>19.938009850275268</v>
      </c>
      <c r="K43">
        <f>K42-J43</f>
        <v>12112.792161752619</v>
      </c>
      <c r="L43">
        <v>41</v>
      </c>
    </row>
    <row r="44" spans="6:13" x14ac:dyDescent="0.25">
      <c r="F44" s="6">
        <v>48</v>
      </c>
      <c r="G44">
        <f t="shared" si="19"/>
        <v>11518.2407</v>
      </c>
      <c r="H44">
        <f t="shared" ref="H44:I44" si="22">H18/4</f>
        <v>12219.1792</v>
      </c>
      <c r="I44">
        <f t="shared" si="22"/>
        <v>10760.752199999999</v>
      </c>
      <c r="J44">
        <f t="shared" ref="J44:J45" si="23">K43*(1-EXP(-$Q$15))</f>
        <v>19.905245234960564</v>
      </c>
      <c r="K44">
        <f t="shared" ref="K44:K46" si="24">K43-J44</f>
        <v>12092.886916517658</v>
      </c>
      <c r="L44">
        <v>42</v>
      </c>
    </row>
    <row r="45" spans="6:13" x14ac:dyDescent="0.25">
      <c r="F45" s="6">
        <v>52</v>
      </c>
      <c r="G45">
        <f t="shared" si="19"/>
        <v>9845.7796000000017</v>
      </c>
      <c r="H45">
        <f t="shared" ref="H45:I45" si="25">H19/4</f>
        <v>11844.281050000001</v>
      </c>
      <c r="I45">
        <f t="shared" si="25"/>
        <v>11906.416150000001</v>
      </c>
      <c r="J45">
        <f t="shared" si="23"/>
        <v>19.872534462533128</v>
      </c>
      <c r="K45">
        <f t="shared" si="24"/>
        <v>12073.014382055126</v>
      </c>
      <c r="L45">
        <v>43</v>
      </c>
    </row>
    <row r="46" spans="6:13" x14ac:dyDescent="0.25">
      <c r="F46" s="6">
        <v>56</v>
      </c>
      <c r="G46">
        <f t="shared" si="19"/>
        <v>8133.9327999999996</v>
      </c>
      <c r="H46">
        <f t="shared" ref="H46:I46" si="26">H20/4</f>
        <v>10135.1404</v>
      </c>
      <c r="I46">
        <f t="shared" si="26"/>
        <v>12101.863000000001</v>
      </c>
      <c r="J46">
        <f>K45*(1-EXP(-$Q$15))</f>
        <v>19.839877444511636</v>
      </c>
      <c r="K46" s="8">
        <f t="shared" si="24"/>
        <v>12053.174504610613</v>
      </c>
      <c r="L46">
        <v>44</v>
      </c>
      <c r="M46">
        <f>SUM(J46:J49)</f>
        <v>108.48565920344058</v>
      </c>
    </row>
    <row r="47" spans="6:13" x14ac:dyDescent="0.25">
      <c r="F47" s="6">
        <v>60</v>
      </c>
      <c r="G47">
        <f t="shared" si="19"/>
        <v>8020.8668000000007</v>
      </c>
      <c r="H47">
        <f t="shared" ref="H47:I47" si="27">H21/4</f>
        <v>7745.0517999999993</v>
      </c>
      <c r="I47">
        <f t="shared" si="27"/>
        <v>9684.0076000000008</v>
      </c>
      <c r="J47">
        <f>K46*(1-EXP(-$Q$16))</f>
        <v>29.621330312652258</v>
      </c>
      <c r="K47">
        <f>K46-J47</f>
        <v>12023.553174297962</v>
      </c>
      <c r="L47">
        <v>45</v>
      </c>
    </row>
    <row r="48" spans="6:13" x14ac:dyDescent="0.25">
      <c r="F48" s="6">
        <v>64</v>
      </c>
      <c r="G48">
        <f t="shared" si="19"/>
        <v>5915.07305</v>
      </c>
      <c r="H48">
        <f t="shared" ref="H48:I48" si="28">H22/4</f>
        <v>7430.7049000000006</v>
      </c>
      <c r="I48">
        <f t="shared" si="28"/>
        <v>7760.9211999999998</v>
      </c>
      <c r="J48">
        <f t="shared" ref="J48:J51" si="29">K47*(1-EXP(-$Q$16))</f>
        <v>29.548534286248128</v>
      </c>
      <c r="K48">
        <f t="shared" ref="K48:K51" si="30">K47-J48</f>
        <v>11994.004640011713</v>
      </c>
      <c r="L48">
        <v>46</v>
      </c>
    </row>
    <row r="49" spans="6:13" x14ac:dyDescent="0.25">
      <c r="F49" s="6">
        <v>68</v>
      </c>
      <c r="G49">
        <f t="shared" si="19"/>
        <v>4334.0151999999998</v>
      </c>
      <c r="H49">
        <f t="shared" ref="H49:I49" si="31">H23/4</f>
        <v>5870.8672999999999</v>
      </c>
      <c r="I49">
        <f t="shared" si="31"/>
        <v>6699.2947000000004</v>
      </c>
      <c r="J49">
        <f t="shared" si="29"/>
        <v>29.475917160028565</v>
      </c>
      <c r="K49">
        <f t="shared" si="30"/>
        <v>11964.528722851685</v>
      </c>
      <c r="L49">
        <v>47</v>
      </c>
    </row>
    <row r="50" spans="6:13" x14ac:dyDescent="0.25">
      <c r="F50" s="6">
        <v>72</v>
      </c>
      <c r="G50">
        <f t="shared" si="19"/>
        <v>2591.1664499999997</v>
      </c>
      <c r="H50">
        <f t="shared" ref="H50:I50" si="32">H24/4</f>
        <v>3311.8589999999999</v>
      </c>
      <c r="I50">
        <f t="shared" si="32"/>
        <v>4709.0227500000001</v>
      </c>
      <c r="J50">
        <f>K49*(1-EXP(-$Q$16))</f>
        <v>29.403478494336667</v>
      </c>
      <c r="K50" s="8">
        <f t="shared" si="30"/>
        <v>11935.125244357348</v>
      </c>
      <c r="L50">
        <v>48</v>
      </c>
      <c r="M50">
        <f>SUM(J50:J53)</f>
        <v>157.22883680091002</v>
      </c>
    </row>
    <row r="51" spans="6:13" x14ac:dyDescent="0.25">
      <c r="F51" s="6">
        <v>75</v>
      </c>
      <c r="G51">
        <f t="shared" si="19"/>
        <v>2985.2107500000002</v>
      </c>
      <c r="H51">
        <f t="shared" ref="H51:I51" si="33">H25/4</f>
        <v>3220.01325</v>
      </c>
      <c r="I51">
        <f t="shared" si="33"/>
        <v>4196.6644999999999</v>
      </c>
      <c r="J51">
        <f t="shared" si="29"/>
        <v>29.331217850596005</v>
      </c>
      <c r="K51">
        <f t="shared" si="30"/>
        <v>11905.794026506752</v>
      </c>
      <c r="L51">
        <v>49</v>
      </c>
    </row>
    <row r="52" spans="6:13" x14ac:dyDescent="0.25">
      <c r="F52" s="6">
        <v>80</v>
      </c>
      <c r="G52">
        <f t="shared" si="19"/>
        <v>2487.1794999999997</v>
      </c>
      <c r="H52">
        <f t="shared" ref="H52:I52" si="34">H26/4</f>
        <v>2995.79225</v>
      </c>
      <c r="I52">
        <f t="shared" si="34"/>
        <v>3447.6620000000003</v>
      </c>
      <c r="J52">
        <f>K51*(1-EXP(-$Q$17))</f>
        <v>49.349346396395823</v>
      </c>
      <c r="K52">
        <f t="shared" ref="K52" si="35">K51-J52</f>
        <v>11856.444680110357</v>
      </c>
      <c r="L52">
        <v>50</v>
      </c>
    </row>
    <row r="53" spans="6:13" x14ac:dyDescent="0.25">
      <c r="J53">
        <f t="shared" ref="J53:J56" si="36">K52*(1-EXP(-$Q$17))</f>
        <v>49.144794059581542</v>
      </c>
      <c r="K53">
        <f t="shared" ref="K53:K56" si="37">K52-J53</f>
        <v>11807.299886050776</v>
      </c>
      <c r="L53">
        <v>51</v>
      </c>
    </row>
    <row r="54" spans="6:13" x14ac:dyDescent="0.25">
      <c r="J54">
        <f t="shared" si="36"/>
        <v>48.941089589285298</v>
      </c>
      <c r="K54" s="8">
        <f t="shared" si="37"/>
        <v>11758.358796461491</v>
      </c>
      <c r="L54">
        <v>52</v>
      </c>
      <c r="M54">
        <f>SUM(J54:J57)</f>
        <v>227.57058319140549</v>
      </c>
    </row>
    <row r="55" spans="6:13" x14ac:dyDescent="0.25">
      <c r="J55">
        <f t="shared" si="36"/>
        <v>48.738229471112454</v>
      </c>
      <c r="K55">
        <f t="shared" si="37"/>
        <v>11709.620566990377</v>
      </c>
      <c r="L55">
        <v>53</v>
      </c>
    </row>
    <row r="56" spans="6:13" x14ac:dyDescent="0.25">
      <c r="J56">
        <f t="shared" si="36"/>
        <v>48.536210205235513</v>
      </c>
      <c r="K56">
        <f t="shared" si="37"/>
        <v>11661.084356785143</v>
      </c>
      <c r="L56">
        <v>54</v>
      </c>
    </row>
    <row r="57" spans="6:13" x14ac:dyDescent="0.25">
      <c r="J57">
        <f>K56*(1-EXP(-$Q$18))</f>
        <v>81.355053925772225</v>
      </c>
      <c r="K57">
        <f t="shared" ref="K57" si="38">K56-J57</f>
        <v>11579.72930285937</v>
      </c>
      <c r="L57">
        <v>55</v>
      </c>
    </row>
    <row r="58" spans="6:13" x14ac:dyDescent="0.25">
      <c r="J58">
        <f t="shared" ref="J58:J61" si="39">K57*(1-EXP(-$Q$18))</f>
        <v>80.787469934716171</v>
      </c>
      <c r="K58">
        <f t="shared" ref="K58:K62" si="40">K57-J58</f>
        <v>11498.941832924655</v>
      </c>
      <c r="L58">
        <v>56</v>
      </c>
      <c r="M58">
        <f>SUM(J58:J61)</f>
        <v>319.78383608091298</v>
      </c>
    </row>
    <row r="59" spans="6:13" x14ac:dyDescent="0.25">
      <c r="J59">
        <f t="shared" si="39"/>
        <v>80.22384576633074</v>
      </c>
      <c r="K59">
        <f t="shared" si="40"/>
        <v>11418.717987158323</v>
      </c>
      <c r="L59">
        <v>57</v>
      </c>
    </row>
    <row r="60" spans="6:13" x14ac:dyDescent="0.25">
      <c r="J60">
        <f t="shared" si="39"/>
        <v>79.664153794404029</v>
      </c>
      <c r="K60">
        <f t="shared" si="40"/>
        <v>11339.05383336392</v>
      </c>
      <c r="L60">
        <v>58</v>
      </c>
    </row>
    <row r="61" spans="6:13" x14ac:dyDescent="0.25">
      <c r="J61">
        <f t="shared" si="39"/>
        <v>79.108366585462036</v>
      </c>
      <c r="K61">
        <f t="shared" si="40"/>
        <v>11259.945466778458</v>
      </c>
      <c r="L61">
        <v>59</v>
      </c>
    </row>
    <row r="62" spans="6:13" x14ac:dyDescent="0.25">
      <c r="J62">
        <f>K61*(1-EXP(-$Q$19))</f>
        <v>148.03333840160903</v>
      </c>
      <c r="K62">
        <f t="shared" si="40"/>
        <v>11111.912128376849</v>
      </c>
      <c r="L62">
        <v>60</v>
      </c>
    </row>
    <row r="63" spans="6:13" x14ac:dyDescent="0.25">
      <c r="J63">
        <f>K62*(1-EXP(-$Q$19))</f>
        <v>146.08715941317783</v>
      </c>
      <c r="K63">
        <f t="shared" ref="K63" si="41">K62-J63</f>
        <v>10965.82496896367</v>
      </c>
      <c r="L63">
        <v>61</v>
      </c>
    </row>
    <row r="64" spans="6:13" x14ac:dyDescent="0.25">
      <c r="J64">
        <f t="shared" ref="J64:J66" si="42">K63*(1-EXP(-$Q$19))</f>
        <v>144.16656663860837</v>
      </c>
      <c r="K64">
        <f t="shared" ref="K64:K66" si="43">K63-J64</f>
        <v>10821.658402325062</v>
      </c>
      <c r="L64">
        <v>62</v>
      </c>
    </row>
    <row r="65" spans="10:12" x14ac:dyDescent="0.25">
      <c r="J65">
        <f t="shared" si="42"/>
        <v>142.27122369859347</v>
      </c>
      <c r="K65">
        <f t="shared" si="43"/>
        <v>10679.387178626468</v>
      </c>
      <c r="L65">
        <v>63</v>
      </c>
    </row>
    <row r="66" spans="10:12" x14ac:dyDescent="0.25">
      <c r="J66">
        <f t="shared" si="42"/>
        <v>140.40079863616992</v>
      </c>
      <c r="K66">
        <f t="shared" si="43"/>
        <v>10538.986379990298</v>
      </c>
      <c r="L66">
        <v>64</v>
      </c>
    </row>
    <row r="67" spans="10:12" x14ac:dyDescent="0.25">
      <c r="J67">
        <f>K66*(1-EXP(-$Q$20))</f>
        <v>251.7955702288821</v>
      </c>
      <c r="K67">
        <f>K66-J67</f>
        <v>10287.190809761416</v>
      </c>
      <c r="L67">
        <v>65</v>
      </c>
    </row>
    <row r="68" spans="10:12" x14ac:dyDescent="0.25">
      <c r="J68">
        <f t="shared" ref="J68:J71" si="44">K67*(1-EXP(-$Q$20))</f>
        <v>245.77971567694308</v>
      </c>
      <c r="K68">
        <f t="shared" ref="K68:K70" si="45">K67-J68</f>
        <v>10041.411094084473</v>
      </c>
      <c r="L68">
        <v>66</v>
      </c>
    </row>
    <row r="69" spans="10:12" x14ac:dyDescent="0.25">
      <c r="J69">
        <f t="shared" si="44"/>
        <v>239.90759084176275</v>
      </c>
      <c r="K69">
        <f t="shared" si="45"/>
        <v>9801.5035032427095</v>
      </c>
      <c r="L69">
        <v>67</v>
      </c>
    </row>
    <row r="70" spans="10:12" x14ac:dyDescent="0.25">
      <c r="J70">
        <f t="shared" si="44"/>
        <v>234.17576175875612</v>
      </c>
      <c r="K70">
        <f t="shared" si="45"/>
        <v>9567.327741483954</v>
      </c>
      <c r="L70">
        <v>68</v>
      </c>
    </row>
    <row r="71" spans="10:12" x14ac:dyDescent="0.25">
      <c r="J71">
        <f t="shared" si="44"/>
        <v>228.58087650700358</v>
      </c>
      <c r="K71">
        <f t="shared" ref="K71" si="46">K70-J71</f>
        <v>9338.7468649769507</v>
      </c>
      <c r="L71">
        <v>69</v>
      </c>
    </row>
    <row r="72" spans="10:12" x14ac:dyDescent="0.25">
      <c r="J72">
        <f>K71*(1-EXP(-$Q$21))</f>
        <v>406.47082056159616</v>
      </c>
      <c r="K72">
        <f t="shared" ref="K72" si="47">K71-J72</f>
        <v>8932.2760444153537</v>
      </c>
      <c r="L72">
        <v>70</v>
      </c>
    </row>
    <row r="73" spans="10:12" x14ac:dyDescent="0.25">
      <c r="J73">
        <f t="shared" ref="J73:J76" si="48">K72*(1-EXP(-$Q$21))</f>
        <v>388.77909699773812</v>
      </c>
      <c r="K73">
        <f t="shared" ref="K73:K77" si="49">K72-J73</f>
        <v>8543.496947417616</v>
      </c>
      <c r="L73">
        <v>71</v>
      </c>
    </row>
    <row r="74" spans="10:12" x14ac:dyDescent="0.25">
      <c r="J74">
        <f t="shared" si="48"/>
        <v>371.85740923184358</v>
      </c>
      <c r="K74">
        <f t="shared" si="49"/>
        <v>8171.6395381857728</v>
      </c>
      <c r="L74">
        <v>72</v>
      </c>
    </row>
    <row r="75" spans="10:12" x14ac:dyDescent="0.25">
      <c r="J75">
        <f t="shared" si="48"/>
        <v>355.67224130216869</v>
      </c>
      <c r="K75">
        <f t="shared" si="49"/>
        <v>7815.9672968836039</v>
      </c>
      <c r="L75">
        <v>73</v>
      </c>
    </row>
    <row r="76" spans="10:12" x14ac:dyDescent="0.25">
      <c r="J76">
        <f t="shared" si="48"/>
        <v>340.19153603589189</v>
      </c>
      <c r="K76">
        <f t="shared" si="49"/>
        <v>7475.7757608477123</v>
      </c>
      <c r="L76">
        <v>74</v>
      </c>
    </row>
    <row r="77" spans="10:12" x14ac:dyDescent="0.25">
      <c r="J77">
        <f>K76*(1-EXP(-$Q$22))</f>
        <v>546.82895483932168</v>
      </c>
      <c r="K77">
        <f t="shared" si="49"/>
        <v>6928.9468060083909</v>
      </c>
      <c r="L77">
        <v>75</v>
      </c>
    </row>
    <row r="78" spans="10:12" x14ac:dyDescent="0.25">
      <c r="J78">
        <f t="shared" ref="J78:J81" si="50">K77*(1-EXP(-$Q$22))</f>
        <v>506.8301753926844</v>
      </c>
      <c r="K78">
        <f t="shared" ref="K78:K80" si="51">K77-J78</f>
        <v>6422.1166306157065</v>
      </c>
      <c r="L78">
        <v>76</v>
      </c>
    </row>
    <row r="79" spans="10:12" x14ac:dyDescent="0.25">
      <c r="J79">
        <f t="shared" si="50"/>
        <v>469.75717802664451</v>
      </c>
      <c r="K79">
        <f t="shared" si="51"/>
        <v>5952.3594525890621</v>
      </c>
      <c r="L79">
        <v>77</v>
      </c>
    </row>
    <row r="80" spans="10:12" x14ac:dyDescent="0.25">
      <c r="J80">
        <f t="shared" si="50"/>
        <v>435.39595119131064</v>
      </c>
      <c r="K80">
        <f t="shared" si="51"/>
        <v>5516.9635013977513</v>
      </c>
      <c r="L80">
        <v>78</v>
      </c>
    </row>
    <row r="81" spans="10:12" x14ac:dyDescent="0.25">
      <c r="J81">
        <f t="shared" si="50"/>
        <v>403.54813759340533</v>
      </c>
      <c r="K81">
        <f t="shared" ref="K81:K82" si="52">K80-J81</f>
        <v>5113.4153638043463</v>
      </c>
      <c r="L81">
        <v>79</v>
      </c>
    </row>
    <row r="82" spans="10:12" x14ac:dyDescent="0.25">
      <c r="J82">
        <f>K81*(1-EXP(-$Q$23))</f>
        <v>538.06436146502995</v>
      </c>
      <c r="K82">
        <f t="shared" si="52"/>
        <v>4575.3510023393164</v>
      </c>
      <c r="L82">
        <v>80</v>
      </c>
    </row>
    <row r="83" spans="10:12" x14ac:dyDescent="0.25">
      <c r="J83">
        <f t="shared" ref="J83:J92" si="53">K82*(1-EXP(-$Q$23))</f>
        <v>481.44598871790106</v>
      </c>
      <c r="K83">
        <f t="shared" ref="K83:K92" si="54">K82-J83</f>
        <v>4093.9050136214155</v>
      </c>
      <c r="L83">
        <v>81</v>
      </c>
    </row>
    <row r="84" spans="10:12" x14ac:dyDescent="0.25">
      <c r="J84">
        <f t="shared" si="53"/>
        <v>430.78534215022876</v>
      </c>
      <c r="K84">
        <f t="shared" si="54"/>
        <v>3663.1196714711868</v>
      </c>
      <c r="L84">
        <v>82</v>
      </c>
    </row>
    <row r="85" spans="10:12" x14ac:dyDescent="0.25">
      <c r="J85">
        <f t="shared" si="53"/>
        <v>385.45551393144177</v>
      </c>
      <c r="K85">
        <f t="shared" si="54"/>
        <v>3277.6641575397452</v>
      </c>
      <c r="L85">
        <v>83</v>
      </c>
    </row>
    <row r="86" spans="10:12" x14ac:dyDescent="0.25">
      <c r="J86">
        <f t="shared" si="53"/>
        <v>344.89556324861832</v>
      </c>
      <c r="K86">
        <f t="shared" si="54"/>
        <v>2932.7685942911271</v>
      </c>
      <c r="L86">
        <v>84</v>
      </c>
    </row>
    <row r="87" spans="10:12" x14ac:dyDescent="0.25">
      <c r="J87">
        <f t="shared" si="53"/>
        <v>308.60357485958542</v>
      </c>
      <c r="K87">
        <f t="shared" si="54"/>
        <v>2624.1650194315416</v>
      </c>
      <c r="L87">
        <v>85</v>
      </c>
    </row>
    <row r="88" spans="10:12" x14ac:dyDescent="0.25">
      <c r="J88">
        <f t="shared" si="53"/>
        <v>276.13044806686793</v>
      </c>
      <c r="K88">
        <f t="shared" si="54"/>
        <v>2348.0345713646739</v>
      </c>
      <c r="L88">
        <v>86</v>
      </c>
    </row>
    <row r="89" spans="10:12" x14ac:dyDescent="0.25">
      <c r="J89">
        <f t="shared" si="53"/>
        <v>247.07433925320558</v>
      </c>
      <c r="K89">
        <f t="shared" si="54"/>
        <v>2100.9602321114685</v>
      </c>
      <c r="L89">
        <v>87</v>
      </c>
    </row>
    <row r="90" spans="10:12" x14ac:dyDescent="0.25">
      <c r="J90">
        <f t="shared" si="53"/>
        <v>221.07568920695502</v>
      </c>
      <c r="K90">
        <f t="shared" si="54"/>
        <v>1879.8845429045134</v>
      </c>
      <c r="L90">
        <v>88</v>
      </c>
    </row>
    <row r="91" spans="10:12" x14ac:dyDescent="0.25">
      <c r="J91">
        <f t="shared" si="53"/>
        <v>197.81277370226158</v>
      </c>
      <c r="K91">
        <f t="shared" si="54"/>
        <v>1682.0717692022517</v>
      </c>
      <c r="L91">
        <v>89</v>
      </c>
    </row>
    <row r="92" spans="10:12" x14ac:dyDescent="0.25">
      <c r="J92">
        <f t="shared" si="53"/>
        <v>176.99772227398367</v>
      </c>
      <c r="K92">
        <f t="shared" si="54"/>
        <v>1505.074046928268</v>
      </c>
      <c r="L92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pop_size</vt:lpstr>
      <vt:lpstr>calculation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Kyueun Lee</dc:creator>
  <cp:lastModifiedBy>Kyueun Lee</cp:lastModifiedBy>
  <dcterms:created xsi:type="dcterms:W3CDTF">2019-12-28T00:33:26Z</dcterms:created>
  <dcterms:modified xsi:type="dcterms:W3CDTF">2020-01-28T19:39:11Z</dcterms:modified>
</cp:coreProperties>
</file>