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.khamidov\Documents\09_september\"/>
    </mc:Choice>
  </mc:AlternateContent>
  <xr:revisionPtr revIDLastSave="0" documentId="13_ncr:1_{BB4EA208-42D6-4C93-93EB-90E81A3B32ED}" xr6:coauthVersionLast="44" xr6:coauthVersionMax="47" xr10:uidLastSave="{00000000-0000-0000-0000-000000000000}"/>
  <bookViews>
    <workbookView xWindow="-7125" yWindow="14610" windowWidth="14385" windowHeight="11445" xr2:uid="{F0A68128-6003-4809-9CD7-322F14E0A5F8}"/>
  </bookViews>
  <sheets>
    <sheet name="Регион_динамика_цен" sheetId="31" r:id="rId1"/>
    <sheet name="г_Ташкент_динамика_цен" sheetId="32" r:id="rId2"/>
    <sheet name="г_Ташкент_аренда" sheetId="13" r:id="rId3"/>
  </sheets>
  <definedNames>
    <definedName name="_xlnm._FilterDatabase" localSheetId="1" hidden="1">г_Ташкент_динамика_цен!#REF!</definedName>
    <definedName name="_xlnm._FilterDatabase" localSheetId="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5" i="32" l="1"/>
  <c r="BI4" i="31"/>
  <c r="BG6" i="31"/>
  <c r="BG7" i="31"/>
  <c r="BG14" i="31"/>
  <c r="AI15" i="13" l="1"/>
  <c r="BG15" i="32"/>
  <c r="BG5" i="32"/>
  <c r="BG6" i="32"/>
  <c r="BG7" i="32"/>
  <c r="BG8" i="32"/>
  <c r="BG9" i="32"/>
  <c r="BG10" i="32"/>
  <c r="BG11" i="32"/>
  <c r="BG12" i="32"/>
  <c r="BG13" i="32"/>
  <c r="BG14" i="32"/>
  <c r="BG4" i="32"/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5" i="31"/>
  <c r="BG8" i="31"/>
  <c r="BG9" i="31"/>
  <c r="BG10" i="31"/>
  <c r="BG11" i="31"/>
  <c r="BG12" i="31"/>
  <c r="BG13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BG18" i="31" l="1"/>
  <c r="AH15" i="13"/>
  <c r="BF15" i="13" s="1"/>
  <c r="BE14" i="13" l="1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s="1"/>
  <c r="BD14" i="13" l="1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BH18" i="31" s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AQ15" i="13" l="1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AW15" i="13" l="1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L15" i="13" s="1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3" i="31" l="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AK5" i="32"/>
  <c r="AK6" i="32"/>
  <c r="AK7" i="32"/>
  <c r="AK8" i="32"/>
  <c r="AK9" i="32"/>
  <c r="AK10" i="32"/>
  <c r="AK11" i="32"/>
  <c r="AK12" i="32"/>
  <c r="AK13" i="32"/>
  <c r="AK14" i="32"/>
  <c r="O15" i="13"/>
  <c r="AK15" i="13" s="1"/>
  <c r="C15" i="13"/>
  <c r="AL18" i="31" l="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<sst xmlns="http://schemas.openxmlformats.org/spreadsheetml/2006/main" count="340" uniqueCount="134">
  <si>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</si>
  <si>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</si>
  <si>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</si>
  <si>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</si>
  <si>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</si>
  <si>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</si>
  <si>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</si>
  <si>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</si>
  <si>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</si>
  <si>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</si>
  <si>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</si>
  <si>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</si>
  <si>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</si>
  <si>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</si>
  <si>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</si>
  <si>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</si>
  <si>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</si>
  <si>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</si>
  <si>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</si>
  <si>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</si>
  <si>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</si>
  <si>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</si>
  <si>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</si>
  <si>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</si>
  <si>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</si>
  <si>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</si>
  <si>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</si>
  <si>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</si>
  <si>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</si>
  <si>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</si>
  <si>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</si>
  <si>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</si>
  <si>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</si>
  <si>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</si>
  <si>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</si>
  <si>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</si>
  <si>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</si>
  <si>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</si>
  <si>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</si>
  <si>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</si>
  <si>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</si>
  <si>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</si>
  <si>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</si>
  <si>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</si>
  <si>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</si>
  <si>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</si>
  <si>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</si>
  <si>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</si>
  <si>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</si>
  <si>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</si>
  <si>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</si>
  <si>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</si>
  <si>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</si>
  <si>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</si>
  <si>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</si>
  <si>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</si>
  <si>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</si>
  <si>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</si>
  <si>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</si>
  <si>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</si>
  <si>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</si>
  <si>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</si>
  <si>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</si>
  <si>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</si>
  <si>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</si>
  <si>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</si>
  <si>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</si>
  <si>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</si>
  <si>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</si>
  <si>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</si>
  <si>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</si>
  <si>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</si>
  <si>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</si>
  <si>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</si>
  <si>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</si>
  <si>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</si>
  <si>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</si>
  <si>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</si>
  <si>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</si>
  <si>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</si>
  <si>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</si>
  <si>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</si>
  <si>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</si>
  <si>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</si>
  <si>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</si>
  <si>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</si>
  <si>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</si>
  <si>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</si>
  <si>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</si>
  <si>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</si>
  <si>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</si>
  <si>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</si>
  <si>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</si>
  <si>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</si>
  <si>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</si>
  <si>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</si>
  <si>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</si>
  <si>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</si>
  <si>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</si>
  <si>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</si>
  <si>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</si>
  <si>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</si>
  <si>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</si>
  <si>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</si>
  <si>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</si>
  <si>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</si>
  <si>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</si>
  <si>
    <t>В среднем за 1 кв.м. (в долл)</t>
  </si>
  <si>
    <t xml:space="preserve"> Изменение за месяц</t>
  </si>
  <si>
    <t>Изменение за год</t>
  </si>
  <si>
    <t xml:space="preserve">Ҳудудлар  </t>
  </si>
  <si>
    <t>Ўртача нарх (1 кв.м. учун долларда)</t>
  </si>
  <si>
    <t xml:space="preserve"> Ўсиш (ойлик)</t>
  </si>
  <si>
    <t>Ўсиш(йиллик)</t>
  </si>
  <si>
    <t>Республика бўйича</t>
  </si>
  <si>
    <t>Average price (in dollars per 1 sq.m.)</t>
  </si>
  <si>
    <t>Growth (monthly)</t>
  </si>
  <si>
    <t>Growth (annual)</t>
  </si>
  <si>
    <t>Samarkand</t>
  </si>
  <si>
    <t>Navoi</t>
  </si>
  <si>
    <t>Andijan</t>
  </si>
  <si>
    <t>Bukhara</t>
  </si>
  <si>
    <t>Namangan</t>
  </si>
  <si>
    <t>Fergana</t>
  </si>
  <si>
    <t xml:space="preserve">Jizzakh </t>
  </si>
  <si>
    <t>By country</t>
  </si>
  <si>
    <t>Tashkent region</t>
  </si>
  <si>
    <t>Gulistan</t>
  </si>
  <si>
    <t>Karshi</t>
  </si>
  <si>
    <t>Nukus</t>
  </si>
  <si>
    <t>Urgench</t>
  </si>
  <si>
    <t>Cities</t>
  </si>
  <si>
    <t>Termez</t>
  </si>
  <si>
    <t xml:space="preserve">Tashkent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</si>
</sst>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164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" fontId="6" fillId="2" borderId="0" xfId="0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164" fontId="9" fillId="3" borderId="10" xfId="1" applyNumberFormat="1" applyFont="1" applyFill="1" applyBorder="1" applyAlignment="1">
      <alignment vertical="center"/>
    </xf>
    <xf numFmtId="164" fontId="9" fillId="3" borderId="40" xfId="1" applyNumberFormat="1" applyFont="1" applyFill="1" applyBorder="1" applyAlignment="1">
      <alignment vertical="center"/>
    </xf>
    <xf numFmtId="164" fontId="9" fillId="3" borderId="18" xfId="1" applyNumberFormat="1" applyFont="1" applyFill="1" applyBorder="1" applyAlignment="1">
      <alignment vertical="center"/>
    </xf>
    <xf numFmtId="164" fontId="9" fillId="2" borderId="46" xfId="1" applyNumberFormat="1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0" fontId="0" fillId="5" borderId="0" xfId="0" applyNumberFormat="1" applyFill="1"/>
    <xf numFmtId="166" fontId="0" fillId="5" borderId="0" xfId="0" applyNumberFormat="1" applyFill="1"/>
  </cellXfs>
  <cellStyles count="12">
    <cellStyle name="Обычный" xfId="0" builtinId="0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" xfId="2" builtinId="5"/>
    <cellStyle name="Процентный 2" xfId="4" xr:uid="{53F965C6-D0C0-4656-9F5A-386D29384DD4}"/>
    <cellStyle name="Процентный 3" xfId="8" xr:uid="{D349AE15-C6AE-44A7-9F04-A5E685687B44}"/>
    <cellStyle name="Финансовый" xfId="1" builtinId="3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P58"/>
  <sheetViews>
    <sheetView tabSelected="1" zoomScaleNormal="100" workbookViewId="0">
      <pane xSplit="3" ySplit="3" topLeftCell="BL24" activePane="bottomRight" state="frozen"/>
      <selection activeCell="D40" sqref="D40"/>
      <selection pane="topRight" activeCell="D40" sqref="D40"/>
      <selection pane="bottomLeft" activeCell="D40" sqref="D40"/>
      <selection pane="bottomRight" activeCell="BM43" sqref="BM43:BP58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hidden="1" customWidth="1"/>
    <col min="49" max="49" width="17.5703125" hidden="1" customWidth="1"/>
    <col min="50" max="50" width="13.7109375" hidden="1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8" ht="13.5" thickBot="1" x14ac:dyDescent="0.25"/>
    <row r="2" spans="1:68" ht="20.25" customHeight="1" thickBot="1" x14ac:dyDescent="0.25">
      <c r="B2" s="219" t="s">
        <v>78</v>
      </c>
      <c r="C2" s="220"/>
      <c r="D2" s="226">
        <v>2022</v>
      </c>
      <c r="E2" s="227"/>
      <c r="F2" s="228"/>
      <c r="G2" s="228"/>
      <c r="H2" s="228"/>
      <c r="I2" s="228"/>
      <c r="J2" s="228"/>
      <c r="K2" s="228"/>
      <c r="L2" s="228"/>
      <c r="M2" s="228"/>
      <c r="N2" s="228"/>
      <c r="O2" s="229"/>
      <c r="P2" s="230">
        <v>2023</v>
      </c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3"/>
      <c r="AB2" s="230">
        <v>2024</v>
      </c>
      <c r="AC2" s="231"/>
      <c r="AD2" s="231"/>
      <c r="AE2" s="231"/>
      <c r="AF2" s="233"/>
      <c r="AG2" s="163"/>
      <c r="AH2" s="163"/>
      <c r="AI2" s="163"/>
      <c r="AJ2" s="163"/>
      <c r="AK2" s="230" t="s">
        <v>76</v>
      </c>
      <c r="AL2" s="231"/>
      <c r="AM2" s="231"/>
      <c r="AN2" s="231"/>
      <c r="AO2" s="231"/>
      <c r="AP2" s="231"/>
      <c r="AQ2" s="231"/>
      <c r="AR2" s="231"/>
      <c r="AS2" s="231"/>
      <c r="AT2" s="232"/>
      <c r="AU2" s="232"/>
      <c r="AV2" s="232"/>
      <c r="AW2" s="231"/>
      <c r="AX2" s="233"/>
      <c r="AY2" s="216" t="s">
        <v>100</v>
      </c>
      <c r="AZ2" s="217"/>
      <c r="BA2" s="217"/>
      <c r="BB2" s="217"/>
      <c r="BC2" s="217"/>
      <c r="BD2" s="217"/>
      <c r="BE2" s="217"/>
      <c r="BF2" s="217"/>
      <c r="BG2" s="217"/>
      <c r="BH2" s="217"/>
      <c r="BI2" s="218"/>
    </row>
    <row r="3" spans="1:68" ht="30.75" customHeight="1" thickBot="1" x14ac:dyDescent="0.25">
      <c r="B3" s="221"/>
      <c r="C3" s="222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8" t="s">
        <v>89</v>
      </c>
      <c r="AG3" s="171" t="s">
        <v>90</v>
      </c>
      <c r="AH3" s="198" t="s">
        <v>91</v>
      </c>
      <c r="AI3" s="201" t="s">
        <v>92</v>
      </c>
      <c r="AJ3" s="201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2" t="s">
        <v>82</v>
      </c>
      <c r="BA3" s="162" t="s">
        <v>86</v>
      </c>
      <c r="BB3" s="70" t="s">
        <v>87</v>
      </c>
      <c r="BC3" s="167" t="s">
        <v>89</v>
      </c>
      <c r="BD3" s="133" t="s">
        <v>90</v>
      </c>
      <c r="BE3" s="135" t="s">
        <v>91</v>
      </c>
      <c r="BF3" s="162" t="s">
        <v>92</v>
      </c>
      <c r="BG3" s="162" t="s">
        <v>94</v>
      </c>
      <c r="BH3" s="199" t="s">
        <v>103</v>
      </c>
      <c r="BI3" s="100" t="s">
        <v>106</v>
      </c>
      <c r="BM3" t="s">
        <v>78</v>
      </c>
      <c r="BN3" t="s">
        <v>107</v>
      </c>
      <c r="BO3" t="s">
        <v>108</v>
      </c>
      <c r="BP3" t="s">
        <v>109</v>
      </c>
    </row>
    <row r="4" spans="1:68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69">
        <v>571.42857142857144</v>
      </c>
      <c r="AG4" s="197">
        <v>541.47727272727252</v>
      </c>
      <c r="AH4" s="143">
        <v>543.51851851851802</v>
      </c>
      <c r="AI4" s="194">
        <v>562.5</v>
      </c>
      <c r="AJ4" s="211">
        <v>536</v>
      </c>
      <c r="AK4" s="87">
        <f t="shared" ref="AK4:AK17" si="0">+P4/O4-1</f>
        <v>-1.5873015873016039E-2</v>
      </c>
      <c r="AL4" s="49">
        <f t="shared" ref="AL4:AL17" si="1">+Q4/P4-1</f>
        <v>8.3870967741935587E-2</v>
      </c>
      <c r="AM4" s="49">
        <f t="shared" ref="AM4:AM17" si="2">+R4/Q4-1</f>
        <v>2.2821969696969591E-2</v>
      </c>
      <c r="AN4" s="49">
        <f t="shared" ref="AN4:AN17" si="3">+S4/R4-1</f>
        <v>4.8452303799031426E-3</v>
      </c>
      <c r="AO4" s="49">
        <f t="shared" ref="AO4:AO17" si="4">+T4/S4-1</f>
        <v>1.3513513513513598E-2</v>
      </c>
      <c r="AP4" s="49">
        <f t="shared" ref="AP4:AP17" si="5">+U4/T4-1</f>
        <v>4.1818181818181754E-2</v>
      </c>
      <c r="AQ4" s="49">
        <f t="shared" ref="AQ4:AQ17" si="6">+V4/U4-1</f>
        <v>1.2216404886561616E-2</v>
      </c>
      <c r="AR4" s="49">
        <f t="shared" ref="AR4:AR17" si="7">+W4/V4-1</f>
        <v>-2.1126760563379698E-2</v>
      </c>
      <c r="AS4" s="49">
        <f t="shared" ref="AS4:AS17" si="8">+X4/W4-1</f>
        <v>2.6866782436119951E-2</v>
      </c>
      <c r="AT4" s="49">
        <f t="shared" ref="AT4:AT17" si="9">+Y4/X4-1</f>
        <v>2.7444253859348011E-2</v>
      </c>
      <c r="AU4" s="49">
        <f t="shared" ref="AU4:AU17" si="10">+Z4/Y4-1</f>
        <v>-4.1934970983382724E-3</v>
      </c>
      <c r="AV4" s="49">
        <f t="shared" ref="AV4:AV17" si="11">+AA4/Z4-1</f>
        <v>2.3949705618200312E-3</v>
      </c>
      <c r="AW4" s="42">
        <f t="shared" ref="AW4:AW17" si="12">+AA4/O4-1</f>
        <v>0.20791245791245783</v>
      </c>
      <c r="AX4" s="43">
        <f t="shared" ref="AX4:AX17" si="13">+AA4/O4-1</f>
        <v>0.20791245791245783</v>
      </c>
      <c r="AY4" s="116">
        <f t="shared" ref="AY4:BG4" si="14">+AB4/AA4-1</f>
        <v>3.7602787456446185E-2</v>
      </c>
      <c r="AZ4" s="117">
        <f t="shared" si="14"/>
        <v>5.4964539007092306E-2</v>
      </c>
      <c r="BA4" s="117">
        <f t="shared" si="14"/>
        <v>-5.7183849149415877E-2</v>
      </c>
      <c r="BB4" s="117">
        <f t="shared" si="14"/>
        <v>-2.7667984189724049E-2</v>
      </c>
      <c r="BC4" s="117">
        <f t="shared" si="14"/>
        <v>4.7619047619048338E-2</v>
      </c>
      <c r="BD4" s="117">
        <f t="shared" si="14"/>
        <v>-5.2414772727273129E-2</v>
      </c>
      <c r="BE4" s="119">
        <f t="shared" si="14"/>
        <v>3.7697718705058669E-3</v>
      </c>
      <c r="BF4" s="119">
        <f t="shared" si="14"/>
        <v>3.4923339011925902E-2</v>
      </c>
      <c r="BG4" s="119">
        <f t="shared" si="14"/>
        <v>-4.7111111111111104E-2</v>
      </c>
      <c r="BH4" s="119">
        <f>+AJ4/AA4-1</f>
        <v>-1.390940766550508E-2</v>
      </c>
      <c r="BI4" s="120">
        <f>+AJ4/X4-1</f>
        <v>1.132075471698113E-2</v>
      </c>
      <c r="BJ4" s="15"/>
      <c r="BM4" t="s">
        <v>51</v>
      </c>
      <c r="BN4" s="15">
        <v>536</v>
      </c>
      <c r="BO4" s="264">
        <v>-4.7111111111111104E-2</v>
      </c>
      <c r="BP4" s="264">
        <v>1.132075471698113E-2</v>
      </c>
    </row>
    <row r="5" spans="1:68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0">
        <v>531.25</v>
      </c>
      <c r="AG5" s="194">
        <v>527.02922077922085</v>
      </c>
      <c r="AH5" s="143">
        <v>535.71428571428567</v>
      </c>
      <c r="AI5" s="194">
        <v>537.77777777777783</v>
      </c>
      <c r="AJ5" s="194">
        <v>546.51162790697674</v>
      </c>
      <c r="AK5" s="44">
        <f t="shared" si="0"/>
        <v>1.5488054743291402E-2</v>
      </c>
      <c r="AL5" s="42">
        <f t="shared" si="1"/>
        <v>2.2012578616352307E-2</v>
      </c>
      <c r="AM5" s="49">
        <f t="shared" si="2"/>
        <v>1.6190476190476089E-2</v>
      </c>
      <c r="AN5" s="49">
        <f t="shared" si="3"/>
        <v>1.6869728209934376E-2</v>
      </c>
      <c r="AO5" s="49">
        <f t="shared" si="4"/>
        <v>3.6228287841191031E-2</v>
      </c>
      <c r="AP5" s="49">
        <f t="shared" si="5"/>
        <v>8.6206896551725976E-3</v>
      </c>
      <c r="AQ5" s="49">
        <f t="shared" si="6"/>
        <v>1.1111111111111072E-2</v>
      </c>
      <c r="AR5" s="49">
        <f t="shared" si="7"/>
        <v>4.1983657368272809E-2</v>
      </c>
      <c r="AS5" s="49">
        <f t="shared" si="8"/>
        <v>2.1478791624816473E-2</v>
      </c>
      <c r="AT5" s="49">
        <f t="shared" si="9"/>
        <v>2.507374631268422E-2</v>
      </c>
      <c r="AU5" s="49">
        <f t="shared" si="10"/>
        <v>4.930886751273178E-3</v>
      </c>
      <c r="AV5" s="49">
        <f t="shared" si="11"/>
        <v>2.2522522522523403E-3</v>
      </c>
      <c r="AW5" s="45">
        <f t="shared" si="12"/>
        <v>0.24540987845875373</v>
      </c>
      <c r="AX5" s="46">
        <f t="shared" si="13"/>
        <v>0.24540987845875373</v>
      </c>
      <c r="AY5" s="118">
        <f t="shared" ref="AY5:AY17" si="15">+AB5/AA5-1</f>
        <v>2.6666666666666838E-2</v>
      </c>
      <c r="AZ5" s="119">
        <f t="shared" ref="AZ5:AZ17" si="16">+AC5/AB5-1</f>
        <v>7.3308365716597823E-3</v>
      </c>
      <c r="BA5" s="119">
        <f t="shared" ref="BA5:BA17" si="17">+AD5/AC5-1</f>
        <v>2.4082809185355991E-2</v>
      </c>
      <c r="BB5" s="119">
        <f t="shared" ref="BB5:BB17" si="18">+AE5/AD5-1</f>
        <v>-1.3523893161114464E-2</v>
      </c>
      <c r="BC5" s="119">
        <f t="shared" ref="BC5:BC17" si="19">+AF5/AE5-1</f>
        <v>1.6964285714285543E-2</v>
      </c>
      <c r="BD5" s="119">
        <f t="shared" ref="BD5:BD17" si="20">+AG5/AF5-1</f>
        <v>-7.9449961802902092E-3</v>
      </c>
      <c r="BE5" s="119">
        <f t="shared" ref="BE5:BE17" si="21">+AH5/AG5-1</f>
        <v>1.647928538425969E-2</v>
      </c>
      <c r="BF5" s="119">
        <f t="shared" ref="BF5:BF17" si="22">+AI5/AH5-1</f>
        <v>3.8518518518519951E-3</v>
      </c>
      <c r="BG5" s="119">
        <f t="shared" ref="BG5:BG17" si="23">+AJ5/AI5-1</f>
        <v>1.6240630405535139E-2</v>
      </c>
      <c r="BH5" s="119">
        <f t="shared" ref="BH5:BH17" si="24">+AJ5/AA5-1</f>
        <v>9.3023255813953432E-2</v>
      </c>
      <c r="BI5" s="120">
        <f t="shared" ref="BI5:BI17" si="25">+AJ5/X5-1</f>
        <v>0.12849008712355081</v>
      </c>
      <c r="BJ5" s="15"/>
      <c r="BM5" t="s">
        <v>63</v>
      </c>
      <c r="BN5" s="15">
        <v>546.51162790697674</v>
      </c>
      <c r="BO5" s="264">
        <v>1.6240630405535139E-2</v>
      </c>
      <c r="BP5" s="264">
        <v>0.12849008712355081</v>
      </c>
    </row>
    <row r="6" spans="1:68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0">
        <v>387.62755102040802</v>
      </c>
      <c r="AG6" s="194">
        <v>398.63013698630141</v>
      </c>
      <c r="AH6" s="143">
        <v>386.3095238095238</v>
      </c>
      <c r="AI6" s="194">
        <v>395.6521739130435</v>
      </c>
      <c r="AJ6" s="194">
        <v>416.65277777777783</v>
      </c>
      <c r="AK6" s="44">
        <f t="shared" si="0"/>
        <v>-2.9493087557603603E-2</v>
      </c>
      <c r="AL6" s="42">
        <f t="shared" si="1"/>
        <v>0.14074074074074083</v>
      </c>
      <c r="AM6" s="49">
        <f t="shared" si="2"/>
        <v>-2.7639027639027702E-2</v>
      </c>
      <c r="AN6" s="49">
        <f t="shared" si="3"/>
        <v>5.780821917808221E-2</v>
      </c>
      <c r="AO6" s="49">
        <f t="shared" si="4"/>
        <v>4.1666666666666741E-2</v>
      </c>
      <c r="AP6" s="49">
        <f t="shared" si="5"/>
        <v>-1.6487455197132794E-2</v>
      </c>
      <c r="AQ6" s="49">
        <f t="shared" si="6"/>
        <v>4.2345629561796327E-2</v>
      </c>
      <c r="AR6" s="49">
        <f t="shared" si="7"/>
        <v>-8.0282940829730087E-2</v>
      </c>
      <c r="AS6" s="49">
        <f t="shared" si="8"/>
        <v>8.0404040404040256E-2</v>
      </c>
      <c r="AT6" s="49">
        <f t="shared" si="9"/>
        <v>-2.3560209424083767E-2</v>
      </c>
      <c r="AU6" s="49">
        <f t="shared" si="10"/>
        <v>-3.180806107146994E-4</v>
      </c>
      <c r="AV6" s="49">
        <f t="shared" si="11"/>
        <v>-6.8068181818181861E-2</v>
      </c>
      <c r="AW6" s="45">
        <f t="shared" si="12"/>
        <v>9.9188940092165945E-2</v>
      </c>
      <c r="AX6" s="46">
        <f t="shared" si="13"/>
        <v>9.9188940092165945E-2</v>
      </c>
      <c r="AY6" s="118">
        <f t="shared" si="15"/>
        <v>4.7482014388489313E-2</v>
      </c>
      <c r="AZ6" s="119">
        <f t="shared" si="16"/>
        <v>3.0219780219780112E-2</v>
      </c>
      <c r="BA6" s="119">
        <f t="shared" si="17"/>
        <v>1.1494252873563315E-2</v>
      </c>
      <c r="BB6" s="119">
        <f t="shared" si="18"/>
        <v>-1.1363636363636354E-2</v>
      </c>
      <c r="BC6" s="119">
        <f t="shared" si="19"/>
        <v>3.3673469387754729E-2</v>
      </c>
      <c r="BD6" s="119">
        <f t="shared" si="20"/>
        <v>2.8384427105167642E-2</v>
      </c>
      <c r="BE6" s="119">
        <f t="shared" si="21"/>
        <v>-3.090738013418437E-2</v>
      </c>
      <c r="BF6" s="119">
        <f t="shared" si="22"/>
        <v>2.4184363904334427E-2</v>
      </c>
      <c r="BG6" s="119">
        <f t="shared" si="23"/>
        <v>5.3078449328449295E-2</v>
      </c>
      <c r="BH6" s="119">
        <f t="shared" si="24"/>
        <v>0.19900079936051163</v>
      </c>
      <c r="BI6" s="120">
        <f t="shared" si="25"/>
        <v>9.0714077952297911E-2</v>
      </c>
      <c r="BJ6" s="15"/>
      <c r="BM6" t="s">
        <v>52</v>
      </c>
      <c r="BN6" s="15">
        <v>416.65277777777783</v>
      </c>
      <c r="BO6" s="264">
        <v>5.3078449328449295E-2</v>
      </c>
      <c r="BP6" s="264">
        <v>9.0714077952297911E-2</v>
      </c>
    </row>
    <row r="7" spans="1:68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0">
        <v>385.71428571428572</v>
      </c>
      <c r="AG7" s="194">
        <v>400</v>
      </c>
      <c r="AH7" s="143">
        <v>384.52380952380952</v>
      </c>
      <c r="AI7" s="194">
        <v>388.88888888888891</v>
      </c>
      <c r="AJ7" s="194">
        <v>436.36363636363637</v>
      </c>
      <c r="AK7" s="44">
        <f t="shared" si="0"/>
        <v>-7.5313807531380728E-2</v>
      </c>
      <c r="AL7" s="42">
        <f t="shared" si="1"/>
        <v>8.736512356421855E-2</v>
      </c>
      <c r="AM7" s="49">
        <f t="shared" si="2"/>
        <v>4.6643497347724772E-3</v>
      </c>
      <c r="AN7" s="49">
        <f t="shared" si="3"/>
        <v>4.8667492316866179E-2</v>
      </c>
      <c r="AO7" s="49">
        <f t="shared" si="4"/>
        <v>-5.9951010410287719E-2</v>
      </c>
      <c r="AP7" s="49">
        <f t="shared" si="5"/>
        <v>0</v>
      </c>
      <c r="AQ7" s="49">
        <f t="shared" si="6"/>
        <v>3.4482758620689724E-2</v>
      </c>
      <c r="AR7" s="49">
        <f t="shared" si="7"/>
        <v>-8.9947089947088887E-3</v>
      </c>
      <c r="AS7" s="49">
        <f t="shared" si="8"/>
        <v>5.1687838096484917E-2</v>
      </c>
      <c r="AT7" s="49">
        <f t="shared" si="9"/>
        <v>-3.4642857142857086E-2</v>
      </c>
      <c r="AU7" s="49">
        <f t="shared" si="10"/>
        <v>3.7037037037037202E-2</v>
      </c>
      <c r="AV7" s="49">
        <f t="shared" si="11"/>
        <v>4.8264945737095388E-3</v>
      </c>
      <c r="AW7" s="45">
        <f t="shared" si="12"/>
        <v>8.0036659904424212E-2</v>
      </c>
      <c r="AX7" s="46">
        <f t="shared" si="13"/>
        <v>8.0036659904424212E-2</v>
      </c>
      <c r="AY7" s="118">
        <f t="shared" si="15"/>
        <v>-5.9078582413948366E-3</v>
      </c>
      <c r="AZ7" s="119">
        <f t="shared" si="16"/>
        <v>2.4846938775510363E-2</v>
      </c>
      <c r="BA7" s="119">
        <f t="shared" si="17"/>
        <v>-2.6385224274406704E-3</v>
      </c>
      <c r="BB7" s="119">
        <f t="shared" si="18"/>
        <v>0</v>
      </c>
      <c r="BC7" s="119">
        <f t="shared" si="19"/>
        <v>0</v>
      </c>
      <c r="BD7" s="119">
        <f t="shared" si="20"/>
        <v>3.7037037037036979E-2</v>
      </c>
      <c r="BE7" s="119">
        <f t="shared" si="21"/>
        <v>-3.8690476190476164E-2</v>
      </c>
      <c r="BF7" s="119">
        <f t="shared" si="22"/>
        <v>1.1351909184726505E-2</v>
      </c>
      <c r="BG7" s="119">
        <f t="shared" si="23"/>
        <v>0.12207792207792201</v>
      </c>
      <c r="BH7" s="119">
        <f t="shared" si="24"/>
        <v>0.14953200392449628</v>
      </c>
      <c r="BI7" s="120">
        <f t="shared" si="25"/>
        <v>0.15636363636363648</v>
      </c>
      <c r="BJ7" s="15"/>
      <c r="BM7" t="s">
        <v>62</v>
      </c>
      <c r="BN7" s="15">
        <v>436.36363636363637</v>
      </c>
      <c r="BO7" s="265">
        <v>0.12207792207792201</v>
      </c>
      <c r="BP7" s="264">
        <v>0.15636363636363648</v>
      </c>
    </row>
    <row r="8" spans="1:68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0">
        <v>420.08530969376011</v>
      </c>
      <c r="AG8" s="194">
        <v>427.10615384615392</v>
      </c>
      <c r="AH8" s="143">
        <v>414.45277777777778</v>
      </c>
      <c r="AI8" s="194">
        <v>428.57142857142861</v>
      </c>
      <c r="AJ8" s="194">
        <v>422.41379310344831</v>
      </c>
      <c r="AK8" s="44">
        <f t="shared" si="0"/>
        <v>-1.9748538052969389E-2</v>
      </c>
      <c r="AL8" s="42">
        <f t="shared" si="1"/>
        <v>1.1897650496717649E-2</v>
      </c>
      <c r="AM8" s="49">
        <f t="shared" si="2"/>
        <v>1.047241765816187E-2</v>
      </c>
      <c r="AN8" s="49">
        <f t="shared" si="3"/>
        <v>2.6209207332714923E-2</v>
      </c>
      <c r="AO8" s="49">
        <f t="shared" si="4"/>
        <v>-1.6893186397293425E-2</v>
      </c>
      <c r="AP8" s="49">
        <f t="shared" si="5"/>
        <v>3.3723038575457887E-2</v>
      </c>
      <c r="AQ8" s="49">
        <f t="shared" si="6"/>
        <v>3.7480978856008207E-3</v>
      </c>
      <c r="AR8" s="49">
        <f t="shared" si="7"/>
        <v>3.0372298002708575E-2</v>
      </c>
      <c r="AS8" s="49">
        <f t="shared" si="8"/>
        <v>3.0714285714285694E-2</v>
      </c>
      <c r="AT8" s="49">
        <f t="shared" si="9"/>
        <v>-4.9806955138420594E-3</v>
      </c>
      <c r="AU8" s="49">
        <f t="shared" si="10"/>
        <v>-3.575537898138359E-3</v>
      </c>
      <c r="AV8" s="49">
        <f t="shared" si="11"/>
        <v>4.1983594023200066E-2</v>
      </c>
      <c r="AW8" s="45">
        <f t="shared" si="12"/>
        <v>0.15115374643505319</v>
      </c>
      <c r="AX8" s="46">
        <f t="shared" si="13"/>
        <v>0.15115374643505319</v>
      </c>
      <c r="AY8" s="118">
        <f t="shared" si="15"/>
        <v>-1.0561236912588479E-2</v>
      </c>
      <c r="AZ8" s="119">
        <f t="shared" si="16"/>
        <v>4.9637753406450713E-3</v>
      </c>
      <c r="BA8" s="119">
        <f t="shared" si="17"/>
        <v>-8.173453406422615E-4</v>
      </c>
      <c r="BB8" s="119">
        <f t="shared" si="18"/>
        <v>3.5121754412446027E-2</v>
      </c>
      <c r="BC8" s="119">
        <f t="shared" si="19"/>
        <v>1.3819099161564763E-2</v>
      </c>
      <c r="BD8" s="119">
        <f t="shared" si="20"/>
        <v>1.6712900904608974E-2</v>
      </c>
      <c r="BE8" s="119">
        <f t="shared" si="21"/>
        <v>-2.9625834126786987E-2</v>
      </c>
      <c r="BF8" s="119">
        <f t="shared" si="22"/>
        <v>3.4065764667696286E-2</v>
      </c>
      <c r="BG8" s="119">
        <f t="shared" si="23"/>
        <v>-1.4367816091954033E-2</v>
      </c>
      <c r="BH8" s="119">
        <f t="shared" si="24"/>
        <v>4.8423423423423539E-2</v>
      </c>
      <c r="BI8" s="120">
        <f t="shared" si="25"/>
        <v>8.3112290008841905E-2</v>
      </c>
      <c r="BJ8" s="15"/>
      <c r="BM8" t="s">
        <v>59</v>
      </c>
      <c r="BN8" s="15">
        <v>422.41379310344831</v>
      </c>
      <c r="BO8" s="264">
        <v>-1.4367816091954033E-2</v>
      </c>
      <c r="BP8" s="264">
        <v>8.3112290008841905E-2</v>
      </c>
    </row>
    <row r="9" spans="1:68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0">
        <v>625.54411764705878</v>
      </c>
      <c r="AG9" s="194">
        <v>625.31578947368416</v>
      </c>
      <c r="AH9" s="143">
        <v>620</v>
      </c>
      <c r="AI9" s="194">
        <v>632.66</v>
      </c>
      <c r="AJ9" s="194">
        <v>616.89814814814815</v>
      </c>
      <c r="AK9" s="44">
        <f t="shared" si="0"/>
        <v>2.3917583333333381E-2</v>
      </c>
      <c r="AL9" s="42">
        <f t="shared" si="1"/>
        <v>2.1134239592183413E-2</v>
      </c>
      <c r="AM9" s="49">
        <f t="shared" si="2"/>
        <v>1.5600624024962872E-3</v>
      </c>
      <c r="AN9" s="49">
        <f t="shared" si="3"/>
        <v>3.5314384151593492E-2</v>
      </c>
      <c r="AO9" s="49">
        <f t="shared" si="4"/>
        <v>3.2351702984984687E-2</v>
      </c>
      <c r="AP9" s="49">
        <f t="shared" si="5"/>
        <v>-2.0040080160320661E-3</v>
      </c>
      <c r="AQ9" s="49">
        <f t="shared" si="6"/>
        <v>4.1666666666666741E-2</v>
      </c>
      <c r="AR9" s="49">
        <f t="shared" si="7"/>
        <v>-1.0383051019750345E-2</v>
      </c>
      <c r="AS9" s="49">
        <f t="shared" si="8"/>
        <v>3.1064587702669622E-2</v>
      </c>
      <c r="AT9" s="49">
        <f t="shared" si="9"/>
        <v>-3.7442443938977554E-2</v>
      </c>
      <c r="AU9" s="49">
        <f t="shared" si="10"/>
        <v>1.725139849072832E-2</v>
      </c>
      <c r="AV9" s="49">
        <f t="shared" si="11"/>
        <v>-8.9638377544865033E-3</v>
      </c>
      <c r="AW9" s="45">
        <f t="shared" si="12"/>
        <v>0.15207255215029725</v>
      </c>
      <c r="AX9" s="46">
        <f t="shared" si="13"/>
        <v>0.15207255215029725</v>
      </c>
      <c r="AY9" s="118">
        <f t="shared" si="15"/>
        <v>2.4768795320513126E-2</v>
      </c>
      <c r="AZ9" s="119">
        <f t="shared" si="16"/>
        <v>-9.8707331234911821E-3</v>
      </c>
      <c r="BA9" s="119">
        <f t="shared" si="17"/>
        <v>3.5357875948237361E-2</v>
      </c>
      <c r="BB9" s="119">
        <f t="shared" si="18"/>
        <v>-4.0930442688749902E-2</v>
      </c>
      <c r="BC9" s="119">
        <f t="shared" si="19"/>
        <v>3.2797313535823935E-3</v>
      </c>
      <c r="BD9" s="119">
        <f t="shared" si="20"/>
        <v>-3.6500730633270972E-4</v>
      </c>
      <c r="BE9" s="119">
        <f t="shared" si="21"/>
        <v>-8.500967931992176E-3</v>
      </c>
      <c r="BF9" s="119">
        <f t="shared" si="22"/>
        <v>2.0419354838709713E-2</v>
      </c>
      <c r="BG9" s="119">
        <f t="shared" si="23"/>
        <v>-2.4913621616431958E-2</v>
      </c>
      <c r="BH9" s="119">
        <f t="shared" si="24"/>
        <v>-3.1359178240739638E-3</v>
      </c>
      <c r="BI9" s="120">
        <f t="shared" si="25"/>
        <v>-3.2657089049020094E-2</v>
      </c>
      <c r="BJ9" s="15"/>
      <c r="BM9" t="s">
        <v>53</v>
      </c>
      <c r="BN9" s="15">
        <v>616.89814814814815</v>
      </c>
      <c r="BO9" s="264">
        <v>-2.4913621616431958E-2</v>
      </c>
      <c r="BP9" s="264">
        <v>-3.2657089049020094E-2</v>
      </c>
    </row>
    <row r="10" spans="1:68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0">
        <v>490.90909090909088</v>
      </c>
      <c r="AG10" s="194">
        <v>466.66666666666669</v>
      </c>
      <c r="AH10" s="143">
        <v>493.33333333333331</v>
      </c>
      <c r="AI10" s="194">
        <v>500</v>
      </c>
      <c r="AJ10" s="194">
        <v>500</v>
      </c>
      <c r="AK10" s="44">
        <f t="shared" si="0"/>
        <v>3.4894398530761928E-2</v>
      </c>
      <c r="AL10" s="42">
        <f t="shared" si="1"/>
        <v>5.9006211180123946E-2</v>
      </c>
      <c r="AM10" s="49">
        <f t="shared" si="2"/>
        <v>-8.7096774193546889E-3</v>
      </c>
      <c r="AN10" s="49">
        <f t="shared" si="3"/>
        <v>2.0708221163800999E-4</v>
      </c>
      <c r="AO10" s="49">
        <f t="shared" si="4"/>
        <v>6.2801932367149815E-2</v>
      </c>
      <c r="AP10" s="49">
        <f t="shared" si="5"/>
        <v>-3.2467532467533866E-3</v>
      </c>
      <c r="AQ10" s="49">
        <f t="shared" si="6"/>
        <v>3.2573289902280145E-3</v>
      </c>
      <c r="AR10" s="49">
        <f t="shared" si="7"/>
        <v>4.305624688899945E-2</v>
      </c>
      <c r="AS10" s="49">
        <f t="shared" si="8"/>
        <v>-1.3886900501073773E-2</v>
      </c>
      <c r="AT10" s="49">
        <f t="shared" si="9"/>
        <v>2.7777777777777679E-2</v>
      </c>
      <c r="AU10" s="49">
        <f t="shared" si="10"/>
        <v>-8.0601665967519054E-3</v>
      </c>
      <c r="AV10" s="49">
        <f t="shared" si="11"/>
        <v>-1.6093574317407544E-2</v>
      </c>
      <c r="AW10" s="45">
        <f t="shared" si="12"/>
        <v>0.19154508043396912</v>
      </c>
      <c r="AX10" s="46">
        <f t="shared" si="13"/>
        <v>0.19154508043396912</v>
      </c>
      <c r="AY10" s="118">
        <f t="shared" si="15"/>
        <v>2.0659340659340497E-2</v>
      </c>
      <c r="AZ10" s="119">
        <f t="shared" si="16"/>
        <v>-8.720930232558155E-3</v>
      </c>
      <c r="BA10" s="119">
        <f t="shared" si="17"/>
        <v>-9.7751710654925272E-4</v>
      </c>
      <c r="BB10" s="119">
        <f t="shared" si="18"/>
        <v>1.0273972602739656E-2</v>
      </c>
      <c r="BC10" s="119">
        <f t="shared" si="19"/>
        <v>-1.5408320493067729E-3</v>
      </c>
      <c r="BD10" s="119">
        <f t="shared" si="20"/>
        <v>-4.9382716049382602E-2</v>
      </c>
      <c r="BE10" s="119">
        <f t="shared" si="21"/>
        <v>5.7142857142857162E-2</v>
      </c>
      <c r="BF10" s="119">
        <f t="shared" si="22"/>
        <v>1.3513513513513598E-2</v>
      </c>
      <c r="BG10" s="119">
        <f t="shared" si="23"/>
        <v>0</v>
      </c>
      <c r="BH10" s="119">
        <f t="shared" si="24"/>
        <v>3.8461538461538325E-2</v>
      </c>
      <c r="BI10" s="120">
        <f t="shared" si="25"/>
        <v>4.1666666666666741E-2</v>
      </c>
      <c r="BJ10" s="15"/>
      <c r="BM10" t="s">
        <v>64</v>
      </c>
      <c r="BN10" s="15">
        <v>500</v>
      </c>
      <c r="BO10" s="264">
        <v>0</v>
      </c>
      <c r="BP10" s="264">
        <v>4.1666666666666741E-2</v>
      </c>
    </row>
    <row r="11" spans="1:68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0">
        <v>315.09333333333331</v>
      </c>
      <c r="AG11" s="194">
        <v>316.82020202020198</v>
      </c>
      <c r="AH11" s="143">
        <v>329.8</v>
      </c>
      <c r="AI11" s="194">
        <v>326.15194805194812</v>
      </c>
      <c r="AJ11" s="194">
        <v>329.94</v>
      </c>
      <c r="AK11" s="44">
        <f t="shared" si="0"/>
        <v>5.2979826546003306E-2</v>
      </c>
      <c r="AL11" s="42">
        <f t="shared" si="1"/>
        <v>2.3181864730550172E-2</v>
      </c>
      <c r="AM11" s="49">
        <f t="shared" si="2"/>
        <v>-4.0194515846677548E-2</v>
      </c>
      <c r="AN11" s="49">
        <f t="shared" si="3"/>
        <v>2.0321018631771492E-2</v>
      </c>
      <c r="AO11" s="49">
        <f t="shared" si="4"/>
        <v>2.2167432874033999E-3</v>
      </c>
      <c r="AP11" s="49">
        <f t="shared" si="5"/>
        <v>9.4393972585193886E-4</v>
      </c>
      <c r="AQ11" s="49">
        <f t="shared" si="6"/>
        <v>3.809331054609455E-3</v>
      </c>
      <c r="AR11" s="49">
        <f t="shared" si="7"/>
        <v>-2.1994559198195263E-2</v>
      </c>
      <c r="AS11" s="49">
        <f t="shared" si="8"/>
        <v>9.7961526290148981E-3</v>
      </c>
      <c r="AT11" s="49">
        <f t="shared" si="9"/>
        <v>-1.5376295854105049E-2</v>
      </c>
      <c r="AU11" s="49">
        <f t="shared" si="10"/>
        <v>1.033842625479453E-3</v>
      </c>
      <c r="AV11" s="49">
        <f t="shared" si="11"/>
        <v>-1.9710598129617507E-3</v>
      </c>
      <c r="AW11" s="45">
        <f t="shared" si="12"/>
        <v>3.2173598759090094E-2</v>
      </c>
      <c r="AX11" s="46">
        <f t="shared" si="13"/>
        <v>3.2173598759090094E-2</v>
      </c>
      <c r="AY11" s="118">
        <f t="shared" si="15"/>
        <v>7.9753951225740582E-3</v>
      </c>
      <c r="AZ11" s="119">
        <f t="shared" si="16"/>
        <v>-2.3437251991074159E-2</v>
      </c>
      <c r="BA11" s="119">
        <f t="shared" si="17"/>
        <v>4.7107746647261139E-2</v>
      </c>
      <c r="BB11" s="119">
        <f t="shared" si="18"/>
        <v>-2.7108979808022515E-2</v>
      </c>
      <c r="BC11" s="119">
        <f t="shared" si="19"/>
        <v>1.2771176839576626E-4</v>
      </c>
      <c r="BD11" s="119">
        <f t="shared" si="20"/>
        <v>5.4804989639112289E-3</v>
      </c>
      <c r="BE11" s="119">
        <f t="shared" si="21"/>
        <v>4.0968971981686808E-2</v>
      </c>
      <c r="BF11" s="119">
        <f t="shared" si="22"/>
        <v>-1.1061406755766834E-2</v>
      </c>
      <c r="BG11" s="119">
        <f t="shared" si="23"/>
        <v>1.1614377809721077E-2</v>
      </c>
      <c r="BH11" s="119">
        <f t="shared" si="24"/>
        <v>5.0163376481818123E-2</v>
      </c>
      <c r="BI11" s="120">
        <f t="shared" si="25"/>
        <v>3.3044549291597169E-2</v>
      </c>
      <c r="BJ11" s="15"/>
      <c r="BM11" t="s">
        <v>54</v>
      </c>
      <c r="BN11" s="15">
        <v>329.94</v>
      </c>
      <c r="BO11" s="264">
        <v>1.1614377809721077E-2</v>
      </c>
      <c r="BP11" s="264">
        <v>3.3044549291597169E-2</v>
      </c>
    </row>
    <row r="12" spans="1:68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0">
        <v>733.33333333333337</v>
      </c>
      <c r="AG12" s="194">
        <v>755.13626834381557</v>
      </c>
      <c r="AH12" s="143">
        <v>754.71698113207549</v>
      </c>
      <c r="AI12" s="194">
        <v>750</v>
      </c>
      <c r="AJ12" s="194">
        <v>763.88888888888891</v>
      </c>
      <c r="AK12" s="44">
        <f t="shared" si="0"/>
        <v>1.5625E-2</v>
      </c>
      <c r="AL12" s="42">
        <f t="shared" si="1"/>
        <v>3.7437437437437548E-2</v>
      </c>
      <c r="AM12" s="49">
        <f t="shared" si="2"/>
        <v>-8.546066052820156E-3</v>
      </c>
      <c r="AN12" s="49">
        <f t="shared" si="3"/>
        <v>6.5359477124182774E-3</v>
      </c>
      <c r="AO12" s="49">
        <f t="shared" si="4"/>
        <v>2.0000000000000018E-2</v>
      </c>
      <c r="AP12" s="49">
        <f t="shared" si="5"/>
        <v>1.6260162601626105E-2</v>
      </c>
      <c r="AQ12" s="49">
        <f t="shared" si="6"/>
        <v>3.6253842775581857E-2</v>
      </c>
      <c r="AR12" s="49">
        <f t="shared" si="7"/>
        <v>-3.9430595468823437E-3</v>
      </c>
      <c r="AS12" s="49">
        <f t="shared" si="8"/>
        <v>4.8309178743961567E-3</v>
      </c>
      <c r="AT12" s="49">
        <f t="shared" si="9"/>
        <v>2.6785714285714413E-2</v>
      </c>
      <c r="AU12" s="49">
        <f t="shared" si="10"/>
        <v>-1.176470588235301E-2</v>
      </c>
      <c r="AV12" s="49">
        <f t="shared" si="11"/>
        <v>1.1904761904762085E-2</v>
      </c>
      <c r="AW12" s="45">
        <f t="shared" si="12"/>
        <v>0.16071428571428581</v>
      </c>
      <c r="AX12" s="46">
        <f t="shared" si="13"/>
        <v>0.16071428571428581</v>
      </c>
      <c r="AY12" s="118">
        <f t="shared" si="15"/>
        <v>2.0338983050847359E-2</v>
      </c>
      <c r="AZ12" s="119">
        <f t="shared" si="16"/>
        <v>2.9069767441860517E-2</v>
      </c>
      <c r="BA12" s="119">
        <f t="shared" si="17"/>
        <v>-2.5641025641025661E-2</v>
      </c>
      <c r="BB12" s="119">
        <f t="shared" si="18"/>
        <v>1.4432853906538146E-2</v>
      </c>
      <c r="BC12" s="119">
        <f t="shared" si="19"/>
        <v>-1.0768659487560228E-2</v>
      </c>
      <c r="BD12" s="119">
        <f t="shared" si="20"/>
        <v>2.9731275014293956E-2</v>
      </c>
      <c r="BE12" s="119">
        <f t="shared" si="21"/>
        <v>-5.5524708495291453E-4</v>
      </c>
      <c r="BF12" s="119">
        <f t="shared" si="22"/>
        <v>-6.2499999999999778E-3</v>
      </c>
      <c r="BG12" s="119">
        <f t="shared" si="23"/>
        <v>1.8518518518518601E-2</v>
      </c>
      <c r="BH12" s="119">
        <f t="shared" si="24"/>
        <v>6.944444444444442E-2</v>
      </c>
      <c r="BI12" s="120">
        <f t="shared" si="25"/>
        <v>9.8090277777777679E-2</v>
      </c>
      <c r="BJ12" s="15"/>
      <c r="BM12" t="s">
        <v>60</v>
      </c>
      <c r="BN12" s="15">
        <v>763.88888888888891</v>
      </c>
      <c r="BO12" s="264">
        <v>1.8518518518518601E-2</v>
      </c>
      <c r="BP12" s="264">
        <v>9.8090277777777679E-2</v>
      </c>
    </row>
    <row r="13" spans="1:68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0">
        <v>648.14814814814815</v>
      </c>
      <c r="AG13" s="194">
        <v>652.35814296241711</v>
      </c>
      <c r="AH13" s="143">
        <v>645.09569377990431</v>
      </c>
      <c r="AI13" s="194">
        <v>641.56545209176784</v>
      </c>
      <c r="AJ13" s="194">
        <v>644.73684210526312</v>
      </c>
      <c r="AK13" s="44">
        <f t="shared" si="0"/>
        <v>2.8571428571428692E-2</v>
      </c>
      <c r="AL13" s="42">
        <f t="shared" si="1"/>
        <v>1.8808962264150964E-2</v>
      </c>
      <c r="AM13" s="42">
        <f t="shared" si="2"/>
        <v>2.5487758844529695E-2</v>
      </c>
      <c r="AN13" s="49">
        <f t="shared" si="3"/>
        <v>1.3445378151260456E-2</v>
      </c>
      <c r="AO13" s="49">
        <f t="shared" si="4"/>
        <v>3.298611111111116E-2</v>
      </c>
      <c r="AP13" s="49">
        <f t="shared" si="5"/>
        <v>2.857142857142847E-2</v>
      </c>
      <c r="AQ13" s="49">
        <f t="shared" si="6"/>
        <v>2.2222222222222143E-2</v>
      </c>
      <c r="AR13" s="49">
        <f t="shared" si="7"/>
        <v>1.2329656067488592E-2</v>
      </c>
      <c r="AS13" s="49">
        <f t="shared" si="8"/>
        <v>2.3897435897435981E-2</v>
      </c>
      <c r="AT13" s="49">
        <f t="shared" si="9"/>
        <v>1.7897091722594904E-2</v>
      </c>
      <c r="AU13" s="49">
        <f t="shared" si="10"/>
        <v>1.4370245139475823E-2</v>
      </c>
      <c r="AV13" s="49">
        <f t="shared" si="11"/>
        <v>1.8333333333333313E-2</v>
      </c>
      <c r="AW13" s="45">
        <f t="shared" si="12"/>
        <v>0.28914285714285715</v>
      </c>
      <c r="AX13" s="46">
        <f t="shared" si="13"/>
        <v>0.28914285714285715</v>
      </c>
      <c r="AY13" s="118">
        <f t="shared" si="15"/>
        <v>2.5835866261398222E-2</v>
      </c>
      <c r="AZ13" s="119">
        <f t="shared" si="16"/>
        <v>-1.6583747927031434E-3</v>
      </c>
      <c r="BA13" s="119">
        <f t="shared" si="17"/>
        <v>1.6177957532861553E-2</v>
      </c>
      <c r="BB13" s="119">
        <f t="shared" si="18"/>
        <v>3.6363636363636598E-3</v>
      </c>
      <c r="BC13" s="119">
        <f t="shared" si="19"/>
        <v>-9.7736625514402986E-3</v>
      </c>
      <c r="BD13" s="119">
        <f t="shared" si="20"/>
        <v>6.4954205705862744E-3</v>
      </c>
      <c r="BE13" s="119">
        <f t="shared" si="21"/>
        <v>-1.1132610607929805E-2</v>
      </c>
      <c r="BF13" s="119">
        <f t="shared" si="22"/>
        <v>-5.472431024072133E-3</v>
      </c>
      <c r="BG13" s="119">
        <f t="shared" si="23"/>
        <v>4.9432057214977565E-3</v>
      </c>
      <c r="BH13" s="119">
        <f t="shared" si="24"/>
        <v>2.8835386338185831E-2</v>
      </c>
      <c r="BI13" s="120">
        <f t="shared" si="25"/>
        <v>8.1773225008830774E-2</v>
      </c>
      <c r="BJ13" s="15"/>
      <c r="BM13" t="s">
        <v>55</v>
      </c>
      <c r="BN13" s="15">
        <v>644.73684210526312</v>
      </c>
      <c r="BO13" s="264">
        <v>4.9432057214977565E-3</v>
      </c>
      <c r="BP13" s="264">
        <v>8.1773225008830774E-2</v>
      </c>
    </row>
    <row r="14" spans="1:68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0">
        <v>405.97413793103402</v>
      </c>
      <c r="AG14" s="194">
        <v>410.95890410958901</v>
      </c>
      <c r="AH14" s="143">
        <v>419</v>
      </c>
      <c r="AI14" s="194">
        <v>422.222222222222</v>
      </c>
      <c r="AJ14" s="194">
        <v>431.506849315068</v>
      </c>
      <c r="AK14" s="44">
        <f t="shared" si="0"/>
        <v>-4.8317378493621832E-2</v>
      </c>
      <c r="AL14" s="42">
        <f t="shared" si="1"/>
        <v>7.3535533140074216E-2</v>
      </c>
      <c r="AM14" s="49">
        <f t="shared" si="2"/>
        <v>-2.8503290187429253E-2</v>
      </c>
      <c r="AN14" s="49">
        <f t="shared" si="3"/>
        <v>-2.0176700657288604E-2</v>
      </c>
      <c r="AO14" s="49">
        <f t="shared" si="4"/>
        <v>3.9886039886039892E-2</v>
      </c>
      <c r="AP14" s="49">
        <f t="shared" si="5"/>
        <v>3.8420615832817084E-3</v>
      </c>
      <c r="AQ14" s="49">
        <f t="shared" si="6"/>
        <v>1.5299158109090882E-2</v>
      </c>
      <c r="AR14" s="49">
        <f t="shared" si="7"/>
        <v>-6.0093842650772111E-2</v>
      </c>
      <c r="AS14" s="49">
        <f t="shared" si="8"/>
        <v>6.9364247651028776E-2</v>
      </c>
      <c r="AT14" s="49">
        <f t="shared" si="9"/>
        <v>-2.366222322465128E-2</v>
      </c>
      <c r="AU14" s="49">
        <f t="shared" si="10"/>
        <v>-2.5156382978723246E-2</v>
      </c>
      <c r="AV14" s="49">
        <f t="shared" si="11"/>
        <v>7.9000942237572813E-2</v>
      </c>
      <c r="AW14" s="45">
        <f t="shared" si="12"/>
        <v>6.3922140399655047E-2</v>
      </c>
      <c r="AX14" s="46">
        <f t="shared" si="13"/>
        <v>6.3922140399655047E-2</v>
      </c>
      <c r="AY14" s="118">
        <f t="shared" si="15"/>
        <v>-3.8891444444444478E-2</v>
      </c>
      <c r="AZ14" s="119">
        <f t="shared" si="16"/>
        <v>5.3209912536443138E-2</v>
      </c>
      <c r="BA14" s="119">
        <f t="shared" si="17"/>
        <v>2.8525872592741752E-3</v>
      </c>
      <c r="BB14" s="119">
        <f t="shared" si="18"/>
        <v>-5.5554389573322038E-2</v>
      </c>
      <c r="BC14" s="119">
        <f t="shared" si="19"/>
        <v>4.6511111111111614E-2</v>
      </c>
      <c r="BD14" s="119">
        <f t="shared" si="20"/>
        <v>1.2278531346747501E-2</v>
      </c>
      <c r="BE14" s="119">
        <f t="shared" si="21"/>
        <v>1.9566666666666732E-2</v>
      </c>
      <c r="BF14" s="119">
        <f t="shared" si="22"/>
        <v>7.6902678334653807E-3</v>
      </c>
      <c r="BG14" s="119">
        <f t="shared" si="23"/>
        <v>2.1989906272529947E-2</v>
      </c>
      <c r="BH14" s="119">
        <f t="shared" si="24"/>
        <v>6.6435520547943883E-2</v>
      </c>
      <c r="BI14" s="120">
        <f t="shared" si="25"/>
        <v>9.5195049023015121E-2</v>
      </c>
      <c r="BJ14" s="15"/>
      <c r="BM14" t="s">
        <v>56</v>
      </c>
      <c r="BN14" s="15">
        <v>431.506849315068</v>
      </c>
      <c r="BO14" s="264">
        <v>2.1989906272529947E-2</v>
      </c>
      <c r="BP14" s="264">
        <v>9.5195049023015121E-2</v>
      </c>
    </row>
    <row r="15" spans="1:68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0">
        <v>423.07692307692309</v>
      </c>
      <c r="AG15" s="194">
        <v>423.38071428571419</v>
      </c>
      <c r="AH15" s="143">
        <v>437.5</v>
      </c>
      <c r="AI15" s="194">
        <v>422.67373063683311</v>
      </c>
      <c r="AJ15" s="194">
        <v>437.1</v>
      </c>
      <c r="AK15" s="44">
        <f t="shared" si="0"/>
        <v>4.416955903960007E-2</v>
      </c>
      <c r="AL15" s="42">
        <f t="shared" si="1"/>
        <v>2.6137993953900818E-5</v>
      </c>
      <c r="AM15" s="49">
        <f t="shared" si="2"/>
        <v>3.4337430381864653E-2</v>
      </c>
      <c r="AN15" s="49">
        <f t="shared" si="3"/>
        <v>-2.330860745341623E-2</v>
      </c>
      <c r="AO15" s="49">
        <f t="shared" si="4"/>
        <v>8.764300639338396E-2</v>
      </c>
      <c r="AP15" s="49">
        <f t="shared" si="5"/>
        <v>3.8337643668453492E-3</v>
      </c>
      <c r="AQ15" s="49">
        <f t="shared" si="6"/>
        <v>8.2231827303047567E-7</v>
      </c>
      <c r="AR15" s="49">
        <f t="shared" si="7"/>
        <v>-2.8700168635996448E-2</v>
      </c>
      <c r="AS15" s="49">
        <f t="shared" si="8"/>
        <v>4.765587260651416E-2</v>
      </c>
      <c r="AT15" s="49">
        <f t="shared" si="9"/>
        <v>3.8896369878917758E-2</v>
      </c>
      <c r="AU15" s="49">
        <f t="shared" si="10"/>
        <v>4.1748673684210535E-2</v>
      </c>
      <c r="AV15" s="49">
        <f t="shared" si="11"/>
        <v>2.5837886838742774E-2</v>
      </c>
      <c r="AW15" s="45">
        <f t="shared" si="12"/>
        <v>0.30117704690908464</v>
      </c>
      <c r="AX15" s="46">
        <f t="shared" si="13"/>
        <v>0.30117704690908464</v>
      </c>
      <c r="AY15" s="118">
        <f t="shared" si="15"/>
        <v>6.3795815384615429E-2</v>
      </c>
      <c r="AZ15" s="119">
        <f t="shared" si="16"/>
        <v>-7.4404761904761973E-2</v>
      </c>
      <c r="BA15" s="119">
        <f t="shared" si="17"/>
        <v>1.2382747532986071E-2</v>
      </c>
      <c r="BB15" s="119">
        <f t="shared" si="18"/>
        <v>-2.0048479412267173E-2</v>
      </c>
      <c r="BC15" s="119">
        <f t="shared" si="19"/>
        <v>6.9557713577306002E-2</v>
      </c>
      <c r="BD15" s="119">
        <f t="shared" si="20"/>
        <v>7.1805194805163453E-4</v>
      </c>
      <c r="BE15" s="119">
        <f t="shared" si="21"/>
        <v>3.3348910892425643E-2</v>
      </c>
      <c r="BF15" s="119">
        <f t="shared" si="22"/>
        <v>-3.3888615687238555E-2</v>
      </c>
      <c r="BG15" s="119">
        <f t="shared" si="23"/>
        <v>3.4130981694630469E-2</v>
      </c>
      <c r="BH15" s="119">
        <f t="shared" si="24"/>
        <v>7.9429814600000093E-2</v>
      </c>
      <c r="BI15" s="120">
        <f t="shared" si="25"/>
        <v>0.19841801541922433</v>
      </c>
      <c r="BJ15" s="15"/>
      <c r="BM15" t="s">
        <v>57</v>
      </c>
      <c r="BN15" s="15">
        <v>437.1</v>
      </c>
      <c r="BO15" s="264">
        <v>3.4130981694630469E-2</v>
      </c>
      <c r="BP15" s="264">
        <v>0.19841801541922433</v>
      </c>
    </row>
    <row r="16" spans="1:68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0">
        <v>419.67741935483872</v>
      </c>
      <c r="AG16" s="194">
        <v>431.0795454545455</v>
      </c>
      <c r="AH16" s="143">
        <v>436.80555555555549</v>
      </c>
      <c r="AI16" s="194">
        <v>439.09552845528458</v>
      </c>
      <c r="AJ16" s="194">
        <v>425.531914893617</v>
      </c>
      <c r="AK16" s="44">
        <f t="shared" si="0"/>
        <v>8.5972850678732948E-2</v>
      </c>
      <c r="AL16" s="42">
        <f t="shared" si="1"/>
        <v>8.3333333333333037E-3</v>
      </c>
      <c r="AM16" s="49">
        <f t="shared" si="2"/>
        <v>1.3368983957218195E-3</v>
      </c>
      <c r="AN16" s="49">
        <f t="shared" si="3"/>
        <v>2.1361815754339153E-2</v>
      </c>
      <c r="AO16" s="49">
        <f t="shared" si="4"/>
        <v>4.4669772540421704E-2</v>
      </c>
      <c r="AP16" s="49">
        <f t="shared" si="5"/>
        <v>-1.562965999810928E-2</v>
      </c>
      <c r="AQ16" s="49">
        <f t="shared" si="6"/>
        <v>1.4719152363117383E-2</v>
      </c>
      <c r="AR16" s="49">
        <f t="shared" si="7"/>
        <v>-6.1728395061725339E-3</v>
      </c>
      <c r="AS16" s="49">
        <f t="shared" si="8"/>
        <v>1.4185110663983647E-2</v>
      </c>
      <c r="AT16" s="49">
        <f t="shared" si="9"/>
        <v>-3.9253475420523154E-3</v>
      </c>
      <c r="AU16" s="49">
        <f t="shared" si="10"/>
        <v>2.5668449197860932E-2</v>
      </c>
      <c r="AV16" s="49">
        <f t="shared" si="11"/>
        <v>1.4322052643220617E-2</v>
      </c>
      <c r="AW16" s="45">
        <f t="shared" si="12"/>
        <v>0.22058823529411753</v>
      </c>
      <c r="AX16" s="46">
        <f t="shared" si="13"/>
        <v>0.22058823529411753</v>
      </c>
      <c r="AY16" s="118">
        <f t="shared" si="15"/>
        <v>7.4687891838849385E-3</v>
      </c>
      <c r="AZ16" s="119">
        <f t="shared" si="16"/>
        <v>1.1904761904762085E-2</v>
      </c>
      <c r="BA16" s="119">
        <f t="shared" si="17"/>
        <v>-7.2727272727279857E-4</v>
      </c>
      <c r="BB16" s="119">
        <f t="shared" si="18"/>
        <v>2.9320024953212842E-2</v>
      </c>
      <c r="BC16" s="119">
        <f t="shared" si="19"/>
        <v>-2.0752688172043121E-2</v>
      </c>
      <c r="BD16" s="119">
        <f t="shared" si="20"/>
        <v>2.7168786248340515E-2</v>
      </c>
      <c r="BE16" s="119">
        <f t="shared" si="21"/>
        <v>1.3282954761799859E-2</v>
      </c>
      <c r="BF16" s="119">
        <f t="shared" si="22"/>
        <v>5.2425452712399068E-3</v>
      </c>
      <c r="BG16" s="119">
        <f t="shared" si="23"/>
        <v>-3.0889892250517081E-2</v>
      </c>
      <c r="BH16" s="119">
        <f t="shared" si="24"/>
        <v>4.1153155995504065E-2</v>
      </c>
      <c r="BI16" s="120">
        <f t="shared" si="25"/>
        <v>7.8920319877080702E-2</v>
      </c>
      <c r="BJ16" s="15"/>
      <c r="BM16" t="s">
        <v>58</v>
      </c>
      <c r="BN16" s="15">
        <v>425.531914893617</v>
      </c>
      <c r="BO16" s="264">
        <v>-3.0889892250517081E-2</v>
      </c>
      <c r="BP16" s="264">
        <v>7.8920319877080702E-2</v>
      </c>
    </row>
    <row r="17" spans="1:68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0">
        <v>1155</v>
      </c>
      <c r="AF17" s="170">
        <v>1155</v>
      </c>
      <c r="AG17" s="194">
        <v>1142</v>
      </c>
      <c r="AH17" s="141">
        <v>1126</v>
      </c>
      <c r="AI17" s="194">
        <v>1128</v>
      </c>
      <c r="AJ17" s="211">
        <v>1117</v>
      </c>
      <c r="AK17" s="54">
        <f t="shared" si="0"/>
        <v>1.8675110953239704E-2</v>
      </c>
      <c r="AL17" s="55">
        <f t="shared" si="1"/>
        <v>3.7800902640231504E-2</v>
      </c>
      <c r="AM17" s="50">
        <f t="shared" si="2"/>
        <v>2.7777777777777679E-2</v>
      </c>
      <c r="AN17" s="50">
        <f t="shared" si="3"/>
        <v>2.4024024024023927E-2</v>
      </c>
      <c r="AO17" s="50">
        <f t="shared" si="4"/>
        <v>1.6617790811339184E-2</v>
      </c>
      <c r="AP17" s="50">
        <f t="shared" si="5"/>
        <v>6.7307692307692069E-3</v>
      </c>
      <c r="AQ17" s="50">
        <f t="shared" si="6"/>
        <v>1.5281757402101137E-2</v>
      </c>
      <c r="AR17" s="50">
        <f t="shared" si="7"/>
        <v>1.8814675446848561E-2</v>
      </c>
      <c r="AS17" s="50">
        <f t="shared" si="8"/>
        <v>1.3204062788550353E-2</v>
      </c>
      <c r="AT17" s="50">
        <f t="shared" si="9"/>
        <v>1.6130502141620484E-2</v>
      </c>
      <c r="AU17" s="50">
        <f t="shared" si="10"/>
        <v>3.5874439461882623E-3</v>
      </c>
      <c r="AV17" s="50">
        <f t="shared" si="11"/>
        <v>3.5746201966040392E-3</v>
      </c>
      <c r="AW17" s="66">
        <f t="shared" si="12"/>
        <v>0.22141494799451888</v>
      </c>
      <c r="AX17" s="88">
        <f t="shared" si="13"/>
        <v>0.22141494799451888</v>
      </c>
      <c r="AY17" s="121">
        <f t="shared" si="15"/>
        <v>-8.9047195013358671E-4</v>
      </c>
      <c r="AZ17" s="122">
        <f t="shared" si="16"/>
        <v>1.6042780748663166E-2</v>
      </c>
      <c r="BA17" s="122">
        <f t="shared" si="17"/>
        <v>1.7543859649122862E-3</v>
      </c>
      <c r="BB17" s="122">
        <f t="shared" si="18"/>
        <v>1.138353765323985E-2</v>
      </c>
      <c r="BC17" s="122">
        <f t="shared" si="19"/>
        <v>0</v>
      </c>
      <c r="BD17" s="122">
        <f t="shared" si="20"/>
        <v>-1.1255411255411296E-2</v>
      </c>
      <c r="BE17" s="119">
        <f t="shared" si="21"/>
        <v>-1.4010507880910628E-2</v>
      </c>
      <c r="BF17" s="119">
        <f t="shared" si="22"/>
        <v>1.7761989342806039E-3</v>
      </c>
      <c r="BG17" s="119">
        <f t="shared" si="23"/>
        <v>-9.7517730496453625E-3</v>
      </c>
      <c r="BH17" s="119">
        <f t="shared" si="24"/>
        <v>-5.3428317008014092E-3</v>
      </c>
      <c r="BI17" s="120">
        <f t="shared" si="25"/>
        <v>1.7953157750842941E-2</v>
      </c>
      <c r="BJ17" s="15"/>
      <c r="BM17" t="s">
        <v>61</v>
      </c>
      <c r="BN17" s="15">
        <v>1117</v>
      </c>
      <c r="BO17" s="264">
        <v>-9.7517730496453625E-3</v>
      </c>
      <c r="BP17" s="264">
        <v>1.7953157750842941E-2</v>
      </c>
    </row>
    <row r="18" spans="1:68" ht="28.5" customHeight="1" thickBot="1" x14ac:dyDescent="0.25">
      <c r="B18" s="223" t="s">
        <v>79</v>
      </c>
      <c r="C18" s="224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5"/>
      <c r="AC18" s="14"/>
      <c r="AD18" s="14"/>
      <c r="AE18" s="196"/>
      <c r="AF18" s="196"/>
      <c r="AG18" s="196"/>
      <c r="AH18" s="196"/>
      <c r="AI18" s="196"/>
      <c r="AJ18" s="196"/>
      <c r="AK18" s="76">
        <f>+AVERAGE(AK4:AK17)</f>
        <v>9.3962846348428462E-3</v>
      </c>
      <c r="AL18" s="77">
        <f t="shared" ref="AL18:AO18" si="26">+AVERAGE(AL4:AL17)</f>
        <v>4.4653691676571704E-2</v>
      </c>
      <c r="AM18" s="77">
        <f t="shared" si="26"/>
        <v>2.2183259955329154E-3</v>
      </c>
      <c r="AN18" s="77">
        <f t="shared" si="26"/>
        <v>1.6580301424560056E-2</v>
      </c>
      <c r="AO18" s="77">
        <f t="shared" si="26"/>
        <v>2.5266955042544576E-2</v>
      </c>
      <c r="AP18" s="77">
        <f t="shared" ref="AP18:AT18" si="27">+AVERAGE(AP4:AP17)</f>
        <v>7.6411542621848206E-3</v>
      </c>
      <c r="AQ18" s="78">
        <f t="shared" si="27"/>
        <v>1.83153059976893E-2</v>
      </c>
      <c r="AR18" s="89">
        <f t="shared" si="27"/>
        <v>-6.7953855122335526E-3</v>
      </c>
      <c r="AS18" s="90">
        <f t="shared" si="27"/>
        <v>2.9375944684876223E-2</v>
      </c>
      <c r="AT18" s="90">
        <f t="shared" si="27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28">+AVERAGE(AX4:AX17)</f>
        <v>0.17260374482862359</v>
      </c>
      <c r="AY18" s="164">
        <f t="shared" si="28"/>
        <v>1.6167388710443899E-2</v>
      </c>
      <c r="AZ18" s="165">
        <f t="shared" si="28"/>
        <v>8.1757886072734241E-3</v>
      </c>
      <c r="BA18" s="165">
        <f t="shared" si="28"/>
        <v>4.5160593251503834E-3</v>
      </c>
      <c r="BB18" s="165">
        <f t="shared" si="28"/>
        <v>-6.5735212880211656E-3</v>
      </c>
      <c r="BC18" s="165">
        <f t="shared" si="28"/>
        <v>1.3479737673764194E-2</v>
      </c>
      <c r="BD18" s="165">
        <f>+AVERAGE(BD4:BD17)</f>
        <v>3.0460018300039115E-3</v>
      </c>
      <c r="BE18" s="165">
        <f>+AVERAGE(BE4:BE17)</f>
        <v>3.6525996244977654E-3</v>
      </c>
      <c r="BF18" s="165">
        <f>+AVERAGE(BF4:BF17)</f>
        <v>7.1676182531904874E-3</v>
      </c>
      <c r="BG18" s="165">
        <f>+AVERAGE(BG4:BG17)</f>
        <v>1.1111412693510339E-2</v>
      </c>
      <c r="BH18" s="165">
        <f>+(1+AY18)*(1+AZ18)*(1+BB18)*(1+BA18)*(1+BC18)*(1+BD18)*(1+BE18)*(1+BF18)*(1+BG18)-1</f>
        <v>6.2219413578732397E-2</v>
      </c>
      <c r="BI18" s="166">
        <f>+AVERAGE(BI4:BI17)</f>
        <v>7.731464413795168E-2</v>
      </c>
      <c r="BM18" t="s">
        <v>79</v>
      </c>
      <c r="BN18" s="15">
        <v>545</v>
      </c>
      <c r="BO18" s="266">
        <v>1.1111412693510339E-2</v>
      </c>
      <c r="BP18" s="264">
        <v>7.731464413795168E-2</v>
      </c>
    </row>
    <row r="19" spans="1:68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8" ht="15" x14ac:dyDescent="0.2">
      <c r="C20" s="2"/>
      <c r="G20" s="71"/>
      <c r="AK20" s="72"/>
      <c r="AW20" s="53"/>
    </row>
    <row r="21" spans="1:68" ht="15" x14ac:dyDescent="0.2">
      <c r="C21" s="2"/>
    </row>
    <row r="22" spans="1:68" ht="15" x14ac:dyDescent="0.2">
      <c r="C22" s="2"/>
    </row>
    <row r="23" spans="1:68" ht="15" x14ac:dyDescent="0.2">
      <c r="C23" s="2"/>
      <c r="BM23" t="s">
        <v>110</v>
      </c>
      <c r="BN23" t="s">
        <v>111</v>
      </c>
      <c r="BO23" t="s">
        <v>112</v>
      </c>
      <c r="BP23" t="s">
        <v>113</v>
      </c>
    </row>
    <row r="24" spans="1:68" ht="15" x14ac:dyDescent="0.2">
      <c r="C24" s="2"/>
      <c r="BM24" t="s">
        <v>20</v>
      </c>
      <c r="BN24" s="15">
        <v>536</v>
      </c>
      <c r="BO24" s="264">
        <v>-4.7111111111111104E-2</v>
      </c>
      <c r="BP24" s="264">
        <v>1.132075471698113E-2</v>
      </c>
    </row>
    <row r="25" spans="1:68" ht="15" x14ac:dyDescent="0.2">
      <c r="C25" s="2"/>
      <c r="BM25" t="s">
        <v>21</v>
      </c>
      <c r="BN25" s="15">
        <v>546.51162790697674</v>
      </c>
      <c r="BO25" s="264">
        <v>1.6240630405535139E-2</v>
      </c>
      <c r="BP25" s="264">
        <v>0.12849008712355081</v>
      </c>
    </row>
    <row r="26" spans="1:68" ht="15" x14ac:dyDescent="0.2">
      <c r="C26" s="2"/>
      <c r="BM26" t="s">
        <v>22</v>
      </c>
      <c r="BN26" s="15">
        <v>416.65277777777783</v>
      </c>
      <c r="BO26" s="264">
        <v>5.3078449328449295E-2</v>
      </c>
      <c r="BP26" s="264">
        <v>9.0714077952297911E-2</v>
      </c>
    </row>
    <row r="27" spans="1:68" ht="15" x14ac:dyDescent="0.2">
      <c r="C27" s="2"/>
      <c r="BM27" t="s">
        <v>23</v>
      </c>
      <c r="BN27" s="15">
        <v>436.36363636363637</v>
      </c>
      <c r="BO27" s="265">
        <v>0.12207792207792201</v>
      </c>
      <c r="BP27" s="264">
        <v>0.15636363636363648</v>
      </c>
    </row>
    <row r="28" spans="1:68" ht="15" x14ac:dyDescent="0.2">
      <c r="C28" s="2"/>
      <c r="BM28" t="s">
        <v>10</v>
      </c>
      <c r="BN28" s="15">
        <v>422.41379310344831</v>
      </c>
      <c r="BO28" s="264">
        <v>-1.4367816091954033E-2</v>
      </c>
      <c r="BP28" s="264">
        <v>8.3112290008841905E-2</v>
      </c>
    </row>
    <row r="29" spans="1:68" ht="15" x14ac:dyDescent="0.2">
      <c r="C29" s="2"/>
      <c r="BM29" t="s">
        <v>11</v>
      </c>
      <c r="BN29" s="15">
        <v>616.89814814814815</v>
      </c>
      <c r="BO29" s="264">
        <v>-2.4913621616431958E-2</v>
      </c>
      <c r="BP29" s="264">
        <v>-3.2657089049020094E-2</v>
      </c>
    </row>
    <row r="30" spans="1:68" ht="15" x14ac:dyDescent="0.2">
      <c r="C30" s="2"/>
      <c r="BM30" t="s">
        <v>12</v>
      </c>
      <c r="BN30" s="15">
        <v>500</v>
      </c>
      <c r="BO30" s="264">
        <v>0</v>
      </c>
      <c r="BP30" s="264">
        <v>4.1666666666666741E-2</v>
      </c>
    </row>
    <row r="31" spans="1:68" ht="15" x14ac:dyDescent="0.2">
      <c r="C31" s="2"/>
      <c r="BM31" t="s">
        <v>13</v>
      </c>
      <c r="BN31" s="15">
        <v>329.94</v>
      </c>
      <c r="BO31" s="264">
        <v>1.1614377809721077E-2</v>
      </c>
      <c r="BP31" s="264">
        <v>3.3044549291597169E-2</v>
      </c>
    </row>
    <row r="32" spans="1:68" x14ac:dyDescent="0.2">
      <c r="BM32" t="s">
        <v>24</v>
      </c>
      <c r="BN32" s="15">
        <v>763.88888888888891</v>
      </c>
      <c r="BO32" s="264">
        <v>1.8518518518518601E-2</v>
      </c>
      <c r="BP32" s="264">
        <v>9.8090277777777679E-2</v>
      </c>
    </row>
    <row r="33" spans="65:68" x14ac:dyDescent="0.2">
      <c r="BM33" t="s">
        <v>14</v>
      </c>
      <c r="BN33" s="15">
        <v>644.73684210526312</v>
      </c>
      <c r="BO33" s="264">
        <v>4.9432057214977565E-3</v>
      </c>
      <c r="BP33" s="264">
        <v>8.1773225008830774E-2</v>
      </c>
    </row>
    <row r="34" spans="65:68" x14ac:dyDescent="0.2">
      <c r="BM34" t="s">
        <v>25</v>
      </c>
      <c r="BN34" s="15">
        <v>431.506849315068</v>
      </c>
      <c r="BO34" s="264">
        <v>2.1989906272529947E-2</v>
      </c>
      <c r="BP34" s="264">
        <v>9.5195049023015121E-2</v>
      </c>
    </row>
    <row r="35" spans="65:68" x14ac:dyDescent="0.2">
      <c r="BM35" t="s">
        <v>49</v>
      </c>
      <c r="BN35" s="15">
        <v>437.1</v>
      </c>
      <c r="BO35" s="264">
        <v>3.4130981694630469E-2</v>
      </c>
      <c r="BP35" s="264">
        <v>0.19841801541922433</v>
      </c>
    </row>
    <row r="36" spans="65:68" x14ac:dyDescent="0.2">
      <c r="BM36" t="s">
        <v>26</v>
      </c>
      <c r="BN36" s="15">
        <v>425.531914893617</v>
      </c>
      <c r="BO36" s="264">
        <v>-3.0889892250517081E-2</v>
      </c>
      <c r="BP36" s="264">
        <v>7.8920319877080702E-2</v>
      </c>
    </row>
    <row r="37" spans="65:68" x14ac:dyDescent="0.2">
      <c r="BM37" t="s">
        <v>15</v>
      </c>
      <c r="BN37" s="15">
        <v>1117</v>
      </c>
      <c r="BO37" s="264">
        <v>-9.7517730496453625E-3</v>
      </c>
      <c r="BP37" s="264">
        <v>1.7953157750842941E-2</v>
      </c>
    </row>
    <row r="38" spans="65:68" x14ac:dyDescent="0.2">
      <c r="BM38" t="s">
        <v>114</v>
      </c>
      <c r="BN38" s="15">
        <v>545</v>
      </c>
      <c r="BO38" s="266">
        <v>1.1111412693510339E-2</v>
      </c>
      <c r="BP38" s="264">
        <v>7.731464413795168E-2</v>
      </c>
    </row>
    <row r="43" spans="65:68" x14ac:dyDescent="0.2">
      <c r="BM43" t="s">
        <v>131</v>
      </c>
      <c r="BN43" t="s">
        <v>115</v>
      </c>
      <c r="BO43" t="s">
        <v>116</v>
      </c>
      <c r="BP43" t="s">
        <v>117</v>
      </c>
    </row>
    <row r="44" spans="65:68" x14ac:dyDescent="0.2">
      <c r="BM44" t="s">
        <v>120</v>
      </c>
      <c r="BN44" s="15">
        <v>536</v>
      </c>
      <c r="BO44" s="72">
        <v>-4.7111111111111104E-2</v>
      </c>
      <c r="BP44" s="72">
        <v>1.132075471698113E-2</v>
      </c>
    </row>
    <row r="45" spans="65:68" x14ac:dyDescent="0.2">
      <c r="BM45" t="s">
        <v>121</v>
      </c>
      <c r="BN45" s="15">
        <v>546.51162790697674</v>
      </c>
      <c r="BO45" s="72">
        <v>1.6240630405535139E-2</v>
      </c>
      <c r="BP45" s="72">
        <v>0.12849008712355081</v>
      </c>
    </row>
    <row r="46" spans="65:68" x14ac:dyDescent="0.2">
      <c r="BM46" t="s">
        <v>127</v>
      </c>
      <c r="BN46" s="15">
        <v>416.65277777777783</v>
      </c>
      <c r="BO46" s="72">
        <v>5.3078449328449295E-2</v>
      </c>
      <c r="BP46" s="72">
        <v>9.0714077952297911E-2</v>
      </c>
    </row>
    <row r="47" spans="65:68" x14ac:dyDescent="0.2">
      <c r="BM47" t="s">
        <v>124</v>
      </c>
      <c r="BN47" s="15">
        <v>436.36363636363637</v>
      </c>
      <c r="BO47" s="72">
        <v>0.12207792207792201</v>
      </c>
      <c r="BP47" s="72">
        <v>0.15636363636363648</v>
      </c>
    </row>
    <row r="48" spans="65:68" x14ac:dyDescent="0.2">
      <c r="BM48" t="s">
        <v>128</v>
      </c>
      <c r="BN48" s="15">
        <v>422.41379310344831</v>
      </c>
      <c r="BO48" s="72">
        <v>-1.4367816091954033E-2</v>
      </c>
      <c r="BP48" s="72">
        <v>8.3112290008841905E-2</v>
      </c>
    </row>
    <row r="49" spans="65:68" x14ac:dyDescent="0.2">
      <c r="BM49" t="s">
        <v>119</v>
      </c>
      <c r="BN49" s="15">
        <v>616.89814814814815</v>
      </c>
      <c r="BO49" s="72">
        <v>-2.4913621616431958E-2</v>
      </c>
      <c r="BP49" s="72">
        <v>-3.2657089049020094E-2</v>
      </c>
    </row>
    <row r="50" spans="65:68" x14ac:dyDescent="0.2">
      <c r="BM50" t="s">
        <v>122</v>
      </c>
      <c r="BN50" s="15">
        <v>500</v>
      </c>
      <c r="BO50" s="72">
        <v>0</v>
      </c>
      <c r="BP50" s="72">
        <v>4.1666666666666741E-2</v>
      </c>
    </row>
    <row r="51" spans="65:68" x14ac:dyDescent="0.2">
      <c r="BM51" t="s">
        <v>129</v>
      </c>
      <c r="BN51" s="15">
        <v>329.94</v>
      </c>
      <c r="BO51" s="72">
        <v>1.1614377809721077E-2</v>
      </c>
      <c r="BP51" s="72">
        <v>3.3044549291597169E-2</v>
      </c>
    </row>
    <row r="52" spans="65:68" x14ac:dyDescent="0.2">
      <c r="BM52" t="s">
        <v>118</v>
      </c>
      <c r="BN52" s="15">
        <v>763.88888888888891</v>
      </c>
      <c r="BO52" s="72">
        <v>1.8518518518518601E-2</v>
      </c>
      <c r="BP52" s="72">
        <v>9.8090277777777679E-2</v>
      </c>
    </row>
    <row r="53" spans="65:68" x14ac:dyDescent="0.2">
      <c r="BM53" t="s">
        <v>126</v>
      </c>
      <c r="BN53" s="15">
        <v>644.73684210526312</v>
      </c>
      <c r="BO53" s="72">
        <v>4.9432057214977565E-3</v>
      </c>
      <c r="BP53" s="72">
        <v>8.1773225008830774E-2</v>
      </c>
    </row>
    <row r="54" spans="65:68" x14ac:dyDescent="0.2">
      <c r="BM54" t="s">
        <v>132</v>
      </c>
      <c r="BN54" s="15">
        <v>431.506849315068</v>
      </c>
      <c r="BO54" s="72">
        <v>2.1989906272529947E-2</v>
      </c>
      <c r="BP54" s="72">
        <v>9.5195049023015121E-2</v>
      </c>
    </row>
    <row r="55" spans="65:68" x14ac:dyDescent="0.2">
      <c r="BM55" t="s">
        <v>130</v>
      </c>
      <c r="BN55" s="15">
        <v>437.1</v>
      </c>
      <c r="BO55" s="72">
        <v>3.4130981694630469E-2</v>
      </c>
      <c r="BP55" s="72">
        <v>0.19841801541922433</v>
      </c>
    </row>
    <row r="56" spans="65:68" x14ac:dyDescent="0.2">
      <c r="BM56" t="s">
        <v>123</v>
      </c>
      <c r="BN56" s="15">
        <v>425.531914893617</v>
      </c>
      <c r="BO56" s="72">
        <v>-3.0889892250517081E-2</v>
      </c>
      <c r="BP56" s="72">
        <v>7.8920319877080702E-2</v>
      </c>
    </row>
    <row r="57" spans="65:68" x14ac:dyDescent="0.2">
      <c r="BM57" t="s">
        <v>133</v>
      </c>
      <c r="BN57" s="15">
        <v>1117</v>
      </c>
      <c r="BO57" s="72">
        <v>-9.7517730496453625E-3</v>
      </c>
      <c r="BP57" s="72">
        <v>1.7953157750842941E-2</v>
      </c>
    </row>
    <row r="58" spans="65:68" x14ac:dyDescent="0.2">
      <c r="BM58" t="s">
        <v>125</v>
      </c>
      <c r="BN58" s="15">
        <v>545</v>
      </c>
      <c r="BO58" s="267">
        <v>1.1111412693510339E-2</v>
      </c>
      <c r="BP58" s="72">
        <v>7.731464413795168E-2</v>
      </c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conditionalFormatting sqref="BG4:BG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W2" activePane="bottomRight" state="frozen"/>
      <selection activeCell="D40" sqref="D40"/>
      <selection pane="topRight" activeCell="D40" sqref="D40"/>
      <selection pane="bottomLeft" activeCell="D40" sqref="D40"/>
      <selection pane="bottomRight" activeCell="Z15" sqref="Z15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</row>
    <row r="2" spans="1:61" ht="16.5" thickBot="1" x14ac:dyDescent="0.3">
      <c r="B2" s="244" t="s">
        <v>80</v>
      </c>
      <c r="C2" s="245"/>
      <c r="D2" s="241">
        <v>2022</v>
      </c>
      <c r="E2" s="242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8">
        <v>2023</v>
      </c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>
        <v>2024</v>
      </c>
      <c r="AC2" s="249"/>
      <c r="AD2" s="249"/>
      <c r="AE2" s="249"/>
      <c r="AF2" s="249"/>
      <c r="AG2" s="172"/>
      <c r="AH2" s="172"/>
      <c r="AI2" s="172"/>
      <c r="AJ2" s="172"/>
      <c r="AK2" s="232" t="s">
        <v>76</v>
      </c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7"/>
      <c r="AY2" s="234" t="s">
        <v>101</v>
      </c>
      <c r="AZ2" s="235"/>
      <c r="BA2" s="235"/>
      <c r="BB2" s="235"/>
      <c r="BC2" s="235"/>
      <c r="BD2" s="235"/>
      <c r="BE2" s="235"/>
      <c r="BF2" s="235"/>
      <c r="BG2" s="235"/>
      <c r="BH2" s="235"/>
      <c r="BI2" s="236"/>
    </row>
    <row r="3" spans="1:61" s="7" customFormat="1" ht="53.25" customHeight="1" thickBot="1" x14ac:dyDescent="0.25">
      <c r="B3" s="246"/>
      <c r="C3" s="247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6" t="s">
        <v>89</v>
      </c>
      <c r="AG3" s="178" t="s">
        <v>90</v>
      </c>
      <c r="AH3" s="178" t="s">
        <v>91</v>
      </c>
      <c r="AI3" s="178" t="s">
        <v>92</v>
      </c>
      <c r="AJ3" s="176" t="s">
        <v>94</v>
      </c>
      <c r="AK3" s="176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3">
        <v>969.44962686567169</v>
      </c>
      <c r="AG4" s="142">
        <v>937.5</v>
      </c>
      <c r="AH4" s="142">
        <v>937.5</v>
      </c>
      <c r="AI4" s="142">
        <v>941.66666666666674</v>
      </c>
      <c r="AJ4" s="173">
        <v>933.33333333333337</v>
      </c>
      <c r="AK4" s="208">
        <f t="shared" ref="AK4:AK15" si="0">+P4/O4-1</f>
        <v>2.94460795752014E-2</v>
      </c>
      <c r="AL4" s="42">
        <f t="shared" ref="AL4:AL15" si="1">+Q4/P4-1</f>
        <v>4.7766666666667179E-2</v>
      </c>
      <c r="AM4" s="41">
        <f t="shared" ref="AM4:AM15" si="2">+R4/Q4-1</f>
        <v>6.8531252414432142E-2</v>
      </c>
      <c r="AN4" s="41">
        <f t="shared" ref="AN4:AN15" si="3">+S4/R4-1</f>
        <v>2.1691973969630851E-3</v>
      </c>
      <c r="AO4" s="41">
        <f t="shared" ref="AO4:AO15" si="4">+T4/S4-1</f>
        <v>1.0101010101010166E-2</v>
      </c>
      <c r="AP4" s="41">
        <f t="shared" ref="AP4:AP15" si="5">+U4/T4-1</f>
        <v>6.1660079051384376E-3</v>
      </c>
      <c r="AQ4" s="41">
        <f t="shared" ref="AQ4:AQ15" si="6">+V4/U4-1</f>
        <v>2.6466498381352066E-2</v>
      </c>
      <c r="AR4" s="41">
        <f t="shared" ref="AR4:AR15" si="7">+W4/V4-1</f>
        <v>2.0583311057022602E-2</v>
      </c>
      <c r="AS4" s="41">
        <f t="shared" ref="AS4:AS15" si="8">+X4/W4-1</f>
        <v>9.0271241550432535E-4</v>
      </c>
      <c r="AT4" s="41">
        <f t="shared" ref="AT4:AT15" si="9">+Y4/X4-1</f>
        <v>3.1961849002345444E-2</v>
      </c>
      <c r="AU4" s="41">
        <f t="shared" ref="AU4:AU15" si="10">+Z4/Y4-1</f>
        <v>-4.9527239981990157E-3</v>
      </c>
      <c r="AV4" s="41">
        <f t="shared" ref="AV4:AV15" si="11">+AA4/Z4-1</f>
        <v>-1.7830949538266583E-2</v>
      </c>
      <c r="AW4" s="41">
        <f t="shared" ref="AW4:AW15" si="12">+AA4/O4-1</f>
        <v>0.24139392968679152</v>
      </c>
      <c r="AX4" s="43">
        <f t="shared" ref="AX4:AX14" si="13">+Z4/N4-1</f>
        <v>0.18487794568318727</v>
      </c>
      <c r="AY4" s="105">
        <f t="shared" ref="AY4:BF5" si="14">+AB4/AA4-1</f>
        <v>2.6299901759399891E-2</v>
      </c>
      <c r="AZ4" s="110">
        <f t="shared" si="14"/>
        <v>-1.098901098901095E-2</v>
      </c>
      <c r="BA4" s="111">
        <f t="shared" si="14"/>
        <v>3.3333333333333437E-2</v>
      </c>
      <c r="BB4" s="111">
        <f t="shared" si="14"/>
        <v>3.7540086776080006E-2</v>
      </c>
      <c r="BC4" s="111">
        <f t="shared" si="14"/>
        <v>4.7023405698778387E-3</v>
      </c>
      <c r="BD4" s="111">
        <f t="shared" si="14"/>
        <v>-3.2956458984844894E-2</v>
      </c>
      <c r="BE4" s="111">
        <f t="shared" si="14"/>
        <v>0</v>
      </c>
      <c r="BF4" s="111">
        <f t="shared" si="14"/>
        <v>4.4444444444444731E-3</v>
      </c>
      <c r="BG4" s="111">
        <f>+AJ4/AI4-1</f>
        <v>-8.8495575221239076E-3</v>
      </c>
      <c r="BH4" s="111">
        <f>+AJ4/AA4-1</f>
        <v>5.2615283855794726E-2</v>
      </c>
      <c r="BI4" s="107">
        <f>+AJ4/X4-1</f>
        <v>6.1605777848068088E-2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4">
        <v>972.19880576044966</v>
      </c>
      <c r="AG5" s="143">
        <v>957.39617486338807</v>
      </c>
      <c r="AH5" s="143">
        <v>950</v>
      </c>
      <c r="AI5" s="143">
        <v>941.66666666666663</v>
      </c>
      <c r="AJ5" s="207">
        <v>923.61111111111109</v>
      </c>
      <c r="AK5" s="209">
        <f t="shared" si="0"/>
        <v>4.9930787150795908E-3</v>
      </c>
      <c r="AL5" s="45">
        <f t="shared" si="1"/>
        <v>6.2171870682508956E-2</v>
      </c>
      <c r="AM5" s="51">
        <f t="shared" si="2"/>
        <v>2.1328522920203596E-2</v>
      </c>
      <c r="AN5" s="51">
        <f t="shared" si="3"/>
        <v>2.8923076923077051E-2</v>
      </c>
      <c r="AO5" s="51">
        <f t="shared" si="4"/>
        <v>1.931818181818179E-2</v>
      </c>
      <c r="AP5" s="51">
        <f t="shared" si="5"/>
        <v>4.8309178743961567E-3</v>
      </c>
      <c r="AQ5" s="51">
        <f t="shared" si="6"/>
        <v>1.2145748987854255E-2</v>
      </c>
      <c r="AR5" s="51">
        <f t="shared" si="7"/>
        <v>2.6000000000000023E-2</v>
      </c>
      <c r="AS5" s="51">
        <f t="shared" si="8"/>
        <v>1.0101010101010166E-2</v>
      </c>
      <c r="AT5" s="51">
        <f t="shared" si="9"/>
        <v>8.3333333333333037E-3</v>
      </c>
      <c r="AU5" s="51">
        <f t="shared" si="10"/>
        <v>1.4545454545454639E-2</v>
      </c>
      <c r="AV5" s="51">
        <f t="shared" si="11"/>
        <v>-1.536098310291889E-3</v>
      </c>
      <c r="AW5" s="41">
        <f t="shared" si="12"/>
        <v>0.23104015417075074</v>
      </c>
      <c r="AX5" s="46">
        <f t="shared" si="13"/>
        <v>0.23279069767441873</v>
      </c>
      <c r="AY5" s="106">
        <f t="shared" si="14"/>
        <v>9.6153846153845812E-3</v>
      </c>
      <c r="AZ5" s="111">
        <f t="shared" si="14"/>
        <v>1.5873015873015817E-2</v>
      </c>
      <c r="BA5" s="111">
        <f t="shared" si="14"/>
        <v>1.8174512055108893E-2</v>
      </c>
      <c r="BB5" s="111">
        <f t="shared" si="14"/>
        <v>1.0313306365973274E-2</v>
      </c>
      <c r="BC5" s="111">
        <f t="shared" si="14"/>
        <v>-7.6472255207448159E-3</v>
      </c>
      <c r="BD5" s="111">
        <f t="shared" si="14"/>
        <v>-1.5225929932595417E-2</v>
      </c>
      <c r="BE5" s="111">
        <f t="shared" si="14"/>
        <v>-7.7253022913356117E-3</v>
      </c>
      <c r="BF5" s="111">
        <f t="shared" si="14"/>
        <v>-8.7719298245614308E-3</v>
      </c>
      <c r="BG5" s="111">
        <f t="shared" ref="BG5:BG14" si="15">+AJ5/AI5-1</f>
        <v>-1.9174041297935096E-2</v>
      </c>
      <c r="BH5" s="111">
        <f t="shared" ref="BH5:BH14" si="16">+AJ5/AA5-1</f>
        <v>-5.3418803418803229E-3</v>
      </c>
      <c r="BI5" s="107">
        <f t="shared" ref="BI5:BI14" si="17">+AJ5/X5-1</f>
        <v>1.5972222222222054E-2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4">
        <v>1106.666666666667</v>
      </c>
      <c r="AG6" s="143">
        <v>1096.4912280701751</v>
      </c>
      <c r="AH6" s="143">
        <v>1075</v>
      </c>
      <c r="AI6" s="143">
        <v>1074.0740740740739</v>
      </c>
      <c r="AJ6" s="207">
        <v>1060.30303030303</v>
      </c>
      <c r="AK6" s="209">
        <f t="shared" si="0"/>
        <v>1.9454545454545391E-2</v>
      </c>
      <c r="AL6" s="45">
        <f t="shared" si="1"/>
        <v>2.5891548607718695E-2</v>
      </c>
      <c r="AM6" s="51">
        <f t="shared" si="2"/>
        <v>3.2051282051281937E-2</v>
      </c>
      <c r="AN6" s="51">
        <f t="shared" si="3"/>
        <v>2.5850340136054362E-2</v>
      </c>
      <c r="AO6" s="51">
        <f t="shared" si="4"/>
        <v>2.6645768025078453E-2</v>
      </c>
      <c r="AP6" s="51">
        <f t="shared" si="5"/>
        <v>7.6335877862596657E-3</v>
      </c>
      <c r="AQ6" s="51">
        <f t="shared" si="6"/>
        <v>1.3523391812864993E-2</v>
      </c>
      <c r="AR6" s="51">
        <f t="shared" si="7"/>
        <v>1.3565878766023332E-2</v>
      </c>
      <c r="AS6" s="51">
        <f t="shared" si="8"/>
        <v>1.0716261061947119E-2</v>
      </c>
      <c r="AT6" s="51">
        <f t="shared" si="9"/>
        <v>2.7338851266616837E-2</v>
      </c>
      <c r="AU6" s="51">
        <f t="shared" si="10"/>
        <v>6.0096153846078693E-4</v>
      </c>
      <c r="AV6" s="51">
        <f t="shared" si="11"/>
        <v>9.0090090090093611E-3</v>
      </c>
      <c r="AW6" s="41">
        <f t="shared" si="12"/>
        <v>0.23356643356643358</v>
      </c>
      <c r="AX6" s="46">
        <f t="shared" si="13"/>
        <v>0.23102574161813028</v>
      </c>
      <c r="AY6" s="106">
        <f t="shared" ref="AY6:AY15" si="18">+AB6/AA6-1</f>
        <v>9.8244565217391333E-3</v>
      </c>
      <c r="AZ6" s="111">
        <f t="shared" ref="AZ6:AZ15" si="19">+AC6/AB6-1</f>
        <v>1.9487197939436429E-2</v>
      </c>
      <c r="BA6" s="111">
        <f t="shared" ref="BA6:BA14" si="20">+AD6/AC6-1</f>
        <v>-1.830065359476829E-3</v>
      </c>
      <c r="BB6" s="111">
        <f t="shared" ref="BB6:BB15" si="21">+AE6/AD6-1</f>
        <v>-1.2682308180088642E-3</v>
      </c>
      <c r="BC6" s="111">
        <f t="shared" ref="BC6:BC15" si="22">+AF6/AE6-1</f>
        <v>1.2698412698413097E-3</v>
      </c>
      <c r="BD6" s="111">
        <f t="shared" ref="BD6:BD15" si="23">+AG6/AF6-1</f>
        <v>-9.1946734305649036E-3</v>
      </c>
      <c r="BE6" s="111">
        <f t="shared" ref="BE6:BE15" si="24">+AH6/AG6-1</f>
        <v>-1.9599999999999729E-2</v>
      </c>
      <c r="BF6" s="111">
        <f t="shared" ref="BF6:BF15" si="25">+AI6/AH6-1</f>
        <v>-8.6132644272196579E-4</v>
      </c>
      <c r="BG6" s="111">
        <f t="shared" si="15"/>
        <v>-1.2821316614420208E-2</v>
      </c>
      <c r="BH6" s="111">
        <f t="shared" si="16"/>
        <v>-1.5432900432900687E-2</v>
      </c>
      <c r="BI6" s="107">
        <f t="shared" si="17"/>
        <v>2.1209841074400604E-2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4">
        <v>1071.4285714285711</v>
      </c>
      <c r="AG7" s="143">
        <v>1075</v>
      </c>
      <c r="AH7" s="143">
        <v>1053.5714285714289</v>
      </c>
      <c r="AI7" s="143">
        <v>1067.441860465116</v>
      </c>
      <c r="AJ7" s="207">
        <v>1056.864375461937</v>
      </c>
      <c r="AK7" s="209">
        <f t="shared" si="0"/>
        <v>2.796052631578938E-2</v>
      </c>
      <c r="AL7" s="45">
        <f t="shared" si="1"/>
        <v>4.9142857142857155E-2</v>
      </c>
      <c r="AM7" s="51">
        <f t="shared" si="2"/>
        <v>3.0248684839789597E-2</v>
      </c>
      <c r="AN7" s="51">
        <f t="shared" si="3"/>
        <v>3.2622834831372405E-2</v>
      </c>
      <c r="AO7" s="51">
        <f t="shared" si="4"/>
        <v>2.3379811675650508E-2</v>
      </c>
      <c r="AP7" s="51">
        <f t="shared" si="5"/>
        <v>-4.5542053946634464E-4</v>
      </c>
      <c r="AQ7" s="51">
        <f t="shared" si="6"/>
        <v>9.009009009008917E-3</v>
      </c>
      <c r="AR7" s="51">
        <f t="shared" si="7"/>
        <v>1.4285714285714013E-2</v>
      </c>
      <c r="AS7" s="51">
        <f t="shared" si="8"/>
        <v>4.1731872717785112E-3</v>
      </c>
      <c r="AT7" s="51">
        <f t="shared" si="9"/>
        <v>1.688311688311761E-2</v>
      </c>
      <c r="AU7" s="51">
        <f t="shared" si="10"/>
        <v>5.7471264367816577E-3</v>
      </c>
      <c r="AV7" s="51">
        <f t="shared" si="11"/>
        <v>7.9999999999997851E-3</v>
      </c>
      <c r="AW7" s="41">
        <f t="shared" si="12"/>
        <v>0.24342105263157898</v>
      </c>
      <c r="AX7" s="46">
        <f t="shared" si="13"/>
        <v>0.25000000000000022</v>
      </c>
      <c r="AY7" s="106">
        <f t="shared" si="18"/>
        <v>1.7006802721084568E-3</v>
      </c>
      <c r="AZ7" s="111">
        <f t="shared" si="19"/>
        <v>1.0186757215620013E-2</v>
      </c>
      <c r="BA7" s="111">
        <f t="shared" si="20"/>
        <v>1.7635967020371623E-2</v>
      </c>
      <c r="BB7" s="111">
        <f t="shared" si="21"/>
        <v>-9.0726015736916077E-3</v>
      </c>
      <c r="BC7" s="111">
        <f t="shared" si="22"/>
        <v>0</v>
      </c>
      <c r="BD7" s="111">
        <f t="shared" si="23"/>
        <v>3.3333333333336324E-3</v>
      </c>
      <c r="BE7" s="111">
        <f t="shared" si="24"/>
        <v>-1.9933554817275434E-2</v>
      </c>
      <c r="BF7" s="111">
        <f t="shared" si="25"/>
        <v>1.3165155695702868E-2</v>
      </c>
      <c r="BG7" s="111">
        <f t="shared" si="15"/>
        <v>-9.9091907437188764E-3</v>
      </c>
      <c r="BH7" s="111">
        <f t="shared" si="16"/>
        <v>6.5375004399399472E-3</v>
      </c>
      <c r="BI7" s="107">
        <f t="shared" si="17"/>
        <v>3.7648659544447849E-2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4">
        <v>1142.8571428571429</v>
      </c>
      <c r="AG8" s="143">
        <v>1140.4879385964909</v>
      </c>
      <c r="AH8" s="143">
        <v>1100</v>
      </c>
      <c r="AI8" s="143">
        <v>1102.7342500799491</v>
      </c>
      <c r="AJ8" s="207">
        <v>1089.7435897435901</v>
      </c>
      <c r="AK8" s="209">
        <f t="shared" si="0"/>
        <v>1.4201701701701763E-2</v>
      </c>
      <c r="AL8" s="45">
        <f t="shared" si="1"/>
        <v>2.9885057471264354E-2</v>
      </c>
      <c r="AM8" s="51">
        <f t="shared" si="2"/>
        <v>3.5622250157133939E-2</v>
      </c>
      <c r="AN8" s="51">
        <f t="shared" si="3"/>
        <v>2.4549744336717083E-2</v>
      </c>
      <c r="AO8" s="51">
        <f t="shared" si="4"/>
        <v>5.8976207642387202E-3</v>
      </c>
      <c r="AP8" s="51">
        <f t="shared" si="5"/>
        <v>1.4329630437007967E-2</v>
      </c>
      <c r="AQ8" s="51">
        <f t="shared" si="6"/>
        <v>1.0551739926739856E-2</v>
      </c>
      <c r="AR8" s="51">
        <f t="shared" si="7"/>
        <v>3.6287585134572309E-2</v>
      </c>
      <c r="AS8" s="51">
        <f t="shared" si="8"/>
        <v>1.8540283246165856E-2</v>
      </c>
      <c r="AT8" s="51">
        <f t="shared" si="9"/>
        <v>1.200634645896459E-2</v>
      </c>
      <c r="AU8" s="51">
        <f t="shared" si="10"/>
        <v>-2.3566378633155249E-3</v>
      </c>
      <c r="AV8" s="51">
        <f t="shared" si="11"/>
        <v>4.0294941945815399E-3</v>
      </c>
      <c r="AW8" s="41">
        <f t="shared" si="12"/>
        <v>0.22265095246897171</v>
      </c>
      <c r="AX8" s="46">
        <f t="shared" si="13"/>
        <v>0.24848759830610989</v>
      </c>
      <c r="AY8" s="106">
        <f t="shared" si="18"/>
        <v>2.6949584182793807E-3</v>
      </c>
      <c r="AZ8" s="111">
        <f t="shared" si="19"/>
        <v>-4.3438500228616395E-3</v>
      </c>
      <c r="BA8" s="111">
        <f t="shared" si="20"/>
        <v>-2.1321961620474061E-3</v>
      </c>
      <c r="BB8" s="111">
        <f t="shared" si="21"/>
        <v>1.7094017094017033E-2</v>
      </c>
      <c r="BC8" s="111">
        <f t="shared" si="22"/>
        <v>8.4033613445380073E-3</v>
      </c>
      <c r="BD8" s="111">
        <f t="shared" si="23"/>
        <v>-2.0730537280704286E-3</v>
      </c>
      <c r="BE8" s="111">
        <f t="shared" si="24"/>
        <v>-3.5500540800384339E-2</v>
      </c>
      <c r="BF8" s="111">
        <f t="shared" si="25"/>
        <v>2.4856818908627343E-3</v>
      </c>
      <c r="BG8" s="111">
        <f t="shared" si="15"/>
        <v>-1.1780408865886938E-2</v>
      </c>
      <c r="BH8" s="111">
        <f t="shared" si="16"/>
        <v>-2.5730778857409375E-2</v>
      </c>
      <c r="BI8" s="107">
        <f t="shared" si="17"/>
        <v>-1.2393347313295111E-2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4">
        <v>1168.375</v>
      </c>
      <c r="AG9" s="143">
        <v>1146.064814814815</v>
      </c>
      <c r="AH9" s="143">
        <v>1144.7368421052629</v>
      </c>
      <c r="AI9" s="143">
        <v>1145.833333333333</v>
      </c>
      <c r="AJ9" s="207">
        <v>1117.9144385026741</v>
      </c>
      <c r="AK9" s="209">
        <f t="shared" si="0"/>
        <v>2.8945852534562277E-2</v>
      </c>
      <c r="AL9" s="45">
        <f t="shared" si="1"/>
        <v>1.889433170048993E-2</v>
      </c>
      <c r="AM9" s="51">
        <f t="shared" si="2"/>
        <v>3.6038961038960871E-2</v>
      </c>
      <c r="AN9" s="51">
        <f t="shared" si="3"/>
        <v>-5.6826491173090909E-3</v>
      </c>
      <c r="AO9" s="51">
        <f t="shared" si="4"/>
        <v>4.353581409030749E-2</v>
      </c>
      <c r="AP9" s="51">
        <f t="shared" si="5"/>
        <v>-1.5348169897562158E-3</v>
      </c>
      <c r="AQ9" s="51">
        <f t="shared" si="6"/>
        <v>-2.6082299766506667E-3</v>
      </c>
      <c r="AR9" s="51">
        <f t="shared" si="7"/>
        <v>1.8167729209960015E-2</v>
      </c>
      <c r="AS9" s="51">
        <f t="shared" si="8"/>
        <v>1.6819571865443139E-2</v>
      </c>
      <c r="AT9" s="51">
        <f t="shared" si="9"/>
        <v>1.2145748987854699E-2</v>
      </c>
      <c r="AU9" s="51">
        <f t="shared" si="10"/>
        <v>1.6384962406014614E-2</v>
      </c>
      <c r="AV9" s="51">
        <f t="shared" si="11"/>
        <v>-6.000923218956733E-3</v>
      </c>
      <c r="AW9" s="41">
        <f t="shared" si="12"/>
        <v>0.18817204301075252</v>
      </c>
      <c r="AX9" s="46">
        <f t="shared" si="13"/>
        <v>0.21245297466623536</v>
      </c>
      <c r="AY9" s="106">
        <f t="shared" si="18"/>
        <v>-7.3529411764703401E-3</v>
      </c>
      <c r="AZ9" s="111">
        <f t="shared" si="19"/>
        <v>1.4914914914914812E-2</v>
      </c>
      <c r="BA9" s="111">
        <f t="shared" si="20"/>
        <v>4.0877554722740239E-3</v>
      </c>
      <c r="BB9" s="111">
        <f t="shared" si="21"/>
        <v>1.7637169494116645E-2</v>
      </c>
      <c r="BC9" s="111">
        <f t="shared" si="22"/>
        <v>1.4642857142854737E-3</v>
      </c>
      <c r="BD9" s="111">
        <f t="shared" si="23"/>
        <v>-1.9095055256390325E-2</v>
      </c>
      <c r="BE9" s="111">
        <f t="shared" si="24"/>
        <v>-1.1587239154241535E-3</v>
      </c>
      <c r="BF9" s="111">
        <f t="shared" si="25"/>
        <v>9.5785440613016526E-4</v>
      </c>
      <c r="BG9" s="111">
        <f t="shared" si="15"/>
        <v>-2.4365580943120579E-2</v>
      </c>
      <c r="BH9" s="111">
        <f t="shared" si="16"/>
        <v>-1.3604907203522587E-2</v>
      </c>
      <c r="BI9" s="107">
        <f t="shared" si="17"/>
        <v>8.6446061678264741E-3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4">
        <v>1247.5</v>
      </c>
      <c r="AG10" s="143">
        <v>1218.75</v>
      </c>
      <c r="AH10" s="143">
        <v>1197.916666666667</v>
      </c>
      <c r="AI10" s="143">
        <v>1190.4761904761899</v>
      </c>
      <c r="AJ10" s="207">
        <v>1184.2105263157889</v>
      </c>
      <c r="AK10" s="209">
        <f t="shared" si="0"/>
        <v>1.4285714285714013E-2</v>
      </c>
      <c r="AL10" s="45">
        <f t="shared" si="1"/>
        <v>9.5882990249187117E-2</v>
      </c>
      <c r="AM10" s="51">
        <f t="shared" si="2"/>
        <v>-2.3779724655819567E-2</v>
      </c>
      <c r="AN10" s="51">
        <f t="shared" si="3"/>
        <v>1.1443828739225559E-2</v>
      </c>
      <c r="AO10" s="51">
        <f t="shared" si="4"/>
        <v>1.9610925525643363E-2</v>
      </c>
      <c r="AP10" s="51">
        <f t="shared" si="5"/>
        <v>-8.0851063829787684E-3</v>
      </c>
      <c r="AQ10" s="51">
        <f t="shared" si="6"/>
        <v>2.2897897897898201E-2</v>
      </c>
      <c r="AR10" s="51">
        <f t="shared" si="7"/>
        <v>2.9781227946365174E-2</v>
      </c>
      <c r="AS10" s="51">
        <f t="shared" si="8"/>
        <v>1.3900679117147874E-2</v>
      </c>
      <c r="AT10" s="51">
        <f t="shared" si="9"/>
        <v>6.0407428828483933E-3</v>
      </c>
      <c r="AU10" s="51">
        <f t="shared" si="10"/>
        <v>8.7178105565655084E-3</v>
      </c>
      <c r="AV10" s="51">
        <f t="shared" si="11"/>
        <v>1.8746564046179248E-2</v>
      </c>
      <c r="AW10" s="41">
        <f t="shared" si="12"/>
        <v>0.22559523809523818</v>
      </c>
      <c r="AX10" s="46">
        <f t="shared" si="13"/>
        <v>0.24616265953237315</v>
      </c>
      <c r="AY10" s="106">
        <f t="shared" si="18"/>
        <v>-9.2277804759594018E-3</v>
      </c>
      <c r="AZ10" s="111">
        <f t="shared" si="19"/>
        <v>1.5212981744421983E-2</v>
      </c>
      <c r="BA10" s="111">
        <f>+AD10/AC10-1</f>
        <v>-3.2813340505648325E-2</v>
      </c>
      <c r="BB10" s="111">
        <f t="shared" si="21"/>
        <v>3.1499564080209597E-2</v>
      </c>
      <c r="BC10" s="111">
        <f t="shared" si="22"/>
        <v>1.4339083617184833E-2</v>
      </c>
      <c r="BD10" s="111">
        <f t="shared" si="23"/>
        <v>-2.3046092184368705E-2</v>
      </c>
      <c r="BE10" s="111">
        <f t="shared" si="24"/>
        <v>-1.7094017094016811E-2</v>
      </c>
      <c r="BF10" s="111">
        <f t="shared" si="25"/>
        <v>-6.2111801242242803E-3</v>
      </c>
      <c r="BG10" s="111">
        <f t="shared" si="15"/>
        <v>-5.2631578947368585E-3</v>
      </c>
      <c r="BH10" s="111">
        <f t="shared" si="16"/>
        <v>-3.3767030495130967E-2</v>
      </c>
      <c r="BI10" s="107">
        <f t="shared" si="17"/>
        <v>-1.0741138560692587E-3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4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207">
        <v>1168.9655172413791</v>
      </c>
      <c r="AK11" s="209">
        <f t="shared" si="0"/>
        <v>2.4156239326853512E-3</v>
      </c>
      <c r="AL11" s="45">
        <f t="shared" si="1"/>
        <v>3.7221431958274653E-2</v>
      </c>
      <c r="AM11" s="51">
        <f t="shared" si="2"/>
        <v>3.5999999999999588E-2</v>
      </c>
      <c r="AN11" s="51">
        <f t="shared" si="3"/>
        <v>1.3209013209013243E-2</v>
      </c>
      <c r="AO11" s="51">
        <f t="shared" si="4"/>
        <v>1.829535495179635E-2</v>
      </c>
      <c r="AP11" s="51">
        <f t="shared" si="5"/>
        <v>2.5641025641025994E-2</v>
      </c>
      <c r="AQ11" s="51">
        <f t="shared" si="6"/>
        <v>1.5116279069767424E-2</v>
      </c>
      <c r="AR11" s="51">
        <f t="shared" si="7"/>
        <v>1.6979987871437396E-2</v>
      </c>
      <c r="AS11" s="51">
        <f t="shared" si="8"/>
        <v>-6.5593321407277916E-3</v>
      </c>
      <c r="AT11" s="51">
        <f t="shared" si="9"/>
        <v>2.3809523809524169E-2</v>
      </c>
      <c r="AU11" s="51">
        <f t="shared" si="10"/>
        <v>4.7880690737829301E-3</v>
      </c>
      <c r="AV11" s="51">
        <f t="shared" si="11"/>
        <v>1.0373367212265672E-2</v>
      </c>
      <c r="AW11" s="41">
        <f t="shared" si="12"/>
        <v>0.2150465441855185</v>
      </c>
      <c r="AX11" s="46">
        <f t="shared" si="13"/>
        <v>0.21648869997926568</v>
      </c>
      <c r="AY11" s="106">
        <f t="shared" si="18"/>
        <v>6.1243092348890471E-3</v>
      </c>
      <c r="AZ11" s="111">
        <f t="shared" si="19"/>
        <v>6.9930069930066452E-3</v>
      </c>
      <c r="BA11" s="111">
        <f t="shared" si="20"/>
        <v>-3.6231884057974506E-3</v>
      </c>
      <c r="BB11" s="111">
        <f t="shared" si="21"/>
        <v>3.6363636363641039E-3</v>
      </c>
      <c r="BC11" s="111">
        <f t="shared" si="22"/>
        <v>2.3322772657450086E-2</v>
      </c>
      <c r="BD11" s="111">
        <f t="shared" si="23"/>
        <v>-2.5984711006290073E-2</v>
      </c>
      <c r="BE11" s="111">
        <f t="shared" si="24"/>
        <v>-1.712747736725917E-3</v>
      </c>
      <c r="BF11" s="111">
        <f t="shared" si="25"/>
        <v>4.3746666666661937E-3</v>
      </c>
      <c r="BG11" s="111">
        <f t="shared" si="15"/>
        <v>-2.5255561314779795E-2</v>
      </c>
      <c r="BH11" s="111">
        <f t="shared" si="16"/>
        <v>-1.3042273940794158E-2</v>
      </c>
      <c r="BI11" s="107">
        <f t="shared" si="17"/>
        <v>2.582688247712861E-2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4">
        <v>1190.4761904761899</v>
      </c>
      <c r="AG12" s="143">
        <v>1200</v>
      </c>
      <c r="AH12" s="143">
        <v>1200</v>
      </c>
      <c r="AI12" s="143">
        <v>1186.356589147287</v>
      </c>
      <c r="AJ12" s="207">
        <v>1192.928039702233</v>
      </c>
      <c r="AK12" s="209">
        <f t="shared" si="0"/>
        <v>2.7432096597145961E-2</v>
      </c>
      <c r="AL12" s="45">
        <f t="shared" si="1"/>
        <v>1.0000100000961964E-5</v>
      </c>
      <c r="AM12" s="51">
        <f t="shared" si="2"/>
        <v>2.0408163265305923E-2</v>
      </c>
      <c r="AN12" s="51">
        <f t="shared" si="3"/>
        <v>3.0689655172413399E-2</v>
      </c>
      <c r="AO12" s="51">
        <f t="shared" si="4"/>
        <v>1.6020864381520949E-2</v>
      </c>
      <c r="AP12" s="51">
        <f t="shared" si="5"/>
        <v>1.3812492360346651E-2</v>
      </c>
      <c r="AQ12" s="51">
        <f t="shared" si="6"/>
        <v>3.2677848467322468E-2</v>
      </c>
      <c r="AR12" s="51">
        <f t="shared" si="7"/>
        <v>-6.2595746783744577E-4</v>
      </c>
      <c r="AS12" s="51">
        <f t="shared" si="8"/>
        <v>1.7796397751280724E-2</v>
      </c>
      <c r="AT12" s="51">
        <f t="shared" si="9"/>
        <v>1.9144890197521081E-2</v>
      </c>
      <c r="AU12" s="51">
        <f t="shared" si="10"/>
        <v>1.6582300576017506E-2</v>
      </c>
      <c r="AV12" s="51">
        <f t="shared" si="11"/>
        <v>-6.3775510204087116E-3</v>
      </c>
      <c r="AW12" s="41">
        <f t="shared" si="12"/>
        <v>0.2035753489101455</v>
      </c>
      <c r="AX12" s="46">
        <f t="shared" si="13"/>
        <v>0.26197183098591581</v>
      </c>
      <c r="AY12" s="106">
        <f t="shared" si="18"/>
        <v>2.2887630662025149E-3</v>
      </c>
      <c r="AZ12" s="111">
        <f t="shared" si="19"/>
        <v>1.3589861024607908E-2</v>
      </c>
      <c r="BA12" s="111">
        <f t="shared" si="20"/>
        <v>8.3477061055534652E-3</v>
      </c>
      <c r="BB12" s="111">
        <f t="shared" si="21"/>
        <v>0</v>
      </c>
      <c r="BC12" s="111">
        <f t="shared" si="22"/>
        <v>-7.9365079365083524E-3</v>
      </c>
      <c r="BD12" s="111">
        <f t="shared" si="23"/>
        <v>8.0000000000004512E-3</v>
      </c>
      <c r="BE12" s="111">
        <f t="shared" si="24"/>
        <v>0</v>
      </c>
      <c r="BF12" s="111">
        <f t="shared" si="25"/>
        <v>-1.1369509043927528E-2</v>
      </c>
      <c r="BG12" s="111">
        <f t="shared" si="15"/>
        <v>5.5391866282543667E-3</v>
      </c>
      <c r="BH12" s="111">
        <f t="shared" si="16"/>
        <v>1.83532046238577E-2</v>
      </c>
      <c r="BI12" s="107">
        <f t="shared" si="17"/>
        <v>4.8330701556507316E-2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4">
        <v>1300</v>
      </c>
      <c r="AG13" s="143">
        <v>1307.6923076923081</v>
      </c>
      <c r="AH13" s="143">
        <v>1285.0793650793651</v>
      </c>
      <c r="AI13" s="143">
        <v>1287.2413793103451</v>
      </c>
      <c r="AJ13" s="207">
        <v>1306.666666666667</v>
      </c>
      <c r="AK13" s="209">
        <f t="shared" si="0"/>
        <v>2.6432158293152597E-2</v>
      </c>
      <c r="AL13" s="45">
        <f t="shared" si="1"/>
        <v>1.8072289156626287E-2</v>
      </c>
      <c r="AM13" s="51">
        <f t="shared" si="2"/>
        <v>3.8461538461538769E-2</v>
      </c>
      <c r="AN13" s="51">
        <f t="shared" si="3"/>
        <v>4.1269841269840901E-2</v>
      </c>
      <c r="AO13" s="51">
        <f t="shared" si="4"/>
        <v>4.5656982305113392E-3</v>
      </c>
      <c r="AP13" s="51">
        <f t="shared" si="5"/>
        <v>-8.9849286933371131E-3</v>
      </c>
      <c r="AQ13" s="51">
        <f t="shared" si="6"/>
        <v>2.897975387058338E-2</v>
      </c>
      <c r="AR13" s="51">
        <f t="shared" si="7"/>
        <v>2.8882045539379897E-2</v>
      </c>
      <c r="AS13" s="51">
        <f t="shared" si="8"/>
        <v>2.9781610163452488E-2</v>
      </c>
      <c r="AT13" s="51">
        <f t="shared" si="9"/>
        <v>1.4606741573033988E-2</v>
      </c>
      <c r="AU13" s="51">
        <f t="shared" si="10"/>
        <v>-1.9168855056894585E-2</v>
      </c>
      <c r="AV13" s="51">
        <f t="shared" si="11"/>
        <v>4.9757696130312556E-3</v>
      </c>
      <c r="AW13" s="41">
        <f t="shared" si="12"/>
        <v>0.22655297274642816</v>
      </c>
      <c r="AX13" s="46">
        <f t="shared" si="13"/>
        <v>0.22750285826088623</v>
      </c>
      <c r="AY13" s="106">
        <f t="shared" si="18"/>
        <v>4.4188607556352455E-3</v>
      </c>
      <c r="AZ13" s="111">
        <f t="shared" si="19"/>
        <v>1.7862100879222798E-2</v>
      </c>
      <c r="BA13" s="111">
        <f t="shared" si="20"/>
        <v>-1.3806706114398493E-2</v>
      </c>
      <c r="BB13" s="111">
        <f t="shared" si="21"/>
        <v>3.6285714285714699E-2</v>
      </c>
      <c r="BC13" s="111">
        <f t="shared" si="22"/>
        <v>-2.1505376344086224E-2</v>
      </c>
      <c r="BD13" s="111">
        <f t="shared" si="23"/>
        <v>5.9171597633138617E-3</v>
      </c>
      <c r="BE13" s="111">
        <f t="shared" si="24"/>
        <v>-1.7292250233426953E-2</v>
      </c>
      <c r="BF13" s="111">
        <f t="shared" si="25"/>
        <v>1.682397437644978E-3</v>
      </c>
      <c r="BG13" s="111">
        <f t="shared" si="15"/>
        <v>1.5090633092240457E-2</v>
      </c>
      <c r="BH13" s="111">
        <f t="shared" si="16"/>
        <v>2.7602763011300269E-2</v>
      </c>
      <c r="BI13" s="107">
        <f t="shared" si="17"/>
        <v>2.7715355805243869E-2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7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207">
        <v>1253.700564971751</v>
      </c>
      <c r="AK14" s="209">
        <f t="shared" si="0"/>
        <v>1.1297908745934837E-2</v>
      </c>
      <c r="AL14" s="66">
        <f t="shared" si="1"/>
        <v>4.1647858926905812E-2</v>
      </c>
      <c r="AM14" s="66">
        <f t="shared" si="2"/>
        <v>2.1802325581395277E-2</v>
      </c>
      <c r="AN14" s="63">
        <f t="shared" si="3"/>
        <v>5.7297297297297378E-2</v>
      </c>
      <c r="AO14" s="63">
        <f t="shared" si="4"/>
        <v>-6.7192521180253761E-3</v>
      </c>
      <c r="AP14" s="63">
        <f t="shared" si="5"/>
        <v>2.4273880675264703E-2</v>
      </c>
      <c r="AQ14" s="63">
        <f t="shared" si="6"/>
        <v>3.4699446021555502E-3</v>
      </c>
      <c r="AR14" s="63">
        <f t="shared" si="7"/>
        <v>1.5408320493066618E-3</v>
      </c>
      <c r="AS14" s="63">
        <f t="shared" si="8"/>
        <v>2.3111111111111082E-2</v>
      </c>
      <c r="AT14" s="63">
        <f t="shared" si="9"/>
        <v>1.278391460841477E-2</v>
      </c>
      <c r="AU14" s="63">
        <f t="shared" si="10"/>
        <v>2.5641553263098249E-3</v>
      </c>
      <c r="AV14" s="63">
        <f t="shared" si="11"/>
        <v>3.2867918289158915E-3</v>
      </c>
      <c r="AW14" s="96">
        <f t="shared" si="12"/>
        <v>0.2128359264497881</v>
      </c>
      <c r="AX14" s="88">
        <f t="shared" si="13"/>
        <v>0.20236971009151761</v>
      </c>
      <c r="AY14" s="106">
        <f t="shared" si="18"/>
        <v>-3.759609893247795E-2</v>
      </c>
      <c r="AZ14" s="111">
        <f t="shared" si="19"/>
        <v>6.3394683026584353E-2</v>
      </c>
      <c r="BA14" s="111">
        <f t="shared" si="20"/>
        <v>7.3529411764707842E-3</v>
      </c>
      <c r="BB14" s="111">
        <f t="shared" si="21"/>
        <v>-1.542558841828956E-2</v>
      </c>
      <c r="BC14" s="111">
        <f t="shared" si="22"/>
        <v>-1.1523647320843433E-2</v>
      </c>
      <c r="BD14" s="111">
        <f t="shared" si="23"/>
        <v>-1.6421005436305203E-2</v>
      </c>
      <c r="BE14" s="111">
        <f t="shared" si="24"/>
        <v>-2.6481481481481439E-2</v>
      </c>
      <c r="BF14" s="111">
        <f t="shared" si="25"/>
        <v>1.7310252996004749E-2</v>
      </c>
      <c r="BG14" s="111">
        <f t="shared" si="15"/>
        <v>-1.541840447244669E-2</v>
      </c>
      <c r="BH14" s="111">
        <f t="shared" si="16"/>
        <v>-3.7707847331791333E-2</v>
      </c>
      <c r="BI14" s="107">
        <f t="shared" si="17"/>
        <v>-1.9695474826606607E-2</v>
      </c>
    </row>
    <row r="15" spans="1:61" ht="20.25" customHeight="1" thickBot="1" x14ac:dyDescent="0.3">
      <c r="B15" s="238" t="s">
        <v>81</v>
      </c>
      <c r="C15" s="239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5">
        <v>1155</v>
      </c>
      <c r="AG15" s="179">
        <v>1142</v>
      </c>
      <c r="AH15" s="179">
        <v>1126</v>
      </c>
      <c r="AI15" s="179">
        <v>1128</v>
      </c>
      <c r="AJ15" s="175">
        <f>AVERAGE(AJ4:AJ14)</f>
        <v>1117.1128357594084</v>
      </c>
      <c r="AK15" s="210">
        <f t="shared" si="0"/>
        <v>1.8675110953239704E-2</v>
      </c>
      <c r="AL15" s="67">
        <f t="shared" si="1"/>
        <v>3.7800902640231504E-2</v>
      </c>
      <c r="AM15" s="67">
        <f t="shared" si="2"/>
        <v>2.7777777777777679E-2</v>
      </c>
      <c r="AN15" s="67">
        <f t="shared" si="3"/>
        <v>2.4024024024023927E-2</v>
      </c>
      <c r="AO15" s="67">
        <f t="shared" si="4"/>
        <v>1.6617790811339184E-2</v>
      </c>
      <c r="AP15" s="67">
        <f t="shared" si="5"/>
        <v>6.7307692307692069E-3</v>
      </c>
      <c r="AQ15" s="67">
        <f t="shared" si="6"/>
        <v>1.5281757402101137E-2</v>
      </c>
      <c r="AR15" s="67">
        <f t="shared" si="7"/>
        <v>1.8814675446848561E-2</v>
      </c>
      <c r="AS15" s="67">
        <f t="shared" si="8"/>
        <v>1.3204062788550353E-2</v>
      </c>
      <c r="AT15" s="67">
        <f t="shared" si="9"/>
        <v>1.6130502141620484E-2</v>
      </c>
      <c r="AU15" s="67">
        <f t="shared" si="10"/>
        <v>3.5874439461882623E-3</v>
      </c>
      <c r="AV15" s="67">
        <f t="shared" si="11"/>
        <v>3.5746201966040392E-3</v>
      </c>
      <c r="AW15" s="67">
        <f t="shared" si="12"/>
        <v>0.22141494799451888</v>
      </c>
      <c r="AX15" s="68">
        <f>+AA15/O15-1</f>
        <v>0.22141494799451888</v>
      </c>
      <c r="AY15" s="108">
        <f t="shared" si="18"/>
        <v>-8.9047195013358671E-4</v>
      </c>
      <c r="AZ15" s="112">
        <f t="shared" si="19"/>
        <v>1.6042780748663166E-2</v>
      </c>
      <c r="BA15" s="112">
        <f>+AD15/AC15-1</f>
        <v>1.7543859649122862E-3</v>
      </c>
      <c r="BB15" s="112">
        <f t="shared" si="21"/>
        <v>1.138353765323985E-2</v>
      </c>
      <c r="BC15" s="112">
        <f t="shared" si="22"/>
        <v>0</v>
      </c>
      <c r="BD15" s="112">
        <f t="shared" si="23"/>
        <v>-1.1255411255411296E-2</v>
      </c>
      <c r="BE15" s="112">
        <f t="shared" si="24"/>
        <v>-1.4010507880910628E-2</v>
      </c>
      <c r="BF15" s="112">
        <f t="shared" si="25"/>
        <v>1.7761989342806039E-3</v>
      </c>
      <c r="BG15" s="112">
        <f>+AJ15/AI15-1</f>
        <v>-9.6517413480421421E-3</v>
      </c>
      <c r="BH15" s="112">
        <f>+AJ15/AA15-1</f>
        <v>-5.2423546220762285E-3</v>
      </c>
      <c r="BI15" s="109">
        <f>+AJ15/X15-1</f>
        <v>1.8055988115746269E-2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conditionalFormatting sqref="BG4:B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5"/>
  <sheetViews>
    <sheetView zoomScale="85" zoomScaleNormal="85" workbookViewId="0">
      <pane xSplit="2" topLeftCell="BC1" activePane="topRight" state="frozen"/>
      <selection pane="topRight" activeCell="BH13" sqref="BH13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customWidth="1"/>
    <col min="4" max="13" width="15.28515625" style="1" customWidth="1"/>
    <col min="14" max="14" width="13.140625" style="1" customWidth="1"/>
    <col min="15" max="16" width="13.5703125" style="1" customWidth="1"/>
    <col min="17" max="22" width="15.140625" style="1" customWidth="1"/>
    <col min="23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57" t="s">
        <v>80</v>
      </c>
      <c r="B2" s="258"/>
      <c r="C2" s="253">
        <v>2022</v>
      </c>
      <c r="D2" s="254"/>
      <c r="E2" s="255"/>
      <c r="F2" s="255"/>
      <c r="G2" s="255"/>
      <c r="H2" s="255"/>
      <c r="I2" s="255"/>
      <c r="J2" s="255"/>
      <c r="K2" s="255"/>
      <c r="L2" s="255"/>
      <c r="M2" s="255"/>
      <c r="N2" s="256"/>
      <c r="O2" s="263">
        <v>2023</v>
      </c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2"/>
      <c r="AA2" s="263">
        <v>2024</v>
      </c>
      <c r="AB2" s="261"/>
      <c r="AC2" s="261"/>
      <c r="AD2" s="261"/>
      <c r="AE2" s="261"/>
      <c r="AF2" s="95"/>
      <c r="AG2" s="95"/>
      <c r="AH2" s="95"/>
      <c r="AI2" s="95"/>
      <c r="AJ2" s="261" t="s">
        <v>104</v>
      </c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X2" s="250" t="s">
        <v>102</v>
      </c>
      <c r="AY2" s="251"/>
      <c r="AZ2" s="251"/>
      <c r="BA2" s="251"/>
      <c r="BB2" s="251"/>
      <c r="BC2" s="251"/>
      <c r="BD2" s="251"/>
      <c r="BE2" s="251"/>
      <c r="BF2" s="251"/>
      <c r="BG2" s="251"/>
      <c r="BH2" s="252"/>
    </row>
    <row r="3" spans="1:60" s="7" customFormat="1" ht="48" customHeight="1" thickBot="1" x14ac:dyDescent="0.25">
      <c r="A3" s="259"/>
      <c r="B3" s="260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2" t="s">
        <v>89</v>
      </c>
      <c r="AF3" s="159" t="s">
        <v>90</v>
      </c>
      <c r="AG3" s="198" t="s">
        <v>91</v>
      </c>
      <c r="AH3" s="198" t="s">
        <v>92</v>
      </c>
      <c r="AI3" s="202" t="s">
        <v>94</v>
      </c>
      <c r="AJ3" s="180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87" t="s">
        <v>90</v>
      </c>
      <c r="BD3" s="187" t="s">
        <v>91</v>
      </c>
      <c r="BE3" s="187" t="s">
        <v>92</v>
      </c>
      <c r="BF3" s="187" t="s">
        <v>94</v>
      </c>
      <c r="BG3" s="188" t="s">
        <v>103</v>
      </c>
      <c r="BH3" s="189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3">
        <v>7.1428571428571432</v>
      </c>
      <c r="AF4" s="200">
        <v>7.0588235294117636</v>
      </c>
      <c r="AG4" s="181">
        <v>7.3529411764705879</v>
      </c>
      <c r="AH4" s="181">
        <v>7.333333333333333</v>
      </c>
      <c r="AI4" s="203">
        <v>7.3170731707317076</v>
      </c>
      <c r="AJ4" s="155">
        <f t="shared" ref="AJ4:AU7" si="0">+O4/N4-1</f>
        <v>0</v>
      </c>
      <c r="AK4" s="74">
        <f t="shared" si="0"/>
        <v>0</v>
      </c>
      <c r="AL4" s="74">
        <f t="shared" si="0"/>
        <v>-0.18181818181818188</v>
      </c>
      <c r="AM4" s="74">
        <f t="shared" si="0"/>
        <v>-4.9382716049382713E-2</v>
      </c>
      <c r="AN4" s="74">
        <f t="shared" si="0"/>
        <v>-3.5714285714285698E-2</v>
      </c>
      <c r="AO4" s="74">
        <f t="shared" si="0"/>
        <v>-1.5151515151515138E-2</v>
      </c>
      <c r="AP4" s="74">
        <f t="shared" si="0"/>
        <v>1.538461538461533E-2</v>
      </c>
      <c r="AQ4" s="74">
        <f t="shared" si="0"/>
        <v>4.4642857142857206E-2</v>
      </c>
      <c r="AR4" s="74">
        <f t="shared" si="0"/>
        <v>6.3627730294397056E-2</v>
      </c>
      <c r="AS4" s="74">
        <f t="shared" si="0"/>
        <v>2.857142857142847E-2</v>
      </c>
      <c r="AT4" s="74">
        <f t="shared" si="0"/>
        <v>0</v>
      </c>
      <c r="AU4" s="74">
        <f t="shared" si="0"/>
        <v>0</v>
      </c>
      <c r="AV4" s="74">
        <f t="shared" ref="AV4:AV15" si="1">+Z4/N4-1</f>
        <v>-0.1428571428571429</v>
      </c>
      <c r="AW4" s="97">
        <f t="shared" ref="AW4:AW15" si="2">+Z4/N4-1</f>
        <v>-0.1428571428571429</v>
      </c>
      <c r="AX4" s="105">
        <f t="shared" ref="AX4:AX15" si="3">+AA4/Z4-1</f>
        <v>-2.7777777777777679E-2</v>
      </c>
      <c r="AY4" s="110">
        <f t="shared" ref="AY4:AY15" si="4">+AB4/AA4-1</f>
        <v>-2.3255813953488413E-2</v>
      </c>
      <c r="AZ4" s="110">
        <f t="shared" ref="AZ4:AZ15" si="5">+AC4/AB4-1</f>
        <v>-4.1714285714285815E-2</v>
      </c>
      <c r="BA4" s="111">
        <f t="shared" ref="BA4:BA15" si="6">+AD4/AC4-1</f>
        <v>-8.4249084249084172E-2</v>
      </c>
      <c r="BB4" s="111">
        <f t="shared" ref="BB4:BB15" si="7">+AE4/AD4-1</f>
        <v>0</v>
      </c>
      <c r="BC4" s="190">
        <f t="shared" ref="BC4:BC15" si="8">+AF4/AE4-1</f>
        <v>-1.1764705882353121E-2</v>
      </c>
      <c r="BD4" s="190">
        <f t="shared" ref="BD4:BD15" si="9">+AG4/AF4-1</f>
        <v>4.1666666666666741E-2</v>
      </c>
      <c r="BE4" s="190">
        <f t="shared" ref="BE4:BE15" si="10">+AH4/AG4-1</f>
        <v>-2.666666666666706E-3</v>
      </c>
      <c r="BF4" s="190">
        <f t="shared" ref="BF4:BF15" si="11">+AI4/AH4-1</f>
        <v>-2.2172949002216003E-3</v>
      </c>
      <c r="BG4" s="190">
        <f>+AI4/Z4-1</f>
        <v>-0.14634146341463405</v>
      </c>
      <c r="BH4" s="191">
        <f>+AI4/W4-1</f>
        <v>-0.12195121951219512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4">
        <v>5.833333333333333</v>
      </c>
      <c r="AF5" s="152">
        <v>5.833333333333333</v>
      </c>
      <c r="AG5" s="153">
        <v>5.645161290322581</v>
      </c>
      <c r="AH5" s="153">
        <v>5.833333333333333</v>
      </c>
      <c r="AI5" s="204">
        <v>5.4616477272727266</v>
      </c>
      <c r="AJ5" s="154">
        <f t="shared" si="0"/>
        <v>-0.13793103442857135</v>
      </c>
      <c r="AK5" s="16">
        <f t="shared" si="0"/>
        <v>0.1047619046924626</v>
      </c>
      <c r="AL5" s="16">
        <f t="shared" si="0"/>
        <v>-0.12500000000000011</v>
      </c>
      <c r="AM5" s="16">
        <f t="shared" si="0"/>
        <v>2.8571428571428692E-2</v>
      </c>
      <c r="AN5" s="16">
        <f t="shared" si="0"/>
        <v>-2.777777777777779E-2</v>
      </c>
      <c r="AO5" s="16">
        <f t="shared" si="0"/>
        <v>-6.3717532467532534E-2</v>
      </c>
      <c r="AP5" s="16">
        <f t="shared" si="0"/>
        <v>1.7194047103019861E-2</v>
      </c>
      <c r="AQ5" s="16">
        <f t="shared" si="0"/>
        <v>0</v>
      </c>
      <c r="AR5" s="16">
        <f t="shared" si="0"/>
        <v>5.0000000000000044E-2</v>
      </c>
      <c r="AS5" s="16">
        <f t="shared" si="0"/>
        <v>8.4033613445380073E-3</v>
      </c>
      <c r="AT5" s="16">
        <f t="shared" si="0"/>
        <v>5.7777777777777706E-2</v>
      </c>
      <c r="AU5" s="16">
        <f t="shared" si="0"/>
        <v>-8.7187294272547677E-2</v>
      </c>
      <c r="AV5" s="16">
        <f t="shared" si="1"/>
        <v>-0.18861092824226466</v>
      </c>
      <c r="AW5" s="17">
        <f t="shared" si="2"/>
        <v>-0.18861092824226466</v>
      </c>
      <c r="AX5" s="106">
        <f t="shared" si="3"/>
        <v>2.0666137519475436E-2</v>
      </c>
      <c r="AY5" s="111">
        <f t="shared" si="4"/>
        <v>3.499999999999992E-2</v>
      </c>
      <c r="AZ5" s="111">
        <f t="shared" si="5"/>
        <v>-3.3333333333333326E-2</v>
      </c>
      <c r="BA5" s="111">
        <f t="shared" si="6"/>
        <v>-1.4778325123152691E-2</v>
      </c>
      <c r="BB5" s="111">
        <f t="shared" si="7"/>
        <v>2.0833333333333259E-2</v>
      </c>
      <c r="BC5" s="190">
        <f t="shared" si="8"/>
        <v>0</v>
      </c>
      <c r="BD5" s="190">
        <f t="shared" si="9"/>
        <v>-3.2258064516128893E-2</v>
      </c>
      <c r="BE5" s="190">
        <f t="shared" si="10"/>
        <v>3.3333333333333215E-2</v>
      </c>
      <c r="BF5" s="190">
        <f t="shared" si="11"/>
        <v>-6.3717532467532534E-2</v>
      </c>
      <c r="BG5" s="190">
        <f t="shared" ref="BG5:BG14" si="12">+AI5/Z5-1</f>
        <v>-3.8395491425410433E-2</v>
      </c>
      <c r="BH5" s="191">
        <f t="shared" ref="BH5:BH14" si="13">+AI5/W5-1</f>
        <v>-6.3717532467532534E-2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5">
        <v>11.111111111111111</v>
      </c>
      <c r="AF6" s="160">
        <v>10.83333333333333</v>
      </c>
      <c r="AG6" s="161">
        <v>10.83333333333333</v>
      </c>
      <c r="AH6" s="161">
        <v>10.8</v>
      </c>
      <c r="AI6" s="205">
        <v>10.82792207792208</v>
      </c>
      <c r="AJ6" s="154">
        <f t="shared" si="0"/>
        <v>2.923976589473698E-2</v>
      </c>
      <c r="AK6" s="16">
        <f t="shared" si="0"/>
        <v>-2.1112842888323047E-2</v>
      </c>
      <c r="AL6" s="16">
        <f t="shared" si="0"/>
        <v>4.5420724627376341E-3</v>
      </c>
      <c r="AM6" s="16">
        <f t="shared" si="0"/>
        <v>-3.9943107739717987E-2</v>
      </c>
      <c r="AN6" s="16">
        <f t="shared" si="0"/>
        <v>2.3148148148148362E-2</v>
      </c>
      <c r="AO6" s="16">
        <f t="shared" si="0"/>
        <v>-1.1764705882353121E-2</v>
      </c>
      <c r="AP6" s="16">
        <f t="shared" si="0"/>
        <v>-1.4285714285716677E-3</v>
      </c>
      <c r="AQ6" s="16">
        <f t="shared" si="0"/>
        <v>-9.5741168702541124E-3</v>
      </c>
      <c r="AR6" s="16">
        <f t="shared" si="0"/>
        <v>-3.7037037037037202E-2</v>
      </c>
      <c r="AS6" s="16">
        <f t="shared" si="0"/>
        <v>5.0000000000000266E-2</v>
      </c>
      <c r="AT6" s="16">
        <f t="shared" si="0"/>
        <v>-1.0989010989011061E-2</v>
      </c>
      <c r="AU6" s="16">
        <f t="shared" si="0"/>
        <v>-9.52380952380949E-3</v>
      </c>
      <c r="AV6" s="16">
        <f t="shared" si="1"/>
        <v>-3.7593984962405846E-2</v>
      </c>
      <c r="AW6" s="17">
        <f t="shared" si="2"/>
        <v>-3.7593984962405846E-2</v>
      </c>
      <c r="AX6" s="106">
        <f t="shared" si="3"/>
        <v>-2.7777777777778012E-2</v>
      </c>
      <c r="AY6" s="111">
        <f t="shared" si="4"/>
        <v>-1.8181818181818077E-2</v>
      </c>
      <c r="AZ6" s="111">
        <f t="shared" si="5"/>
        <v>-1.7857142857143349E-2</v>
      </c>
      <c r="BA6" s="111">
        <f t="shared" si="6"/>
        <v>1.8181818181818743E-2</v>
      </c>
      <c r="BB6" s="111">
        <f t="shared" si="7"/>
        <v>1.8518518518518379E-2</v>
      </c>
      <c r="BC6" s="190">
        <f t="shared" si="8"/>
        <v>-2.5000000000000244E-2</v>
      </c>
      <c r="BD6" s="190">
        <f t="shared" si="9"/>
        <v>0</v>
      </c>
      <c r="BE6" s="190">
        <f t="shared" si="10"/>
        <v>-3.0769230769227551E-3</v>
      </c>
      <c r="BF6" s="190">
        <f t="shared" si="11"/>
        <v>2.5853775853776906E-3</v>
      </c>
      <c r="BG6" s="190">
        <f t="shared" si="12"/>
        <v>-5.2556818181818121E-2</v>
      </c>
      <c r="BH6" s="191">
        <f t="shared" si="13"/>
        <v>-2.5487012987012725E-2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5">
        <v>9.3023255813953494</v>
      </c>
      <c r="AF7" s="160">
        <v>8.75</v>
      </c>
      <c r="AG7" s="161">
        <v>9.0909090909090917</v>
      </c>
      <c r="AH7" s="161">
        <v>9.2307692307692299</v>
      </c>
      <c r="AI7" s="205">
        <v>9.2307692307692299</v>
      </c>
      <c r="AJ7" s="154">
        <f t="shared" si="0"/>
        <v>-3.0769230699999928E-2</v>
      </c>
      <c r="AK7" s="16">
        <f t="shared" si="0"/>
        <v>-2.8239202727218582E-2</v>
      </c>
      <c r="AL7" s="16">
        <f t="shared" si="0"/>
        <v>-4.8315456515017896E-3</v>
      </c>
      <c r="AM7" s="16">
        <f t="shared" si="0"/>
        <v>-3.9805219528261659E-2</v>
      </c>
      <c r="AN7" s="16">
        <f t="shared" si="0"/>
        <v>0</v>
      </c>
      <c r="AO7" s="16">
        <f t="shared" si="0"/>
        <v>-1.6666666666667052E-3</v>
      </c>
      <c r="AP7" s="16">
        <f t="shared" si="0"/>
        <v>1.6694490818029983E-3</v>
      </c>
      <c r="AQ7" s="16">
        <f t="shared" si="0"/>
        <v>1.5867066466765944E-2</v>
      </c>
      <c r="AR7" s="16">
        <f t="shared" si="0"/>
        <v>-1.5619235026441469E-2</v>
      </c>
      <c r="AS7" s="16">
        <f t="shared" si="0"/>
        <v>7.1428571428570953E-2</v>
      </c>
      <c r="AT7" s="16">
        <f t="shared" si="0"/>
        <v>-6.6666666666666319E-2</v>
      </c>
      <c r="AU7" s="16">
        <f t="shared" si="0"/>
        <v>5.2631578947367919E-2</v>
      </c>
      <c r="AV7" s="16">
        <f t="shared" si="1"/>
        <v>-5.2631578947368807E-2</v>
      </c>
      <c r="AW7" s="17">
        <f t="shared" si="2"/>
        <v>-5.2631578947368807E-2</v>
      </c>
      <c r="AX7" s="106">
        <f t="shared" si="3"/>
        <v>-4.99999999999996E-2</v>
      </c>
      <c r="AY7" s="111">
        <f t="shared" si="4"/>
        <v>0</v>
      </c>
      <c r="AZ7" s="111">
        <f t="shared" si="5"/>
        <v>-2.6548672566371723E-2</v>
      </c>
      <c r="BA7" s="111">
        <f t="shared" si="6"/>
        <v>-5.1748251748251817E-2</v>
      </c>
      <c r="BB7" s="111">
        <f t="shared" si="7"/>
        <v>7.7519379844963598E-3</v>
      </c>
      <c r="BC7" s="190">
        <f t="shared" si="8"/>
        <v>-5.9375000000000067E-2</v>
      </c>
      <c r="BD7" s="190">
        <f t="shared" si="9"/>
        <v>3.8961038961039085E-2</v>
      </c>
      <c r="BE7" s="190">
        <f t="shared" si="10"/>
        <v>1.5384615384615108E-2</v>
      </c>
      <c r="BF7" s="190">
        <f t="shared" si="11"/>
        <v>0</v>
      </c>
      <c r="BG7" s="190">
        <f t="shared" si="12"/>
        <v>-0.12307692307692275</v>
      </c>
      <c r="BH7" s="191">
        <f t="shared" si="13"/>
        <v>-7.6923076923076983E-2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5">
        <v>6.25</v>
      </c>
      <c r="AF8" s="160">
        <v>6.4102564102564106</v>
      </c>
      <c r="AG8" s="161">
        <v>6.25</v>
      </c>
      <c r="AH8" s="161">
        <v>6.4028026237328568</v>
      </c>
      <c r="AI8" s="205">
        <v>6.4516129032258061</v>
      </c>
      <c r="AJ8" s="154">
        <f t="shared" ref="AJ8:AK14" si="14">+O8/N8-1</f>
        <v>-1.2751953991608445E-2</v>
      </c>
      <c r="AK8" s="16">
        <f t="shared" si="14"/>
        <v>-2.2857142794605712E-2</v>
      </c>
      <c r="AL8" s="16">
        <f t="shared" ref="AL8:AL14" si="15">+Q8/P8-1</f>
        <v>-6.2200956937799035E-2</v>
      </c>
      <c r="AM8" s="16">
        <f t="shared" ref="AM8:AU14" si="16">+R8/Q8-1</f>
        <v>-4.3930248155599205E-3</v>
      </c>
      <c r="AN8" s="16">
        <f t="shared" si="16"/>
        <v>1.8298294469875298E-2</v>
      </c>
      <c r="AO8" s="16">
        <f t="shared" si="16"/>
        <v>-1.5873015873015817E-2</v>
      </c>
      <c r="AP8" s="16">
        <f t="shared" si="16"/>
        <v>2.2727272727272041E-3</v>
      </c>
      <c r="AQ8" s="16">
        <f t="shared" si="16"/>
        <v>4.7619047619047672E-2</v>
      </c>
      <c r="AR8" s="16">
        <f t="shared" si="16"/>
        <v>6.4999999999999947E-2</v>
      </c>
      <c r="AS8" s="16">
        <f t="shared" si="16"/>
        <v>4.3296817944705301E-2</v>
      </c>
      <c r="AT8" s="16">
        <f t="shared" si="16"/>
        <v>-3.5714285714285698E-2</v>
      </c>
      <c r="AU8" s="16">
        <f t="shared" si="16"/>
        <v>-3.0769230769230771E-2</v>
      </c>
      <c r="AV8" s="16">
        <f t="shared" si="1"/>
        <v>-1.57896402240294E-2</v>
      </c>
      <c r="AW8" s="17">
        <f t="shared" si="2"/>
        <v>-1.57896402240294E-2</v>
      </c>
      <c r="AX8" s="106">
        <f t="shared" si="3"/>
        <v>1.1111111111111072E-2</v>
      </c>
      <c r="AY8" s="111">
        <f t="shared" si="4"/>
        <v>-2.5974025974025983E-2</v>
      </c>
      <c r="AZ8" s="111">
        <f t="shared" si="5"/>
        <v>-2.7210884353741527E-2</v>
      </c>
      <c r="BA8" s="111">
        <f t="shared" si="6"/>
        <v>-5.7692307692307709E-2</v>
      </c>
      <c r="BB8" s="111">
        <f t="shared" si="7"/>
        <v>0</v>
      </c>
      <c r="BC8" s="190">
        <f t="shared" si="8"/>
        <v>2.5641025641025772E-2</v>
      </c>
      <c r="BD8" s="190">
        <f t="shared" si="9"/>
        <v>-2.5000000000000022E-2</v>
      </c>
      <c r="BE8" s="190">
        <f t="shared" si="10"/>
        <v>2.4448419797256982E-2</v>
      </c>
      <c r="BF8" s="190">
        <f t="shared" si="11"/>
        <v>7.623267865860317E-3</v>
      </c>
      <c r="BG8" s="190">
        <f t="shared" si="12"/>
        <v>-6.8100358422939156E-2</v>
      </c>
      <c r="BH8" s="191">
        <f t="shared" si="13"/>
        <v>-9.1322126306224494E-2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5">
        <v>7.291666666666667</v>
      </c>
      <c r="AF9" s="160">
        <v>7.6923076923076934</v>
      </c>
      <c r="AG9" s="161">
        <v>7.0370370370370372</v>
      </c>
      <c r="AH9" s="161">
        <v>7.372837297383775</v>
      </c>
      <c r="AI9" s="205">
        <v>7.2727272727272716</v>
      </c>
      <c r="AJ9" s="154">
        <f t="shared" si="14"/>
        <v>-6.6666666666666652E-2</v>
      </c>
      <c r="AK9" s="16">
        <f t="shared" si="14"/>
        <v>-3.3119658119658002E-2</v>
      </c>
      <c r="AL9" s="16">
        <f t="shared" si="15"/>
        <v>-5.976896032144674E-2</v>
      </c>
      <c r="AM9" s="16">
        <f t="shared" si="16"/>
        <v>0</v>
      </c>
      <c r="AN9" s="16">
        <f t="shared" si="16"/>
        <v>2.3936170212766061E-2</v>
      </c>
      <c r="AO9" s="16">
        <f t="shared" si="16"/>
        <v>-1.6719187675069969E-2</v>
      </c>
      <c r="AP9" s="16">
        <f t="shared" si="16"/>
        <v>-3.0245068738792624E-2</v>
      </c>
      <c r="AQ9" s="16">
        <f t="shared" si="16"/>
        <v>5.9171597633136397E-3</v>
      </c>
      <c r="AR9" s="16">
        <f t="shared" si="16"/>
        <v>3.6000000000000032E-2</v>
      </c>
      <c r="AS9" s="16">
        <f t="shared" si="16"/>
        <v>8.34942084942083E-2</v>
      </c>
      <c r="AT9" s="16">
        <f t="shared" si="16"/>
        <v>9.5912062648177976E-3</v>
      </c>
      <c r="AU9" s="16">
        <f t="shared" si="16"/>
        <v>-2.935420743639916E-2</v>
      </c>
      <c r="AV9" s="16">
        <f t="shared" si="1"/>
        <v>-8.333333333333337E-2</v>
      </c>
      <c r="AW9" s="17">
        <f t="shared" si="2"/>
        <v>-8.333333333333337E-2</v>
      </c>
      <c r="AX9" s="106">
        <f t="shared" si="3"/>
        <v>3.4090909090909172E-2</v>
      </c>
      <c r="AY9" s="111">
        <f t="shared" si="4"/>
        <v>-2.1862348178137592E-2</v>
      </c>
      <c r="AZ9" s="111">
        <f t="shared" si="5"/>
        <v>-3.2093734080488989E-2</v>
      </c>
      <c r="BA9" s="111">
        <f t="shared" si="6"/>
        <v>-5.2083333333333481E-2</v>
      </c>
      <c r="BB9" s="111">
        <f t="shared" si="7"/>
        <v>0</v>
      </c>
      <c r="BC9" s="190">
        <f t="shared" si="8"/>
        <v>5.4945054945054972E-2</v>
      </c>
      <c r="BD9" s="190">
        <f t="shared" si="9"/>
        <v>-8.5185185185185253E-2</v>
      </c>
      <c r="BE9" s="190">
        <f t="shared" si="10"/>
        <v>4.7718984365062722E-2</v>
      </c>
      <c r="BF9" s="190">
        <f t="shared" si="11"/>
        <v>-1.3578222415409513E-2</v>
      </c>
      <c r="BG9" s="190">
        <f t="shared" si="12"/>
        <v>-7.4380165289256284E-2</v>
      </c>
      <c r="BH9" s="191">
        <f t="shared" si="13"/>
        <v>-1.7199017199017397E-2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5">
        <v>8.0825791855203626</v>
      </c>
      <c r="AF10" s="160">
        <v>8</v>
      </c>
      <c r="AG10" s="161">
        <v>8</v>
      </c>
      <c r="AH10" s="161">
        <v>8</v>
      </c>
      <c r="AI10" s="205">
        <v>8</v>
      </c>
      <c r="AJ10" s="154">
        <f t="shared" si="14"/>
        <v>-3.2258064500000017E-2</v>
      </c>
      <c r="AK10" s="16">
        <f t="shared" si="14"/>
        <v>-1.2254901977246768E-2</v>
      </c>
      <c r="AL10" s="16">
        <f t="shared" si="15"/>
        <v>-0.10329670329670326</v>
      </c>
      <c r="AM10" s="16">
        <f t="shared" si="16"/>
        <v>-2.7777777777777679E-2</v>
      </c>
      <c r="AN10" s="16">
        <f t="shared" si="16"/>
        <v>3.1999999999999806E-2</v>
      </c>
      <c r="AO10" s="16">
        <f t="shared" si="16"/>
        <v>-3.100775193798444E-2</v>
      </c>
      <c r="AP10" s="16">
        <f t="shared" si="16"/>
        <v>-1.4925373134328401E-2</v>
      </c>
      <c r="AQ10" s="16">
        <f t="shared" si="16"/>
        <v>4.415584415584406E-2</v>
      </c>
      <c r="AR10" s="16">
        <f t="shared" si="16"/>
        <v>2.0833333333333259E-2</v>
      </c>
      <c r="AS10" s="16">
        <f t="shared" si="16"/>
        <v>7.1428571428571397E-2</v>
      </c>
      <c r="AT10" s="16">
        <f t="shared" si="16"/>
        <v>-1.5384615384615441E-2</v>
      </c>
      <c r="AU10" s="16">
        <f t="shared" si="16"/>
        <v>-6.9444444444444198E-3</v>
      </c>
      <c r="AV10" s="16">
        <f t="shared" si="1"/>
        <v>-8.333333333333337E-2</v>
      </c>
      <c r="AW10" s="17">
        <f t="shared" si="2"/>
        <v>-8.333333333333337E-2</v>
      </c>
      <c r="AX10" s="106">
        <f t="shared" si="3"/>
        <v>-8.2644628099172168E-3</v>
      </c>
      <c r="AY10" s="111">
        <f t="shared" si="4"/>
        <v>-5.7142857142857273E-2</v>
      </c>
      <c r="AZ10" s="111">
        <f t="shared" si="5"/>
        <v>-7.0921985815602939E-3</v>
      </c>
      <c r="BA10" s="111">
        <f t="shared" si="6"/>
        <v>-5.9999999999999942E-2</v>
      </c>
      <c r="BB10" s="111">
        <f t="shared" si="7"/>
        <v>1.0322398190045323E-2</v>
      </c>
      <c r="BC10" s="190">
        <f t="shared" si="8"/>
        <v>-1.0216934919524245E-2</v>
      </c>
      <c r="BD10" s="190">
        <f t="shared" si="9"/>
        <v>0</v>
      </c>
      <c r="BE10" s="190">
        <f t="shared" si="10"/>
        <v>0</v>
      </c>
      <c r="BF10" s="190">
        <f t="shared" si="11"/>
        <v>0</v>
      </c>
      <c r="BG10" s="190">
        <f t="shared" si="12"/>
        <v>-0.1272727272727272</v>
      </c>
      <c r="BH10" s="191">
        <f t="shared" si="13"/>
        <v>-8.5714285714285743E-2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5">
        <v>10.52631578947368</v>
      </c>
      <c r="AF11" s="160">
        <v>10</v>
      </c>
      <c r="AG11" s="161">
        <v>10.4</v>
      </c>
      <c r="AH11" s="161">
        <v>10</v>
      </c>
      <c r="AI11" s="205">
        <v>10.71428571428571</v>
      </c>
      <c r="AJ11" s="154">
        <f t="shared" si="14"/>
        <v>9.5652173699999787E-2</v>
      </c>
      <c r="AK11" s="16">
        <f t="shared" si="14"/>
        <v>-0.14814814798251053</v>
      </c>
      <c r="AL11" s="16">
        <f t="shared" si="15"/>
        <v>-0.10714285714285654</v>
      </c>
      <c r="AM11" s="16">
        <f t="shared" si="16"/>
        <v>-1.1764705882353454E-2</v>
      </c>
      <c r="AN11" s="16">
        <f t="shared" si="16"/>
        <v>-1.9230769230769051E-2</v>
      </c>
      <c r="AO11" s="16">
        <f t="shared" si="16"/>
        <v>-6.1111111111111449E-2</v>
      </c>
      <c r="AP11" s="16">
        <f t="shared" si="16"/>
        <v>-2.8340080971660075E-2</v>
      </c>
      <c r="AQ11" s="16">
        <f t="shared" si="16"/>
        <v>7.3913043478261775E-2</v>
      </c>
      <c r="AR11" s="16">
        <f t="shared" si="16"/>
        <v>-3.846153846156497E-4</v>
      </c>
      <c r="AS11" s="16">
        <f t="shared" si="16"/>
        <v>4.1124414367516682E-2</v>
      </c>
      <c r="AT11" s="16">
        <f t="shared" si="16"/>
        <v>-1.5141113653700078E-2</v>
      </c>
      <c r="AU11" s="16">
        <f t="shared" si="16"/>
        <v>1.9989227362500195E-2</v>
      </c>
      <c r="AV11" s="16">
        <f t="shared" si="1"/>
        <v>-0.17272727272727284</v>
      </c>
      <c r="AW11" s="17">
        <f t="shared" si="2"/>
        <v>-0.17272727272727284</v>
      </c>
      <c r="AX11" s="106">
        <f t="shared" si="3"/>
        <v>-7.6923076923076983E-2</v>
      </c>
      <c r="AY11" s="111">
        <f t="shared" si="4"/>
        <v>2.4961240310077404E-2</v>
      </c>
      <c r="AZ11" s="111">
        <f t="shared" si="5"/>
        <v>-1.6222961730449348E-2</v>
      </c>
      <c r="BA11" s="111">
        <f t="shared" si="6"/>
        <v>-4.3062200956938246E-2</v>
      </c>
      <c r="BB11" s="111">
        <f t="shared" si="7"/>
        <v>0</v>
      </c>
      <c r="BC11" s="190">
        <f t="shared" si="8"/>
        <v>-4.99999999999996E-2</v>
      </c>
      <c r="BD11" s="190">
        <f t="shared" si="9"/>
        <v>4.0000000000000036E-2</v>
      </c>
      <c r="BE11" s="190">
        <f t="shared" si="10"/>
        <v>-3.8461538461538547E-2</v>
      </c>
      <c r="BF11" s="190">
        <f t="shared" si="11"/>
        <v>7.1428571428570953E-2</v>
      </c>
      <c r="BG11" s="190">
        <f t="shared" si="12"/>
        <v>-9.3406593406593963E-2</v>
      </c>
      <c r="BH11" s="191">
        <f t="shared" si="13"/>
        <v>-5.1833122629583284E-2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5">
        <v>8.6956521739130395</v>
      </c>
      <c r="AF12" s="160">
        <v>8.4210526315789469</v>
      </c>
      <c r="AG12" s="161">
        <v>8.1818181818181817</v>
      </c>
      <c r="AH12" s="161">
        <v>8.3333333333333339</v>
      </c>
      <c r="AI12" s="205">
        <v>8.3333333333333339</v>
      </c>
      <c r="AJ12" s="154">
        <f t="shared" si="14"/>
        <v>-7.1428571428571508E-2</v>
      </c>
      <c r="AK12" s="16">
        <f t="shared" si="14"/>
        <v>0</v>
      </c>
      <c r="AL12" s="16">
        <f t="shared" si="15"/>
        <v>-7.6923076923076983E-2</v>
      </c>
      <c r="AM12" s="16">
        <f t="shared" si="16"/>
        <v>-3.2738095238095122E-2</v>
      </c>
      <c r="AN12" s="16">
        <f t="shared" si="16"/>
        <v>4.5333333333333448E-2</v>
      </c>
      <c r="AO12" s="16">
        <f t="shared" si="16"/>
        <v>-1.6034985422740511E-2</v>
      </c>
      <c r="AP12" s="16">
        <f t="shared" si="16"/>
        <v>6.3856960408670282E-4</v>
      </c>
      <c r="AQ12" s="16">
        <f t="shared" si="16"/>
        <v>7.5870382188187868E-3</v>
      </c>
      <c r="AR12" s="16">
        <f t="shared" si="16"/>
        <v>-2.1590909090908883E-2</v>
      </c>
      <c r="AS12" s="16">
        <f t="shared" si="16"/>
        <v>9.6985398438616421E-2</v>
      </c>
      <c r="AT12" s="16">
        <f t="shared" si="16"/>
        <v>-1.260744687528903E-2</v>
      </c>
      <c r="AU12" s="16">
        <f t="shared" si="16"/>
        <v>-3.5995853123417687E-2</v>
      </c>
      <c r="AV12" s="16">
        <f t="shared" si="1"/>
        <v>-0.12162162162162171</v>
      </c>
      <c r="AW12" s="17">
        <f t="shared" si="2"/>
        <v>-0.12162162162162171</v>
      </c>
      <c r="AX12" s="106">
        <f t="shared" si="3"/>
        <v>-3.0952380952381064E-2</v>
      </c>
      <c r="AY12" s="111">
        <f t="shared" si="4"/>
        <v>-2.3066485753052923E-2</v>
      </c>
      <c r="AZ12" s="111">
        <f t="shared" si="5"/>
        <v>-1.7333333333333201E-2</v>
      </c>
      <c r="BA12" s="111">
        <f t="shared" si="6"/>
        <v>-2.5974025974026094E-2</v>
      </c>
      <c r="BB12" s="111">
        <f t="shared" si="7"/>
        <v>1.4492753623188026E-2</v>
      </c>
      <c r="BC12" s="190">
        <f t="shared" si="8"/>
        <v>-3.1578947368420707E-2</v>
      </c>
      <c r="BD12" s="190">
        <f t="shared" si="9"/>
        <v>-2.8409090909090828E-2</v>
      </c>
      <c r="BE12" s="190">
        <f t="shared" si="10"/>
        <v>1.8518518518518601E-2</v>
      </c>
      <c r="BF12" s="190">
        <f t="shared" si="11"/>
        <v>0</v>
      </c>
      <c r="BG12" s="190">
        <f t="shared" si="12"/>
        <v>-0.11904761904761896</v>
      </c>
      <c r="BH12" s="191">
        <f t="shared" si="13"/>
        <v>-8.013937282229977E-2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5">
        <v>10</v>
      </c>
      <c r="AF13" s="160">
        <v>10</v>
      </c>
      <c r="AG13" s="161">
        <v>10</v>
      </c>
      <c r="AH13" s="161">
        <v>9.375</v>
      </c>
      <c r="AI13" s="205">
        <v>10</v>
      </c>
      <c r="AJ13" s="154">
        <f t="shared" si="14"/>
        <v>-2.2624434584615716E-2</v>
      </c>
      <c r="AK13" s="16">
        <f t="shared" si="14"/>
        <v>2.0000000204000168E-2</v>
      </c>
      <c r="AL13" s="16">
        <f t="shared" si="15"/>
        <v>-1.9607843137254943E-2</v>
      </c>
      <c r="AM13" s="16">
        <f t="shared" si="16"/>
        <v>-4.3749999999999956E-2</v>
      </c>
      <c r="AN13" s="16">
        <f t="shared" si="16"/>
        <v>7.407407407407085E-3</v>
      </c>
      <c r="AO13" s="16">
        <f t="shared" si="16"/>
        <v>-3.7433155080213609E-2</v>
      </c>
      <c r="AP13" s="16">
        <f t="shared" si="16"/>
        <v>-2.2222222222222032E-2</v>
      </c>
      <c r="AQ13" s="16">
        <f t="shared" si="16"/>
        <v>3.1249999999999778E-2</v>
      </c>
      <c r="AR13" s="16">
        <f t="shared" si="16"/>
        <v>2.2727272727272707E-2</v>
      </c>
      <c r="AS13" s="16">
        <f t="shared" si="16"/>
        <v>-5.4115387972417661E-3</v>
      </c>
      <c r="AT13" s="16">
        <f t="shared" si="16"/>
        <v>-2.5026925685109114E-2</v>
      </c>
      <c r="AU13" s="16">
        <f t="shared" si="16"/>
        <v>-1.2820512820512886E-2</v>
      </c>
      <c r="AV13" s="16">
        <f t="shared" si="1"/>
        <v>-0.10532544378698239</v>
      </c>
      <c r="AW13" s="17">
        <f t="shared" si="2"/>
        <v>-0.10532544378698239</v>
      </c>
      <c r="AX13" s="106">
        <f t="shared" si="3"/>
        <v>-1.680672268907546E-2</v>
      </c>
      <c r="AY13" s="111">
        <f t="shared" si="4"/>
        <v>-1.8268398268398989E-2</v>
      </c>
      <c r="AZ13" s="111">
        <f t="shared" si="5"/>
        <v>-1.8740629685157106E-2</v>
      </c>
      <c r="BA13" s="111">
        <f t="shared" si="6"/>
        <v>-1.9607843137254832E-2</v>
      </c>
      <c r="BB13" s="111">
        <f t="shared" si="7"/>
        <v>0</v>
      </c>
      <c r="BC13" s="190">
        <f t="shared" si="8"/>
        <v>0</v>
      </c>
      <c r="BD13" s="190">
        <f t="shared" si="9"/>
        <v>0</v>
      </c>
      <c r="BE13" s="190">
        <f t="shared" si="10"/>
        <v>-6.25E-2</v>
      </c>
      <c r="BF13" s="190">
        <f t="shared" si="11"/>
        <v>6.6666666666666652E-2</v>
      </c>
      <c r="BG13" s="190">
        <f t="shared" si="12"/>
        <v>-7.1428571428571508E-2</v>
      </c>
      <c r="BH13" s="191">
        <f t="shared" si="13"/>
        <v>-0.11111111111111116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6">
        <v>8.085106382978724</v>
      </c>
      <c r="AF14" s="144">
        <v>8</v>
      </c>
      <c r="AG14" s="158">
        <v>8</v>
      </c>
      <c r="AH14" s="158">
        <v>8.0882352941176467</v>
      </c>
      <c r="AI14" s="206">
        <v>8.0882352941176467</v>
      </c>
      <c r="AJ14" s="156">
        <f t="shared" si="14"/>
        <v>0</v>
      </c>
      <c r="AK14" s="18">
        <f t="shared" si="14"/>
        <v>0</v>
      </c>
      <c r="AL14" s="18">
        <f t="shared" si="15"/>
        <v>-6.25E-2</v>
      </c>
      <c r="AM14" s="18">
        <f t="shared" si="16"/>
        <v>-5.1851851851851816E-2</v>
      </c>
      <c r="AN14" s="18">
        <f t="shared" si="16"/>
        <v>3.3717105263157743E-2</v>
      </c>
      <c r="AO14" s="18">
        <f t="shared" si="16"/>
        <v>-2.3866348448687846E-3</v>
      </c>
      <c r="AP14" s="18">
        <f t="shared" si="16"/>
        <v>2.3923444976077235E-3</v>
      </c>
      <c r="AQ14" s="18">
        <f t="shared" si="16"/>
        <v>1.575178997613369E-2</v>
      </c>
      <c r="AR14" s="18">
        <f t="shared" si="16"/>
        <v>3.3834586466165328E-2</v>
      </c>
      <c r="AS14" s="18">
        <f t="shared" si="16"/>
        <v>2.1050670640834657E-2</v>
      </c>
      <c r="AT14" s="18">
        <f t="shared" si="16"/>
        <v>-1.4505718908767062E-2</v>
      </c>
      <c r="AU14" s="18">
        <f t="shared" si="16"/>
        <v>-2.7281492325702983E-2</v>
      </c>
      <c r="AV14" s="18">
        <f t="shared" si="1"/>
        <v>-5.555555555555558E-2</v>
      </c>
      <c r="AW14" s="19">
        <f t="shared" si="2"/>
        <v>-5.555555555555558E-2</v>
      </c>
      <c r="AX14" s="106">
        <f t="shared" si="3"/>
        <v>-1.1764705882352899E-2</v>
      </c>
      <c r="AY14" s="111">
        <f t="shared" si="4"/>
        <v>-6.2500000000000111E-2</v>
      </c>
      <c r="AZ14" s="111">
        <f t="shared" si="5"/>
        <v>-3.8796992481203052E-2</v>
      </c>
      <c r="BA14" s="111">
        <f t="shared" si="6"/>
        <v>-6.5796531378508938E-2</v>
      </c>
      <c r="BB14" s="111">
        <f t="shared" si="7"/>
        <v>2.9013539651837617E-2</v>
      </c>
      <c r="BC14" s="190">
        <f t="shared" si="8"/>
        <v>-1.0526315789473717E-2</v>
      </c>
      <c r="BD14" s="190">
        <f t="shared" si="9"/>
        <v>0</v>
      </c>
      <c r="BE14" s="190">
        <f t="shared" si="10"/>
        <v>1.1029411764705843E-2</v>
      </c>
      <c r="BF14" s="190">
        <f t="shared" si="11"/>
        <v>0</v>
      </c>
      <c r="BG14" s="190">
        <f t="shared" si="12"/>
        <v>-0.14359861591695511</v>
      </c>
      <c r="BH14" s="191">
        <f t="shared" si="13"/>
        <v>-0.16176470588235303</v>
      </c>
    </row>
    <row r="15" spans="1:60" ht="16.5" thickBot="1" x14ac:dyDescent="0.3">
      <c r="A15" s="231" t="s">
        <v>84</v>
      </c>
      <c r="B15" s="233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212">
        <v>8.3000000000000007</v>
      </c>
      <c r="AE15" s="213">
        <v>8.4</v>
      </c>
      <c r="AF15" s="214">
        <v>8.3000000000000007</v>
      </c>
      <c r="AG15" s="215">
        <f>+AVERAGE(AG4:AG14)</f>
        <v>8.2537454645355286</v>
      </c>
      <c r="AH15" s="215">
        <f>+AVERAGE(AH4:AH14)</f>
        <v>8.2517858587275921</v>
      </c>
      <c r="AI15" s="215">
        <f>+AVERAGE(AI4:AI14)</f>
        <v>8.3361460658532298</v>
      </c>
      <c r="AJ15" s="65">
        <f>+O15/N15-1</f>
        <v>-1.4367530119206107E-2</v>
      </c>
      <c r="AK15" s="36">
        <f t="shared" ref="AK15:AO15" si="17">+P15/O15-1</f>
        <v>-2.301187165417784E-2</v>
      </c>
      <c r="AL15" s="36">
        <f t="shared" si="17"/>
        <v>-6.9834107732411277E-2</v>
      </c>
      <c r="AM15" s="36">
        <f t="shared" si="17"/>
        <v>-2.8148922140721733E-2</v>
      </c>
      <c r="AN15" s="36">
        <f t="shared" si="17"/>
        <v>9.2756831926090744E-3</v>
      </c>
      <c r="AO15" s="36">
        <f t="shared" si="17"/>
        <v>-2.4286673270471293E-2</v>
      </c>
      <c r="AP15" s="36">
        <f t="shared" ref="AP15:AU15" si="18">+U15/T15-1</f>
        <v>-6.6826533117935183E-3</v>
      </c>
      <c r="AQ15" s="36">
        <f t="shared" si="18"/>
        <v>2.0321975711371065E-2</v>
      </c>
      <c r="AR15" s="36">
        <f t="shared" si="18"/>
        <v>2.2471910112359383E-2</v>
      </c>
      <c r="AS15" s="36">
        <f t="shared" si="18"/>
        <v>4.3956043956044022E-2</v>
      </c>
      <c r="AT15" s="36">
        <f t="shared" si="18"/>
        <v>-2.1052631578947323E-2</v>
      </c>
      <c r="AU15" s="36">
        <f t="shared" si="18"/>
        <v>-1.0752688172043112E-2</v>
      </c>
      <c r="AV15" s="36">
        <f t="shared" si="1"/>
        <v>-0.10191064750313528</v>
      </c>
      <c r="AW15" s="37">
        <f t="shared" si="2"/>
        <v>-0.10191064750313528</v>
      </c>
      <c r="AX15" s="108">
        <f t="shared" si="3"/>
        <v>-2.1739130434782483E-2</v>
      </c>
      <c r="AY15" s="112">
        <f t="shared" si="4"/>
        <v>-1.1111111111111072E-2</v>
      </c>
      <c r="AZ15" s="112">
        <f t="shared" si="5"/>
        <v>-2.2471910112359716E-2</v>
      </c>
      <c r="BA15" s="112">
        <f t="shared" si="6"/>
        <v>-4.5977011494252706E-2</v>
      </c>
      <c r="BB15" s="112">
        <f t="shared" si="7"/>
        <v>1.2048192771084265E-2</v>
      </c>
      <c r="BC15" s="192">
        <f t="shared" si="8"/>
        <v>-1.1904761904761862E-2</v>
      </c>
      <c r="BD15" s="192">
        <f t="shared" si="9"/>
        <v>-5.5728355981291555E-3</v>
      </c>
      <c r="BE15" s="192">
        <f t="shared" si="10"/>
        <v>-2.374201889744354E-4</v>
      </c>
      <c r="BF15" s="192">
        <f t="shared" si="11"/>
        <v>1.0223266644324491E-2</v>
      </c>
      <c r="BG15" s="192">
        <f>+AI15/Z15-1</f>
        <v>-9.3897166755083639E-2</v>
      </c>
      <c r="BH15" s="193">
        <f>+AI15/W15-1</f>
        <v>-8.3939992763381266E-2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conditionalFormatting sqref="BH4:B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Amirkhon Khamidov</cp:lastModifiedBy>
  <dcterms:created xsi:type="dcterms:W3CDTF">2021-11-22T14:38:22Z</dcterms:created>
  <dcterms:modified xsi:type="dcterms:W3CDTF">2024-10-04T04:16:20Z</dcterms:modified>
</cp:coreProperties>
</file>