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a.khamidov\Documents\09_september\"/>
    </mc:Choice>
  </mc:AlternateContent>
  <xr:revisionPtr revIDLastSave="0" documentId="13_ncr:1_{15F51552-4A2D-4C77-82A3-AA98FFABE4AA}" xr6:coauthVersionLast="44" xr6:coauthVersionMax="47" xr10:uidLastSave="{00000000-0000-0000-0000-000000000000}"/>
  <bookViews>
    <workbookView xWindow="19575" yWindow="15450" windowWidth="14385" windowHeight="11445" xr2:uid="{F0A68128-6003-4809-9CD7-322F14E0A5F8}"/>
  </bookViews>
  <sheets>
    <sheet name="Регион_динамика_цен" sheetId="31" r:id="rId1"/>
    <sheet name="г_Ташкент_динамика_цен" sheetId="32" r:id="rId2"/>
    <sheet name="г_Ташкент_аренда" sheetId="13" r:id="rId3"/>
  </sheets>
  <definedNames>
    <definedName name="_xlnm._FilterDatabase" localSheetId="1" hidden="1">г_Ташкент_динамика_цен!#REF!</definedName>
    <definedName name="_xlnm._FilterDatabase" localSheetId="0" hidden="1">Регион_динамика_цен!#REF!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J15" i="32" l="1"/>
  <c r="BI4" i="31"/>
  <c r="BG6" i="31"/>
  <c r="BG7" i="31"/>
  <c r="BG14" i="31"/>
  <c r="AI15" i="13" l="1"/>
  <c r="BG15" i="32"/>
  <c r="BG5" i="32"/>
  <c r="BG6" i="32"/>
  <c r="BG7" i="32"/>
  <c r="BG8" i="32"/>
  <c r="BG9" i="32"/>
  <c r="BG10" i="32"/>
  <c r="BG11" i="32"/>
  <c r="BG12" i="32"/>
  <c r="BG13" i="32"/>
  <c r="BG14" i="32"/>
  <c r="BG4" i="32"/>
  <c r="BI5" i="31" l="1"/>
  <c r="BI6" i="31"/>
  <c r="BI7" i="31"/>
  <c r="BI8" i="31"/>
  <c r="BI9" i="31"/>
  <c r="BI10" i="31"/>
  <c r="BI11" i="31"/>
  <c r="BI12" i="31"/>
  <c r="BI13" i="31"/>
  <c r="BI14" i="31"/>
  <c r="BI15" i="31"/>
  <c r="BI16" i="31"/>
  <c r="BI17" i="31"/>
  <c r="BH5" i="31"/>
  <c r="BH6" i="31"/>
  <c r="BH7" i="31"/>
  <c r="BH8" i="31"/>
  <c r="BH9" i="31"/>
  <c r="BH10" i="31"/>
  <c r="BH11" i="31"/>
  <c r="BH12" i="31"/>
  <c r="BH13" i="31"/>
  <c r="BH14" i="31"/>
  <c r="BH15" i="31"/>
  <c r="BH16" i="31"/>
  <c r="BH17" i="31"/>
  <c r="BH4" i="31"/>
  <c r="BG5" i="31"/>
  <c r="BG8" i="31"/>
  <c r="BG9" i="31"/>
  <c r="BG10" i="31"/>
  <c r="BG11" i="31"/>
  <c r="BG12" i="31"/>
  <c r="BG13" i="31"/>
  <c r="BG15" i="31"/>
  <c r="BG16" i="31"/>
  <c r="BG17" i="31"/>
  <c r="BG4" i="31"/>
  <c r="BF4" i="31"/>
  <c r="BI15" i="32"/>
  <c r="BI5" i="32"/>
  <c r="BI6" i="32"/>
  <c r="BI7" i="32"/>
  <c r="BI8" i="32"/>
  <c r="BI9" i="32"/>
  <c r="BI10" i="32"/>
  <c r="BI11" i="32"/>
  <c r="BI12" i="32"/>
  <c r="BI13" i="32"/>
  <c r="BI14" i="32"/>
  <c r="BI4" i="32"/>
  <c r="BH15" i="32"/>
  <c r="BH5" i="32"/>
  <c r="BH6" i="32"/>
  <c r="BH7" i="32"/>
  <c r="BH8" i="32"/>
  <c r="BH9" i="32"/>
  <c r="BH10" i="32"/>
  <c r="BH11" i="32"/>
  <c r="BH12" i="32"/>
  <c r="BH13" i="32"/>
  <c r="BH14" i="32"/>
  <c r="BH4" i="32"/>
  <c r="AK4" i="32"/>
  <c r="BG15" i="13"/>
  <c r="BG5" i="13"/>
  <c r="BG6" i="13"/>
  <c r="BG7" i="13"/>
  <c r="BG8" i="13"/>
  <c r="BG9" i="13"/>
  <c r="BG10" i="13"/>
  <c r="BG11" i="13"/>
  <c r="BG12" i="13"/>
  <c r="BG13" i="13"/>
  <c r="BG14" i="13"/>
  <c r="BG4" i="13"/>
  <c r="BH15" i="13"/>
  <c r="BH5" i="13"/>
  <c r="BH6" i="13"/>
  <c r="BH7" i="13"/>
  <c r="BH8" i="13"/>
  <c r="BH9" i="13"/>
  <c r="BH10" i="13"/>
  <c r="BH11" i="13"/>
  <c r="BH12" i="13"/>
  <c r="BH13" i="13"/>
  <c r="BH14" i="13"/>
  <c r="BH4" i="13"/>
  <c r="BF4" i="13"/>
  <c r="BF5" i="13"/>
  <c r="BF6" i="13"/>
  <c r="BF7" i="13"/>
  <c r="BF8" i="13"/>
  <c r="BF9" i="13"/>
  <c r="BF10" i="13"/>
  <c r="BF11" i="13"/>
  <c r="BF12" i="13"/>
  <c r="BF13" i="13"/>
  <c r="BF14" i="13"/>
  <c r="BG18" i="31" l="1"/>
  <c r="AH15" i="13"/>
  <c r="BF15" i="13" s="1"/>
  <c r="BE14" i="13" l="1"/>
  <c r="BE13" i="13"/>
  <c r="BE12" i="13"/>
  <c r="BE11" i="13"/>
  <c r="BE10" i="13"/>
  <c r="BE9" i="13"/>
  <c r="BE8" i="13"/>
  <c r="BE7" i="13"/>
  <c r="BE6" i="13"/>
  <c r="BE5" i="13"/>
  <c r="BE4" i="13"/>
  <c r="BF4" i="32"/>
  <c r="BF17" i="31"/>
  <c r="BF16" i="31"/>
  <c r="BF15" i="31"/>
  <c r="BF14" i="31"/>
  <c r="BF13" i="31"/>
  <c r="BF12" i="31"/>
  <c r="BF11" i="31"/>
  <c r="BF10" i="31"/>
  <c r="BF9" i="31"/>
  <c r="BF8" i="31"/>
  <c r="BF7" i="31"/>
  <c r="BF6" i="31"/>
  <c r="BF5" i="31"/>
  <c r="BE4" i="32"/>
  <c r="BF15" i="32"/>
  <c r="BF14" i="32"/>
  <c r="BF13" i="32"/>
  <c r="BF12" i="32"/>
  <c r="BF11" i="32"/>
  <c r="BF10" i="32"/>
  <c r="BF9" i="32"/>
  <c r="BF8" i="32"/>
  <c r="BF7" i="32"/>
  <c r="BF6" i="32"/>
  <c r="BF5" i="32"/>
  <c r="BI18" i="31"/>
  <c r="BF18" i="31" l="1"/>
  <c r="AG15" i="13"/>
  <c r="BE15" i="13" s="1"/>
  <c r="BD14" i="13" l="1"/>
  <c r="BD15" i="13"/>
  <c r="BD5" i="13"/>
  <c r="BD6" i="13"/>
  <c r="BD7" i="13"/>
  <c r="BD8" i="13"/>
  <c r="BD9" i="13"/>
  <c r="BD10" i="13"/>
  <c r="BD11" i="13"/>
  <c r="BD12" i="13"/>
  <c r="BD13" i="13"/>
  <c r="BC4" i="13"/>
  <c r="BD4" i="13"/>
  <c r="BE4" i="31"/>
  <c r="BE17" i="31"/>
  <c r="BE5" i="31"/>
  <c r="BE6" i="31"/>
  <c r="BE7" i="31"/>
  <c r="BE8" i="31"/>
  <c r="BE9" i="31"/>
  <c r="BE10" i="31"/>
  <c r="BE11" i="31"/>
  <c r="BE12" i="31"/>
  <c r="BE13" i="31"/>
  <c r="BE14" i="31"/>
  <c r="BE15" i="31"/>
  <c r="BE16" i="31"/>
  <c r="BD4" i="31"/>
  <c r="BD15" i="32"/>
  <c r="BE15" i="32"/>
  <c r="BE5" i="32"/>
  <c r="BE6" i="32"/>
  <c r="BE7" i="32"/>
  <c r="BE8" i="32"/>
  <c r="BE9" i="32"/>
  <c r="BE10" i="32"/>
  <c r="BE11" i="32"/>
  <c r="BE12" i="32"/>
  <c r="BE13" i="32"/>
  <c r="BE14" i="32"/>
  <c r="BD4" i="32"/>
  <c r="BE18" i="31" l="1"/>
  <c r="BC15" i="13"/>
  <c r="BC5" i="13"/>
  <c r="BC6" i="13"/>
  <c r="BC7" i="13"/>
  <c r="BC8" i="13"/>
  <c r="BC9" i="13"/>
  <c r="BC10" i="13"/>
  <c r="BC11" i="13"/>
  <c r="BC12" i="13"/>
  <c r="BC13" i="13"/>
  <c r="BC14" i="13"/>
  <c r="BB4" i="13"/>
  <c r="BD5" i="32"/>
  <c r="BD6" i="32"/>
  <c r="BD7" i="32"/>
  <c r="BD8" i="32"/>
  <c r="BD9" i="32"/>
  <c r="BD10" i="32"/>
  <c r="BD11" i="32"/>
  <c r="BD12" i="32"/>
  <c r="BD13" i="32"/>
  <c r="BD14" i="32"/>
  <c r="BC4" i="32"/>
  <c r="BD17" i="31"/>
  <c r="BD5" i="31"/>
  <c r="BD6" i="31"/>
  <c r="BD7" i="31"/>
  <c r="BD8" i="31"/>
  <c r="BD9" i="31"/>
  <c r="BD10" i="31"/>
  <c r="BD11" i="31"/>
  <c r="BD12" i="31"/>
  <c r="BD13" i="31"/>
  <c r="BD14" i="31"/>
  <c r="BD15" i="31"/>
  <c r="BD16" i="31"/>
  <c r="BC4" i="31"/>
  <c r="BD18" i="31" l="1"/>
  <c r="BB5" i="13"/>
  <c r="BB6" i="13"/>
  <c r="BB7" i="13"/>
  <c r="BB8" i="13"/>
  <c r="BB9" i="13"/>
  <c r="BB10" i="13"/>
  <c r="BB11" i="13"/>
  <c r="BB12" i="13"/>
  <c r="BB13" i="13"/>
  <c r="BB14" i="13"/>
  <c r="BB15" i="13"/>
  <c r="BA4" i="13"/>
  <c r="BC15" i="32"/>
  <c r="BB15" i="32"/>
  <c r="BC5" i="32"/>
  <c r="BC6" i="32"/>
  <c r="BC7" i="32"/>
  <c r="BC8" i="32"/>
  <c r="BC9" i="32"/>
  <c r="BC10" i="32"/>
  <c r="BC11" i="32"/>
  <c r="BC12" i="32"/>
  <c r="BC13" i="32"/>
  <c r="BC14" i="32"/>
  <c r="BB4" i="32"/>
  <c r="BC5" i="31"/>
  <c r="BC6" i="31"/>
  <c r="BC7" i="31"/>
  <c r="BC8" i="31"/>
  <c r="BC9" i="31"/>
  <c r="BC10" i="31"/>
  <c r="BC11" i="31"/>
  <c r="BC12" i="31"/>
  <c r="BC13" i="31"/>
  <c r="BC14" i="31"/>
  <c r="BC15" i="31"/>
  <c r="BC16" i="31"/>
  <c r="BC17" i="31"/>
  <c r="BB4" i="31"/>
  <c r="BB7" i="31"/>
  <c r="BC18" i="31" l="1"/>
  <c r="BA15" i="13"/>
  <c r="BA5" i="13"/>
  <c r="BA6" i="13"/>
  <c r="BA7" i="13"/>
  <c r="BA8" i="13"/>
  <c r="BA9" i="13"/>
  <c r="BA10" i="13"/>
  <c r="BA11" i="13"/>
  <c r="BA12" i="13"/>
  <c r="BA13" i="13"/>
  <c r="BA14" i="13"/>
  <c r="AZ4" i="13"/>
  <c r="BA15" i="32"/>
  <c r="BB5" i="32"/>
  <c r="BB6" i="32"/>
  <c r="BB7" i="32"/>
  <c r="BB8" i="32"/>
  <c r="BB9" i="32"/>
  <c r="BB10" i="32"/>
  <c r="BB11" i="32"/>
  <c r="BB12" i="32"/>
  <c r="BB13" i="32"/>
  <c r="BB14" i="32"/>
  <c r="BA4" i="32"/>
  <c r="BA5" i="32"/>
  <c r="BB14" i="31"/>
  <c r="BB17" i="31"/>
  <c r="BB5" i="31"/>
  <c r="BB6" i="31"/>
  <c r="BB8" i="31"/>
  <c r="BB9" i="31"/>
  <c r="BB10" i="31"/>
  <c r="BB11" i="31"/>
  <c r="BB12" i="31"/>
  <c r="BB13" i="31"/>
  <c r="BB15" i="31"/>
  <c r="BB16" i="31"/>
  <c r="BA6" i="31"/>
  <c r="BA4" i="31"/>
  <c r="BB18" i="31" l="1"/>
  <c r="AY8" i="31"/>
  <c r="AZ15" i="32" l="1"/>
  <c r="AZ15" i="13"/>
  <c r="AY15" i="32" l="1"/>
  <c r="AY15" i="13"/>
  <c r="AZ14" i="13"/>
  <c r="AZ5" i="13"/>
  <c r="AZ6" i="13"/>
  <c r="AZ7" i="13"/>
  <c r="AZ8" i="13"/>
  <c r="AZ9" i="13"/>
  <c r="AZ10" i="13"/>
  <c r="AZ11" i="13"/>
  <c r="AZ12" i="13"/>
  <c r="AZ13" i="13"/>
  <c r="AY4" i="13"/>
  <c r="BA17" i="31"/>
  <c r="AZ17" i="31"/>
  <c r="BA16" i="31"/>
  <c r="BA5" i="31"/>
  <c r="BA7" i="31"/>
  <c r="BA8" i="31"/>
  <c r="BA9" i="31"/>
  <c r="BA10" i="31"/>
  <c r="BA11" i="31"/>
  <c r="BA12" i="31"/>
  <c r="BA13" i="31"/>
  <c r="BA14" i="31"/>
  <c r="BA15" i="31"/>
  <c r="AZ4" i="31"/>
  <c r="BA10" i="32"/>
  <c r="BA6" i="32"/>
  <c r="BA7" i="32"/>
  <c r="BA8" i="32"/>
  <c r="BA9" i="32"/>
  <c r="BA11" i="32"/>
  <c r="BA12" i="32"/>
  <c r="BA13" i="32"/>
  <c r="BA14" i="32"/>
  <c r="AZ4" i="32"/>
  <c r="AY4" i="32"/>
  <c r="BA18" i="31" l="1"/>
  <c r="AZ13" i="32"/>
  <c r="AZ7" i="32"/>
  <c r="AZ5" i="32"/>
  <c r="AY14" i="13"/>
  <c r="AY13" i="13"/>
  <c r="AY12" i="13"/>
  <c r="AY11" i="13"/>
  <c r="AY10" i="13"/>
  <c r="AY9" i="13"/>
  <c r="AY8" i="13"/>
  <c r="AY7" i="13"/>
  <c r="AY6" i="13"/>
  <c r="AY5" i="13"/>
  <c r="AZ14" i="32"/>
  <c r="AZ12" i="32"/>
  <c r="AZ11" i="32"/>
  <c r="AZ10" i="32"/>
  <c r="AZ8" i="32"/>
  <c r="AZ6" i="32"/>
  <c r="AZ9" i="32" l="1"/>
  <c r="AZ5" i="31"/>
  <c r="AZ6" i="31"/>
  <c r="AZ7" i="31"/>
  <c r="AZ8" i="31"/>
  <c r="AZ9" i="31"/>
  <c r="AZ10" i="31"/>
  <c r="AZ11" i="31"/>
  <c r="AZ12" i="31"/>
  <c r="AZ13" i="31"/>
  <c r="AZ14" i="31"/>
  <c r="AZ15" i="31"/>
  <c r="AZ16" i="31"/>
  <c r="AW6" i="31"/>
  <c r="AW4" i="31"/>
  <c r="AL4" i="31"/>
  <c r="AY4" i="31"/>
  <c r="AZ18" i="31" l="1"/>
  <c r="AY5" i="32"/>
  <c r="AY6" i="32"/>
  <c r="AY7" i="32"/>
  <c r="AY8" i="32"/>
  <c r="AY9" i="32"/>
  <c r="AY10" i="32"/>
  <c r="AY11" i="32"/>
  <c r="AY12" i="32"/>
  <c r="AY13" i="32"/>
  <c r="AY14" i="32"/>
  <c r="AX15" i="13"/>
  <c r="AX5" i="13"/>
  <c r="AX6" i="13"/>
  <c r="AX7" i="13"/>
  <c r="AX8" i="13"/>
  <c r="AX9" i="13"/>
  <c r="AX10" i="13"/>
  <c r="AX11" i="13"/>
  <c r="AX12" i="13"/>
  <c r="AX13" i="13"/>
  <c r="AX14" i="13"/>
  <c r="AX4" i="13"/>
  <c r="AY6" i="31" l="1"/>
  <c r="AY5" i="31"/>
  <c r="AY7" i="31"/>
  <c r="AY9" i="31"/>
  <c r="AY10" i="31"/>
  <c r="AY11" i="31"/>
  <c r="AY12" i="31"/>
  <c r="AY13" i="31"/>
  <c r="AY14" i="31"/>
  <c r="AY15" i="31"/>
  <c r="AY16" i="31"/>
  <c r="AY17" i="31"/>
  <c r="AY18" i="31" l="1"/>
  <c r="BH18" i="31" s="1"/>
  <c r="AW14" i="13"/>
  <c r="AW13" i="13"/>
  <c r="AW12" i="13"/>
  <c r="AW11" i="13"/>
  <c r="AW10" i="13"/>
  <c r="AW9" i="13"/>
  <c r="AW8" i="13"/>
  <c r="AW7" i="13"/>
  <c r="AW6" i="13"/>
  <c r="AW5" i="13"/>
  <c r="AW4" i="13"/>
  <c r="AX15" i="32"/>
  <c r="AU15" i="13" l="1"/>
  <c r="AU14" i="13"/>
  <c r="AU13" i="13"/>
  <c r="AU12" i="13"/>
  <c r="AU11" i="13"/>
  <c r="AU10" i="13"/>
  <c r="AU9" i="13"/>
  <c r="AU8" i="13"/>
  <c r="AU7" i="13"/>
  <c r="AU6" i="13"/>
  <c r="AU5" i="13"/>
  <c r="AU4" i="13"/>
  <c r="AV14" i="13"/>
  <c r="AV13" i="13"/>
  <c r="AV12" i="13"/>
  <c r="AV11" i="13"/>
  <c r="AV10" i="13"/>
  <c r="AV9" i="13"/>
  <c r="AV8" i="13"/>
  <c r="AV7" i="13"/>
  <c r="AV6" i="13"/>
  <c r="AV5" i="13"/>
  <c r="AV4" i="13"/>
  <c r="AT15" i="13"/>
  <c r="AW15" i="32"/>
  <c r="AW14" i="32"/>
  <c r="AW13" i="32"/>
  <c r="AW12" i="32"/>
  <c r="AW11" i="32"/>
  <c r="AW10" i="32"/>
  <c r="AW9" i="32"/>
  <c r="AW8" i="32"/>
  <c r="AW7" i="32"/>
  <c r="AW6" i="32"/>
  <c r="AW5" i="32"/>
  <c r="AW4" i="32"/>
  <c r="AV15" i="32"/>
  <c r="AU15" i="32"/>
  <c r="AV14" i="32"/>
  <c r="AV13" i="32"/>
  <c r="AV12" i="32"/>
  <c r="AV11" i="32"/>
  <c r="AV10" i="32"/>
  <c r="AV9" i="32"/>
  <c r="AV8" i="32"/>
  <c r="AV7" i="32"/>
  <c r="AV6" i="32"/>
  <c r="AV5" i="32"/>
  <c r="AV4" i="32"/>
  <c r="AU4" i="32"/>
  <c r="AV17" i="31"/>
  <c r="AV16" i="31"/>
  <c r="AV15" i="31"/>
  <c r="AV14" i="31"/>
  <c r="AV13" i="31"/>
  <c r="AV12" i="31"/>
  <c r="AV11" i="31"/>
  <c r="AV10" i="31"/>
  <c r="AV9" i="31"/>
  <c r="AV8" i="31"/>
  <c r="AV7" i="31"/>
  <c r="AV6" i="31"/>
  <c r="AV5" i="31"/>
  <c r="AV4" i="31"/>
  <c r="AU4" i="31"/>
  <c r="AW17" i="31"/>
  <c r="AW16" i="31"/>
  <c r="AW15" i="31"/>
  <c r="AW14" i="31"/>
  <c r="AW13" i="31"/>
  <c r="AW12" i="31"/>
  <c r="AW11" i="31"/>
  <c r="AW10" i="31"/>
  <c r="AW9" i="31"/>
  <c r="AW8" i="31"/>
  <c r="AW7" i="31"/>
  <c r="AW5" i="31"/>
  <c r="AX10" i="31"/>
  <c r="AX17" i="31"/>
  <c r="AX16" i="31"/>
  <c r="AX15" i="31"/>
  <c r="AX14" i="31"/>
  <c r="AX13" i="31"/>
  <c r="AX12" i="31"/>
  <c r="AX11" i="31"/>
  <c r="AX9" i="31"/>
  <c r="AX8" i="31"/>
  <c r="AX7" i="31"/>
  <c r="AX6" i="31"/>
  <c r="AX5" i="31"/>
  <c r="AX4" i="31"/>
  <c r="AX18" i="31" l="1"/>
  <c r="AV18" i="31"/>
  <c r="AT14" i="13"/>
  <c r="AT13" i="13"/>
  <c r="AT12" i="13"/>
  <c r="AT11" i="13"/>
  <c r="AT10" i="13"/>
  <c r="AT9" i="13"/>
  <c r="AT8" i="13"/>
  <c r="AT7" i="13"/>
  <c r="AT6" i="13"/>
  <c r="AT5" i="13"/>
  <c r="AT4" i="13"/>
  <c r="AX14" i="32"/>
  <c r="AX13" i="32"/>
  <c r="AX12" i="32"/>
  <c r="AX11" i="32"/>
  <c r="AX10" i="32"/>
  <c r="AX9" i="32"/>
  <c r="AX8" i="32"/>
  <c r="AX7" i="32"/>
  <c r="AX6" i="32"/>
  <c r="AX5" i="32"/>
  <c r="AX4" i="32"/>
  <c r="AU14" i="32"/>
  <c r="AU13" i="32"/>
  <c r="AU12" i="32"/>
  <c r="AU11" i="32"/>
  <c r="AU10" i="32"/>
  <c r="AU9" i="32"/>
  <c r="AU8" i="32"/>
  <c r="AU7" i="32"/>
  <c r="AU6" i="32"/>
  <c r="AU5" i="32"/>
  <c r="AU17" i="31"/>
  <c r="AU16" i="31"/>
  <c r="AU15" i="31"/>
  <c r="AU14" i="31"/>
  <c r="AU13" i="31"/>
  <c r="AU12" i="31"/>
  <c r="AU11" i="31"/>
  <c r="AU10" i="31"/>
  <c r="AU9" i="31"/>
  <c r="AU8" i="31"/>
  <c r="AU7" i="31"/>
  <c r="AU6" i="31"/>
  <c r="AU5" i="31"/>
  <c r="AT4" i="31"/>
  <c r="AU18" i="31" l="1"/>
  <c r="AS15" i="13"/>
  <c r="AR15" i="13"/>
  <c r="AS14" i="13"/>
  <c r="AS13" i="13"/>
  <c r="AS12" i="13"/>
  <c r="AS11" i="13"/>
  <c r="AS10" i="13"/>
  <c r="AS9" i="13"/>
  <c r="AS8" i="13"/>
  <c r="AS7" i="13"/>
  <c r="AS6" i="13"/>
  <c r="AS5" i="13"/>
  <c r="AS4" i="13"/>
  <c r="AT15" i="32"/>
  <c r="AS15" i="32"/>
  <c r="AR15" i="32"/>
  <c r="AT14" i="32"/>
  <c r="AT13" i="32"/>
  <c r="AT12" i="32"/>
  <c r="AT11" i="32"/>
  <c r="AT10" i="32"/>
  <c r="AT9" i="32"/>
  <c r="AT8" i="32"/>
  <c r="AT7" i="32"/>
  <c r="AT6" i="32"/>
  <c r="AT5" i="32"/>
  <c r="AT4" i="32"/>
  <c r="AT17" i="31"/>
  <c r="AT16" i="31"/>
  <c r="AT15" i="31"/>
  <c r="AT14" i="31"/>
  <c r="AT13" i="31"/>
  <c r="AT12" i="31"/>
  <c r="AT11" i="31"/>
  <c r="AT10" i="31"/>
  <c r="AT9" i="31"/>
  <c r="AT8" i="31"/>
  <c r="AT7" i="31"/>
  <c r="AT6" i="31"/>
  <c r="AT5" i="31"/>
  <c r="AT18" i="31" l="1"/>
  <c r="AR14" i="13"/>
  <c r="AR13" i="13"/>
  <c r="AR12" i="13"/>
  <c r="AR11" i="13"/>
  <c r="AR10" i="13"/>
  <c r="AR9" i="13"/>
  <c r="AR8" i="13"/>
  <c r="AR7" i="13"/>
  <c r="AR6" i="13"/>
  <c r="AR5" i="13"/>
  <c r="AR4" i="13"/>
  <c r="AQ4" i="13"/>
  <c r="AS14" i="32"/>
  <c r="AS13" i="32"/>
  <c r="AS12" i="32"/>
  <c r="AS11" i="32"/>
  <c r="AS10" i="32"/>
  <c r="AS9" i="32"/>
  <c r="AS8" i="32"/>
  <c r="AS7" i="32"/>
  <c r="AS6" i="32"/>
  <c r="AS5" i="32"/>
  <c r="AS4" i="32"/>
  <c r="AR4" i="32"/>
  <c r="AS17" i="31"/>
  <c r="AS16" i="31"/>
  <c r="AS15" i="31"/>
  <c r="AS14" i="31"/>
  <c r="AS13" i="31"/>
  <c r="AS12" i="31"/>
  <c r="AS11" i="31"/>
  <c r="AS10" i="31"/>
  <c r="AS9" i="31"/>
  <c r="AS8" i="31"/>
  <c r="AS7" i="31"/>
  <c r="AS6" i="31"/>
  <c r="AS5" i="31"/>
  <c r="AS4" i="31"/>
  <c r="AR4" i="31"/>
  <c r="AS18" i="31" l="1"/>
  <c r="AR17" i="31"/>
  <c r="AR7" i="32" l="1"/>
  <c r="AR6" i="32"/>
  <c r="AR14" i="31"/>
  <c r="AQ14" i="13"/>
  <c r="AQ13" i="13"/>
  <c r="AQ12" i="13"/>
  <c r="AQ11" i="13"/>
  <c r="AQ10" i="13"/>
  <c r="AQ9" i="13"/>
  <c r="AQ8" i="13"/>
  <c r="AQ7" i="13"/>
  <c r="AQ6" i="13"/>
  <c r="AQ5" i="13"/>
  <c r="AP4" i="13"/>
  <c r="AQ15" i="32"/>
  <c r="AR11" i="32"/>
  <c r="AR12" i="32"/>
  <c r="AR10" i="32"/>
  <c r="AR9" i="32"/>
  <c r="AR8" i="32"/>
  <c r="AQ8" i="32"/>
  <c r="AQ14" i="32"/>
  <c r="AQ4" i="31"/>
  <c r="AR13" i="32" l="1"/>
  <c r="AR5" i="32"/>
  <c r="AR14" i="32"/>
  <c r="AR5" i="31"/>
  <c r="AR12" i="31"/>
  <c r="AR13" i="31"/>
  <c r="AR10" i="31"/>
  <c r="AR11" i="31"/>
  <c r="AR6" i="31"/>
  <c r="AR7" i="31"/>
  <c r="AR15" i="31"/>
  <c r="AR8" i="31"/>
  <c r="AR16" i="31"/>
  <c r="AR9" i="31"/>
  <c r="AR18" i="31" l="1"/>
  <c r="U15" i="13"/>
  <c r="T15" i="13"/>
  <c r="AQ15" i="13" l="1"/>
  <c r="AP15" i="13"/>
  <c r="AO15" i="13"/>
  <c r="AP14" i="13"/>
  <c r="AP13" i="13"/>
  <c r="AP12" i="13"/>
  <c r="AP11" i="13"/>
  <c r="AP10" i="13"/>
  <c r="AP9" i="13"/>
  <c r="AP8" i="13"/>
  <c r="AP7" i="13"/>
  <c r="AP6" i="13"/>
  <c r="AP5" i="13"/>
  <c r="AO4" i="13"/>
  <c r="AP15" i="32"/>
  <c r="AQ13" i="32"/>
  <c r="AQ12" i="32"/>
  <c r="AQ11" i="32"/>
  <c r="AQ10" i="32"/>
  <c r="AQ9" i="32"/>
  <c r="AQ7" i="32"/>
  <c r="AQ6" i="32"/>
  <c r="AQ5" i="32"/>
  <c r="AQ4" i="32"/>
  <c r="AP4" i="32"/>
  <c r="AQ17" i="31"/>
  <c r="AQ16" i="31"/>
  <c r="AQ15" i="31"/>
  <c r="AQ14" i="31"/>
  <c r="AQ13" i="31"/>
  <c r="AQ12" i="31"/>
  <c r="AQ11" i="31"/>
  <c r="AQ10" i="31"/>
  <c r="AQ9" i="31"/>
  <c r="AQ8" i="31"/>
  <c r="AQ7" i="31"/>
  <c r="AQ6" i="31"/>
  <c r="AQ5" i="31"/>
  <c r="AP4" i="31"/>
  <c r="AQ18" i="31" l="1"/>
  <c r="AP17" i="31"/>
  <c r="AN15" i="32"/>
  <c r="AO15" i="32"/>
  <c r="AP14" i="32"/>
  <c r="AP13" i="32"/>
  <c r="AP12" i="32"/>
  <c r="AP11" i="32"/>
  <c r="AP10" i="32"/>
  <c r="AP9" i="32"/>
  <c r="AP8" i="32"/>
  <c r="AP7" i="32"/>
  <c r="AP6" i="32"/>
  <c r="AP5" i="32"/>
  <c r="AO13" i="13" l="1"/>
  <c r="AO8" i="13"/>
  <c r="AO5" i="13"/>
  <c r="AO7" i="13"/>
  <c r="AO14" i="13"/>
  <c r="AO12" i="13"/>
  <c r="AN7" i="13"/>
  <c r="AN14" i="13"/>
  <c r="AN13" i="13"/>
  <c r="AN12" i="13"/>
  <c r="AN11" i="13"/>
  <c r="AN10" i="13"/>
  <c r="AN9" i="13"/>
  <c r="AN8" i="13"/>
  <c r="AN6" i="13"/>
  <c r="AN5" i="13"/>
  <c r="AN4" i="13"/>
  <c r="AO14" i="32"/>
  <c r="AO13" i="32"/>
  <c r="AO12" i="32"/>
  <c r="AO11" i="32"/>
  <c r="AO10" i="32"/>
  <c r="AO9" i="32"/>
  <c r="AO8" i="32"/>
  <c r="AO7" i="32"/>
  <c r="AO6" i="32"/>
  <c r="AO5" i="32"/>
  <c r="AO4" i="32"/>
  <c r="AP16" i="31"/>
  <c r="AP15" i="31"/>
  <c r="AP14" i="31"/>
  <c r="AP13" i="31"/>
  <c r="AP12" i="31"/>
  <c r="AP11" i="31"/>
  <c r="AP10" i="31"/>
  <c r="AP9" i="31"/>
  <c r="AP8" i="31"/>
  <c r="AP7" i="31"/>
  <c r="AP6" i="31"/>
  <c r="AP5" i="31"/>
  <c r="AO17" i="31"/>
  <c r="AO16" i="31"/>
  <c r="AO15" i="31"/>
  <c r="AO14" i="31"/>
  <c r="AO13" i="31"/>
  <c r="AO12" i="31"/>
  <c r="AO11" i="31"/>
  <c r="AO10" i="31"/>
  <c r="AO9" i="31"/>
  <c r="AO8" i="31"/>
  <c r="AO7" i="31"/>
  <c r="AO6" i="31"/>
  <c r="AO5" i="31"/>
  <c r="AO4" i="31"/>
  <c r="AK4" i="31"/>
  <c r="AP18" i="31" l="1"/>
  <c r="AO18" i="31"/>
  <c r="AO10" i="13"/>
  <c r="AO9" i="13"/>
  <c r="AO6" i="13"/>
  <c r="AO11" i="13"/>
  <c r="AM4" i="13" l="1"/>
  <c r="AN4" i="32"/>
  <c r="AM4" i="31"/>
  <c r="AN17" i="31"/>
  <c r="AN16" i="31"/>
  <c r="AN15" i="31"/>
  <c r="AN14" i="31"/>
  <c r="AN13" i="31"/>
  <c r="AN12" i="31"/>
  <c r="AN11" i="31"/>
  <c r="AN10" i="31"/>
  <c r="AN9" i="31"/>
  <c r="AN8" i="31"/>
  <c r="AN7" i="31"/>
  <c r="AN6" i="31"/>
  <c r="AN5" i="31"/>
  <c r="AN4" i="31"/>
  <c r="R15" i="13"/>
  <c r="N15" i="13"/>
  <c r="AM14" i="13"/>
  <c r="AM13" i="13"/>
  <c r="AM12" i="13"/>
  <c r="AM11" i="13"/>
  <c r="AM10" i="13"/>
  <c r="AM9" i="13"/>
  <c r="AM8" i="13"/>
  <c r="AM7" i="13"/>
  <c r="AM6" i="13"/>
  <c r="AM5" i="13"/>
  <c r="AL4" i="13"/>
  <c r="F15" i="13"/>
  <c r="E15" i="13"/>
  <c r="Q15" i="13"/>
  <c r="AJ4" i="13"/>
  <c r="AK7" i="13"/>
  <c r="AL7" i="13"/>
  <c r="AL6" i="13"/>
  <c r="AL5" i="13"/>
  <c r="AK4" i="13"/>
  <c r="AM15" i="32"/>
  <c r="AN13" i="32"/>
  <c r="AN10" i="32"/>
  <c r="AN5" i="32"/>
  <c r="AN12" i="32"/>
  <c r="AN11" i="32"/>
  <c r="AN8" i="32"/>
  <c r="AN7" i="32"/>
  <c r="AM4" i="32"/>
  <c r="AM6" i="31"/>
  <c r="AM5" i="31"/>
  <c r="AM17" i="31"/>
  <c r="AM16" i="31"/>
  <c r="AM15" i="31"/>
  <c r="AM14" i="31"/>
  <c r="AM13" i="31"/>
  <c r="AM12" i="31"/>
  <c r="AM11" i="31"/>
  <c r="AM10" i="31"/>
  <c r="AM9" i="31"/>
  <c r="AM8" i="31"/>
  <c r="AM7" i="31"/>
  <c r="AW15" i="13" l="1"/>
  <c r="AV15" i="13"/>
  <c r="AN15" i="13"/>
  <c r="AN18" i="31"/>
  <c r="AM15" i="13"/>
  <c r="AM18" i="31"/>
  <c r="AN6" i="32"/>
  <c r="AN14" i="32"/>
  <c r="AN9" i="32"/>
  <c r="D15" i="13"/>
  <c r="AL8" i="13"/>
  <c r="AL14" i="13"/>
  <c r="AL13" i="13"/>
  <c r="AL12" i="13"/>
  <c r="AL11" i="13"/>
  <c r="AL10" i="13"/>
  <c r="AL9" i="13"/>
  <c r="P15" i="13"/>
  <c r="AL15" i="13" s="1"/>
  <c r="AK14" i="13"/>
  <c r="AK13" i="13"/>
  <c r="AK12" i="13"/>
  <c r="AK11" i="13"/>
  <c r="AK10" i="13"/>
  <c r="AK9" i="13"/>
  <c r="AK8" i="13"/>
  <c r="AK6" i="13"/>
  <c r="AK5" i="13"/>
  <c r="AL15" i="32"/>
  <c r="AM14" i="32"/>
  <c r="AM13" i="32"/>
  <c r="AM12" i="32"/>
  <c r="AM11" i="32"/>
  <c r="AM10" i="32"/>
  <c r="AM9" i="32"/>
  <c r="AM8" i="32"/>
  <c r="AM7" i="32"/>
  <c r="AM6" i="32"/>
  <c r="AM5" i="32"/>
  <c r="AL4" i="32"/>
  <c r="AL10" i="32"/>
  <c r="AL14" i="32"/>
  <c r="AL13" i="32"/>
  <c r="AL12" i="32"/>
  <c r="AL11" i="32"/>
  <c r="AL9" i="32"/>
  <c r="AL8" i="32"/>
  <c r="AL7" i="32"/>
  <c r="AL6" i="32"/>
  <c r="AL5" i="32"/>
  <c r="AL13" i="31" l="1"/>
  <c r="AL15" i="31"/>
  <c r="AL17" i="31"/>
  <c r="AL5" i="31"/>
  <c r="AL6" i="31"/>
  <c r="AL7" i="31"/>
  <c r="AL8" i="31"/>
  <c r="AL9" i="31"/>
  <c r="AL10" i="31"/>
  <c r="AL11" i="31"/>
  <c r="AL12" i="31"/>
  <c r="AL14" i="31"/>
  <c r="AL16" i="31"/>
  <c r="AJ14" i="13"/>
  <c r="AJ5" i="13"/>
  <c r="AJ6" i="13"/>
  <c r="AJ7" i="13"/>
  <c r="AJ8" i="13"/>
  <c r="AJ9" i="13"/>
  <c r="AJ10" i="13"/>
  <c r="AJ11" i="13"/>
  <c r="AJ12" i="13"/>
  <c r="AJ13" i="13"/>
  <c r="AK15" i="32"/>
  <c r="AK5" i="32"/>
  <c r="AK6" i="32"/>
  <c r="AK7" i="32"/>
  <c r="AK8" i="32"/>
  <c r="AK9" i="32"/>
  <c r="AK10" i="32"/>
  <c r="AK11" i="32"/>
  <c r="AK12" i="32"/>
  <c r="AK13" i="32"/>
  <c r="AK14" i="32"/>
  <c r="O15" i="13"/>
  <c r="AK15" i="13" s="1"/>
  <c r="C15" i="13"/>
  <c r="AL18" i="31" l="1"/>
  <c r="AK17" i="31"/>
  <c r="AK16" i="31"/>
  <c r="AK15" i="31"/>
  <c r="AK14" i="31"/>
  <c r="AK13" i="31"/>
  <c r="AK12" i="31"/>
  <c r="AK11" i="31"/>
  <c r="AK10" i="31"/>
  <c r="AK9" i="31"/>
  <c r="AK8" i="31"/>
  <c r="AK7" i="31"/>
  <c r="AK6" i="31"/>
  <c r="AK5" i="31"/>
  <c r="AK18" i="31" l="1"/>
  <c r="AW18" i="31" s="1"/>
  <c r="AJ15" i="13" l="1"/>
</calcChain>
</file>

<file path=xl/sharedStrings.xml><?xml version="1.0" encoding="utf-8"?>
<sst xmlns="http://schemas.openxmlformats.org/spreadsheetml/2006/main" count="340" uniqueCount="148">
  <si>
    <t>Январь</t>
  </si>
  <si>
    <t>Олмазор</t>
  </si>
  <si>
    <t>Бектемир</t>
  </si>
  <si>
    <t>Миробод</t>
  </si>
  <si>
    <t>Учтепа</t>
  </si>
  <si>
    <t>Чилонзор</t>
  </si>
  <si>
    <t>Юнусобод</t>
  </si>
  <si>
    <t>Яккасарой</t>
  </si>
  <si>
    <t>Яшнобод</t>
  </si>
  <si>
    <t>Тошкент вилояти</t>
  </si>
  <si>
    <t>Карши ш.</t>
  </si>
  <si>
    <t>Навои ш.</t>
  </si>
  <si>
    <t>Наманган ш.</t>
  </si>
  <si>
    <t>Нукус ш.</t>
  </si>
  <si>
    <t>Тошкент вил.</t>
  </si>
  <si>
    <t>Тошкент ш.</t>
  </si>
  <si>
    <t>Наманган</t>
  </si>
  <si>
    <t>Сергели</t>
  </si>
  <si>
    <t>Мирзо-Улуғбек</t>
  </si>
  <si>
    <t>Шайхонтохур</t>
  </si>
  <si>
    <t>Андижон ш.</t>
  </si>
  <si>
    <t>Бухоро ш.</t>
  </si>
  <si>
    <t>Гулистон ш.</t>
  </si>
  <si>
    <t>Жиззах ш.</t>
  </si>
  <si>
    <t>Самарқанд ш.</t>
  </si>
  <si>
    <t>Термиз ш.</t>
  </si>
  <si>
    <t>Фарғона ш.</t>
  </si>
  <si>
    <t>Фарғона</t>
  </si>
  <si>
    <t>Бухоро</t>
  </si>
  <si>
    <t>Жиззах</t>
  </si>
  <si>
    <t>Самарқанд</t>
  </si>
  <si>
    <t>Андижон</t>
  </si>
  <si>
    <t>Сирдарё</t>
  </si>
  <si>
    <t>Навоий</t>
  </si>
  <si>
    <t>Хоразм</t>
  </si>
  <si>
    <t>Тошкент</t>
  </si>
  <si>
    <t>Бектемирский</t>
  </si>
  <si>
    <t>Сергелийский</t>
  </si>
  <si>
    <t>Яшнабадский</t>
  </si>
  <si>
    <t>Алмазарский</t>
  </si>
  <si>
    <t>Учтепинский</t>
  </si>
  <si>
    <t>Юнусабадский</t>
  </si>
  <si>
    <t>Чиланзарский</t>
  </si>
  <si>
    <t>Шайхантахурский</t>
  </si>
  <si>
    <t>Яккасарайский</t>
  </si>
  <si>
    <t>Мирабадский</t>
  </si>
  <si>
    <t>Мирзо-Улугбекский</t>
  </si>
  <si>
    <t>Декабрь</t>
  </si>
  <si>
    <t>Сурхондарё</t>
  </si>
  <si>
    <t>Ургенч ш.</t>
  </si>
  <si>
    <t>Қашқадарё</t>
  </si>
  <si>
    <t>г.Андижан</t>
  </si>
  <si>
    <t>г. Гулистан</t>
  </si>
  <si>
    <t>г.Навои</t>
  </si>
  <si>
    <t>г.Нукус</t>
  </si>
  <si>
    <t>Ташкент обл.</t>
  </si>
  <si>
    <t>г.Термез</t>
  </si>
  <si>
    <t>г. Ургенч</t>
  </si>
  <si>
    <t>г.Фергана</t>
  </si>
  <si>
    <t>г.Карши</t>
  </si>
  <si>
    <t>г.Самарканд</t>
  </si>
  <si>
    <t xml:space="preserve">г.Ташкент </t>
  </si>
  <si>
    <t>г.Джизак</t>
  </si>
  <si>
    <t>г.Бухара</t>
  </si>
  <si>
    <t>г.Наманган</t>
  </si>
  <si>
    <t>Bektemir</t>
  </si>
  <si>
    <t>Chilonzor</t>
  </si>
  <si>
    <t>Mirobod</t>
  </si>
  <si>
    <t>Mirzo-Ulugbek</t>
  </si>
  <si>
    <t>Olmazor</t>
  </si>
  <si>
    <t>Sergeli</t>
  </si>
  <si>
    <t>Shayhontohur</t>
  </si>
  <si>
    <t>Uchtepa</t>
  </si>
  <si>
    <t>Yakkasaroy</t>
  </si>
  <si>
    <t>Yashnobod</t>
  </si>
  <si>
    <t>Yunusobod</t>
  </si>
  <si>
    <t>Рост цен</t>
  </si>
  <si>
    <t xml:space="preserve">К 2022 году </t>
  </si>
  <si>
    <t>Регионы</t>
  </si>
  <si>
    <t>По Республике</t>
  </si>
  <si>
    <t>Районы г.Ташкента</t>
  </si>
  <si>
    <t>по г.Ташкент</t>
  </si>
  <si>
    <t>Февраль</t>
  </si>
  <si>
    <t>С начала года</t>
  </si>
  <si>
    <t xml:space="preserve">по г.Ташкента </t>
  </si>
  <si>
    <t>Қоракалпоғистон</t>
  </si>
  <si>
    <t>Март</t>
  </si>
  <si>
    <t>Апрел</t>
  </si>
  <si>
    <t>Апрель</t>
  </si>
  <si>
    <t>Май</t>
  </si>
  <si>
    <t>Июнь</t>
  </si>
  <si>
    <t>Июль</t>
  </si>
  <si>
    <t>Август</t>
  </si>
  <si>
    <t>Cентябрь</t>
  </si>
  <si>
    <t>Сентябрь</t>
  </si>
  <si>
    <t>Октябрь</t>
  </si>
  <si>
    <t>Ноябрь</t>
  </si>
  <si>
    <t xml:space="preserve">Январь </t>
  </si>
  <si>
    <t xml:space="preserve">Йил бошига </t>
  </si>
  <si>
    <t>2023 йилга нисбатан (мос даври)</t>
  </si>
  <si>
    <t>Нархлар ўсиши (2024)</t>
  </si>
  <si>
    <t>Рост цен (2024)</t>
  </si>
  <si>
    <t>Нархлар ўзгариши (2024)</t>
  </si>
  <si>
    <t>Йил бошига нисбатан</t>
  </si>
  <si>
    <t>Рост цен (2023)</t>
  </si>
  <si>
    <t>Ўтган йил даврига нисбатан</t>
  </si>
  <si>
    <t>2023 йилга нисбатан
 (мос даври)</t>
  </si>
  <si>
    <t>В среднем за 1 кв.м. (в долл)</t>
  </si>
  <si>
    <t xml:space="preserve"> Изменение за месяц</t>
  </si>
  <si>
    <t>Изменение за год</t>
  </si>
  <si>
    <t xml:space="preserve">Ҳудудлар  </t>
  </si>
  <si>
    <t>Ўртача нарх (1 кв.м. учун долларда)</t>
  </si>
  <si>
    <t xml:space="preserve"> Ўсиш (ойлик)</t>
  </si>
  <si>
    <t>Ўсиш(йиллик)</t>
  </si>
  <si>
    <t>Республика бўйича</t>
  </si>
  <si>
    <t>Average price (in dollars per 1 sq.m.)</t>
  </si>
  <si>
    <t>Growth (monthly)</t>
  </si>
  <si>
    <t>Growth (annual)</t>
  </si>
  <si>
    <t>Samarkand</t>
  </si>
  <si>
    <t>Navoi</t>
  </si>
  <si>
    <t>Andijan</t>
  </si>
  <si>
    <t>Bukhara</t>
  </si>
  <si>
    <t>Namangan</t>
  </si>
  <si>
    <t>Fergana</t>
  </si>
  <si>
    <t xml:space="preserve">Jizzakh </t>
  </si>
  <si>
    <t>By country</t>
  </si>
  <si>
    <t>Tashkent region</t>
  </si>
  <si>
    <t>Андижанская</t>
  </si>
  <si>
    <t>Бухарская</t>
  </si>
  <si>
    <t>Сырдарьинская</t>
  </si>
  <si>
    <t>Джизакская</t>
  </si>
  <si>
    <t>Кашкадарьинская</t>
  </si>
  <si>
    <t>Навоийская</t>
  </si>
  <si>
    <t xml:space="preserve">Наманганская </t>
  </si>
  <si>
    <t>Р.Каракалпакстан</t>
  </si>
  <si>
    <t xml:space="preserve">Самаркандская </t>
  </si>
  <si>
    <t>Ташкентская</t>
  </si>
  <si>
    <t>Сурхандарьинская</t>
  </si>
  <si>
    <t>Хорезмская</t>
  </si>
  <si>
    <t>Ферганская</t>
  </si>
  <si>
    <t>Sirdarya</t>
  </si>
  <si>
    <t>Kashkadarya</t>
  </si>
  <si>
    <t>R.Karakaplakstan</t>
  </si>
  <si>
    <t>Region</t>
  </si>
  <si>
    <t>Tashkent city</t>
  </si>
  <si>
    <t>Khorezm</t>
  </si>
  <si>
    <t>Surkhandarya</t>
  </si>
  <si>
    <t>Қоракалпоғистон 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</si>
</sst>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.00_);_(* \(#,##0.00\);_(* &quot;-&quot;??_);_(@_)"/>
    <numFmt numFmtId="165" formatCode="0.0"/>
    <numFmt numFmtId="166" formatCode="0.0%"/>
    <numFmt numFmtId="167" formatCode="_(* #,##0.0_);_(* \(#,##0.0\);_(* &quot;-&quot;??_);_(@_)"/>
    <numFmt numFmtId="168" formatCode="0.0000"/>
  </numFmts>
  <fonts count="11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rgb="FF000000"/>
      <name val="Arial"/>
      <family val="2"/>
      <charset val="204"/>
    </font>
    <font>
      <b/>
      <sz val="11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2"/>
      <color rgb="FF000000"/>
      <name val="Arial"/>
      <family val="2"/>
      <charset val="204"/>
    </font>
    <font>
      <sz val="8"/>
      <name val="Arial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65">
    <xf numFmtId="0" fontId="0" fillId="0" borderId="0" xfId="0"/>
    <xf numFmtId="0" fontId="4" fillId="0" borderId="0" xfId="0" applyFont="1"/>
    <xf numFmtId="0" fontId="5" fillId="0" borderId="0" xfId="0" applyFont="1"/>
    <xf numFmtId="0" fontId="1" fillId="0" borderId="0" xfId="9"/>
    <xf numFmtId="0" fontId="6" fillId="0" borderId="0" xfId="0" applyFont="1"/>
    <xf numFmtId="1" fontId="6" fillId="0" borderId="0" xfId="0" applyNumberFormat="1" applyFont="1" applyAlignment="1">
      <alignment horizontal="center"/>
    </xf>
    <xf numFmtId="166" fontId="9" fillId="0" borderId="0" xfId="2" applyNumberFormat="1" applyFont="1"/>
    <xf numFmtId="0" fontId="8" fillId="0" borderId="0" xfId="0" applyFont="1" applyAlignment="1">
      <alignment horizontal="center" vertical="center"/>
    </xf>
    <xf numFmtId="0" fontId="6" fillId="0" borderId="13" xfId="0" applyFont="1" applyBorder="1"/>
    <xf numFmtId="0" fontId="6" fillId="0" borderId="14" xfId="0" applyFont="1" applyBorder="1"/>
    <xf numFmtId="0" fontId="6" fillId="0" borderId="16" xfId="0" applyFont="1" applyBorder="1"/>
    <xf numFmtId="0" fontId="6" fillId="0" borderId="18" xfId="0" applyFont="1" applyBorder="1"/>
    <xf numFmtId="0" fontId="6" fillId="0" borderId="1" xfId="0" applyFont="1" applyBorder="1"/>
    <xf numFmtId="1" fontId="6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center" vertical="center"/>
    </xf>
    <xf numFmtId="1" fontId="0" fillId="0" borderId="0" xfId="0" applyNumberFormat="1"/>
    <xf numFmtId="166" fontId="9" fillId="0" borderId="21" xfId="2" applyNumberFormat="1" applyFont="1" applyBorder="1"/>
    <xf numFmtId="166" fontId="9" fillId="0" borderId="24" xfId="2" applyNumberFormat="1" applyFont="1" applyBorder="1"/>
    <xf numFmtId="166" fontId="9" fillId="0" borderId="5" xfId="2" applyNumberFormat="1" applyFont="1" applyBorder="1"/>
    <xf numFmtId="166" fontId="9" fillId="0" borderId="6" xfId="2" applyNumberFormat="1" applyFont="1" applyBorder="1"/>
    <xf numFmtId="0" fontId="6" fillId="0" borderId="14" xfId="0" applyFont="1" applyBorder="1" applyAlignment="1">
      <alignment vertical="center"/>
    </xf>
    <xf numFmtId="165" fontId="6" fillId="0" borderId="14" xfId="0" applyNumberFormat="1" applyFont="1" applyBorder="1"/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165" fontId="6" fillId="0" borderId="1" xfId="0" applyNumberFormat="1" applyFont="1" applyBorder="1"/>
    <xf numFmtId="165" fontId="6" fillId="0" borderId="13" xfId="0" applyNumberFormat="1" applyFont="1" applyBorder="1"/>
    <xf numFmtId="165" fontId="6" fillId="0" borderId="16" xfId="0" applyNumberFormat="1" applyFont="1" applyBorder="1"/>
    <xf numFmtId="165" fontId="6" fillId="0" borderId="0" xfId="0" applyNumberFormat="1" applyFont="1"/>
    <xf numFmtId="165" fontId="6" fillId="0" borderId="18" xfId="0" applyNumberFormat="1" applyFont="1" applyBorder="1"/>
    <xf numFmtId="167" fontId="6" fillId="0" borderId="15" xfId="1" applyNumberFormat="1" applyFont="1" applyBorder="1"/>
    <xf numFmtId="167" fontId="6" fillId="0" borderId="17" xfId="1" applyNumberFormat="1" applyFont="1" applyBorder="1"/>
    <xf numFmtId="167" fontId="6" fillId="0" borderId="19" xfId="1" applyNumberFormat="1" applyFont="1" applyBorder="1"/>
    <xf numFmtId="1" fontId="6" fillId="0" borderId="16" xfId="0" applyNumberFormat="1" applyFont="1" applyBorder="1" applyAlignment="1">
      <alignment horizontal="center"/>
    </xf>
    <xf numFmtId="1" fontId="6" fillId="0" borderId="17" xfId="0" applyNumberFormat="1" applyFont="1" applyBorder="1" applyAlignment="1">
      <alignment horizontal="center"/>
    </xf>
    <xf numFmtId="1" fontId="6" fillId="0" borderId="18" xfId="0" applyNumberFormat="1" applyFont="1" applyBorder="1" applyAlignment="1">
      <alignment horizontal="center"/>
    </xf>
    <xf numFmtId="1" fontId="6" fillId="0" borderId="19" xfId="0" applyNumberFormat="1" applyFont="1" applyBorder="1" applyAlignment="1">
      <alignment horizontal="center"/>
    </xf>
    <xf numFmtId="166" fontId="9" fillId="0" borderId="25" xfId="2" applyNumberFormat="1" applyFont="1" applyBorder="1" applyAlignment="1">
      <alignment horizontal="right" vertical="center"/>
    </xf>
    <xf numFmtId="166" fontId="9" fillId="0" borderId="26" xfId="2" applyNumberFormat="1" applyFont="1" applyBorder="1" applyAlignment="1">
      <alignment horizontal="right" vertical="center"/>
    </xf>
    <xf numFmtId="1" fontId="9" fillId="0" borderId="10" xfId="0" applyNumberFormat="1" applyFont="1" applyBorder="1" applyAlignment="1">
      <alignment horizontal="center"/>
    </xf>
    <xf numFmtId="1" fontId="9" fillId="0" borderId="11" xfId="0" applyNumberFormat="1" applyFont="1" applyBorder="1" applyAlignment="1">
      <alignment horizontal="center"/>
    </xf>
    <xf numFmtId="1" fontId="9" fillId="0" borderId="12" xfId="0" applyNumberFormat="1" applyFont="1" applyBorder="1" applyAlignment="1">
      <alignment horizontal="center"/>
    </xf>
    <xf numFmtId="166" fontId="6" fillId="0" borderId="20" xfId="2" applyNumberFormat="1" applyFont="1" applyBorder="1"/>
    <xf numFmtId="166" fontId="6" fillId="0" borderId="3" xfId="2" applyNumberFormat="1" applyFont="1" applyBorder="1"/>
    <xf numFmtId="166" fontId="6" fillId="0" borderId="4" xfId="2" applyNumberFormat="1" applyFont="1" applyBorder="1"/>
    <xf numFmtId="166" fontId="6" fillId="0" borderId="23" xfId="2" applyNumberFormat="1" applyFont="1" applyBorder="1"/>
    <xf numFmtId="166" fontId="6" fillId="0" borderId="21" xfId="2" applyNumberFormat="1" applyFont="1" applyBorder="1"/>
    <xf numFmtId="166" fontId="6" fillId="0" borderId="24" xfId="2" applyNumberFormat="1" applyFont="1" applyBorder="1"/>
    <xf numFmtId="165" fontId="9" fillId="0" borderId="10" xfId="0" applyNumberFormat="1" applyFont="1" applyBorder="1" applyAlignment="1">
      <alignment vertical="center"/>
    </xf>
    <xf numFmtId="165" fontId="9" fillId="0" borderId="11" xfId="0" applyNumberFormat="1" applyFont="1" applyBorder="1" applyAlignment="1">
      <alignment vertical="center"/>
    </xf>
    <xf numFmtId="166" fontId="6" fillId="0" borderId="27" xfId="2" applyNumberFormat="1" applyFont="1" applyBorder="1"/>
    <xf numFmtId="166" fontId="6" fillId="0" borderId="28" xfId="2" applyNumberFormat="1" applyFont="1" applyBorder="1"/>
    <xf numFmtId="166" fontId="6" fillId="0" borderId="29" xfId="2" applyNumberFormat="1" applyFont="1" applyBorder="1"/>
    <xf numFmtId="166" fontId="9" fillId="0" borderId="30" xfId="2" applyNumberFormat="1" applyFont="1" applyBorder="1"/>
    <xf numFmtId="166" fontId="6" fillId="0" borderId="0" xfId="2" applyNumberFormat="1" applyFont="1" applyFill="1" applyBorder="1"/>
    <xf numFmtId="166" fontId="6" fillId="0" borderId="7" xfId="2" applyNumberFormat="1" applyFont="1" applyBorder="1"/>
    <xf numFmtId="166" fontId="6" fillId="0" borderId="31" xfId="2" applyNumberFormat="1" applyFont="1" applyBorder="1"/>
    <xf numFmtId="0" fontId="9" fillId="0" borderId="32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167" fontId="6" fillId="0" borderId="0" xfId="1" applyNumberFormat="1" applyFont="1" applyBorder="1"/>
    <xf numFmtId="167" fontId="9" fillId="0" borderId="11" xfId="1" applyNumberFormat="1" applyFont="1" applyBorder="1" applyAlignment="1">
      <alignment vertical="center"/>
    </xf>
    <xf numFmtId="164" fontId="6" fillId="0" borderId="0" xfId="1" applyFont="1" applyBorder="1"/>
    <xf numFmtId="166" fontId="6" fillId="0" borderId="30" xfId="2" applyNumberFormat="1" applyFont="1" applyBorder="1"/>
    <xf numFmtId="166" fontId="9" fillId="0" borderId="0" xfId="2" applyNumberFormat="1" applyFont="1" applyBorder="1"/>
    <xf numFmtId="166" fontId="9" fillId="0" borderId="39" xfId="2" applyNumberFormat="1" applyFont="1" applyBorder="1" applyAlignment="1">
      <alignment horizontal="right" vertical="center"/>
    </xf>
    <xf numFmtId="166" fontId="6" fillId="0" borderId="8" xfId="2" applyNumberFormat="1" applyFont="1" applyBorder="1"/>
    <xf numFmtId="166" fontId="9" fillId="0" borderId="33" xfId="2" applyNumberFormat="1" applyFont="1" applyBorder="1"/>
    <xf numFmtId="166" fontId="9" fillId="0" borderId="34" xfId="2" applyNumberFormat="1" applyFont="1" applyBorder="1"/>
    <xf numFmtId="0" fontId="7" fillId="0" borderId="32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168" fontId="0" fillId="0" borderId="0" xfId="2" applyNumberFormat="1" applyFont="1"/>
    <xf numFmtId="166" fontId="0" fillId="0" borderId="0" xfId="0" applyNumberFormat="1"/>
    <xf numFmtId="0" fontId="7" fillId="0" borderId="40" xfId="0" applyFont="1" applyBorder="1" applyAlignment="1">
      <alignment horizontal="center" vertical="center"/>
    </xf>
    <xf numFmtId="166" fontId="9" fillId="0" borderId="27" xfId="2" applyNumberFormat="1" applyFont="1" applyBorder="1"/>
    <xf numFmtId="0" fontId="7" fillId="0" borderId="38" xfId="0" applyFont="1" applyBorder="1" applyAlignment="1">
      <alignment horizontal="center" vertical="center"/>
    </xf>
    <xf numFmtId="166" fontId="7" fillId="0" borderId="32" xfId="0" applyNumberFormat="1" applyFont="1" applyBorder="1" applyAlignment="1">
      <alignment horizontal="right" vertical="center"/>
    </xf>
    <xf numFmtId="166" fontId="7" fillId="0" borderId="33" xfId="0" applyNumberFormat="1" applyFont="1" applyBorder="1" applyAlignment="1">
      <alignment horizontal="right" vertical="center"/>
    </xf>
    <xf numFmtId="166" fontId="7" fillId="0" borderId="34" xfId="0" applyNumberFormat="1" applyFont="1" applyBorder="1" applyAlignment="1">
      <alignment horizontal="right" vertical="center"/>
    </xf>
    <xf numFmtId="167" fontId="9" fillId="0" borderId="32" xfId="1" applyNumberFormat="1" applyFont="1" applyBorder="1" applyAlignment="1">
      <alignment vertical="center"/>
    </xf>
    <xf numFmtId="167" fontId="9" fillId="0" borderId="33" xfId="1" applyNumberFormat="1" applyFont="1" applyBorder="1" applyAlignment="1">
      <alignment vertical="center"/>
    </xf>
    <xf numFmtId="167" fontId="9" fillId="0" borderId="34" xfId="1" applyNumberFormat="1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166" fontId="6" fillId="0" borderId="42" xfId="2" applyNumberFormat="1" applyFont="1" applyBorder="1"/>
    <xf numFmtId="166" fontId="6" fillId="0" borderId="9" xfId="2" applyNumberFormat="1" applyFont="1" applyBorder="1"/>
    <xf numFmtId="166" fontId="7" fillId="0" borderId="10" xfId="0" applyNumberFormat="1" applyFont="1" applyBorder="1" applyAlignment="1">
      <alignment horizontal="right" vertical="center"/>
    </xf>
    <xf numFmtId="166" fontId="7" fillId="0" borderId="11" xfId="0" applyNumberFormat="1" applyFont="1" applyBorder="1" applyAlignment="1">
      <alignment horizontal="right" vertical="center"/>
    </xf>
    <xf numFmtId="166" fontId="7" fillId="0" borderId="12" xfId="0" applyNumberFormat="1" applyFont="1" applyBorder="1" applyAlignment="1">
      <alignment horizontal="right" vertical="center"/>
    </xf>
    <xf numFmtId="0" fontId="9" fillId="0" borderId="12" xfId="0" applyFont="1" applyBorder="1" applyAlignment="1">
      <alignment horizontal="center" vertical="center"/>
    </xf>
    <xf numFmtId="167" fontId="9" fillId="0" borderId="40" xfId="1" applyNumberFormat="1" applyFont="1" applyBorder="1" applyAlignment="1">
      <alignment vertical="center"/>
    </xf>
    <xf numFmtId="167" fontId="6" fillId="0" borderId="0" xfId="1" applyNumberFormat="1" applyFont="1" applyFill="1" applyBorder="1"/>
    <xf numFmtId="0" fontId="9" fillId="0" borderId="11" xfId="0" applyFont="1" applyBorder="1" applyAlignment="1">
      <alignment horizontal="center" vertical="center"/>
    </xf>
    <xf numFmtId="166" fontId="6" fillId="0" borderId="36" xfId="2" applyNumberFormat="1" applyFont="1" applyBorder="1"/>
    <xf numFmtId="166" fontId="9" fillId="0" borderId="43" xfId="2" applyNumberFormat="1" applyFont="1" applyBorder="1"/>
    <xf numFmtId="0" fontId="7" fillId="0" borderId="18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167" fontId="6" fillId="0" borderId="44" xfId="1" applyNumberFormat="1" applyFont="1" applyBorder="1"/>
    <xf numFmtId="167" fontId="6" fillId="0" borderId="45" xfId="1" applyNumberFormat="1" applyFont="1" applyFill="1" applyBorder="1"/>
    <xf numFmtId="167" fontId="6" fillId="0" borderId="46" xfId="1" applyNumberFormat="1" applyFont="1" applyBorder="1"/>
    <xf numFmtId="0" fontId="8" fillId="0" borderId="11" xfId="0" applyFont="1" applyBorder="1" applyAlignment="1">
      <alignment horizontal="center" vertical="center" wrapText="1"/>
    </xf>
    <xf numFmtId="166" fontId="7" fillId="0" borderId="13" xfId="2" applyNumberFormat="1" applyFont="1" applyBorder="1"/>
    <xf numFmtId="166" fontId="7" fillId="0" borderId="16" xfId="2" applyNumberFormat="1" applyFont="1" applyBorder="1"/>
    <xf numFmtId="166" fontId="7" fillId="0" borderId="17" xfId="2" applyNumberFormat="1" applyFont="1" applyBorder="1"/>
    <xf numFmtId="166" fontId="7" fillId="0" borderId="10" xfId="2" applyNumberFormat="1" applyFont="1" applyBorder="1"/>
    <xf numFmtId="166" fontId="7" fillId="0" borderId="12" xfId="2" applyNumberFormat="1" applyFont="1" applyBorder="1"/>
    <xf numFmtId="166" fontId="7" fillId="0" borderId="14" xfId="2" applyNumberFormat="1" applyFont="1" applyBorder="1"/>
    <xf numFmtId="166" fontId="7" fillId="0" borderId="0" xfId="2" applyNumberFormat="1" applyFont="1" applyBorder="1"/>
    <xf numFmtId="166" fontId="7" fillId="0" borderId="11" xfId="2" applyNumberFormat="1" applyFont="1" applyBorder="1"/>
    <xf numFmtId="1" fontId="6" fillId="0" borderId="44" xfId="0" applyNumberFormat="1" applyFont="1" applyBorder="1" applyAlignment="1">
      <alignment horizontal="center"/>
    </xf>
    <xf numFmtId="1" fontId="6" fillId="0" borderId="45" xfId="0" applyNumberFormat="1" applyFont="1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166" fontId="6" fillId="0" borderId="13" xfId="2" applyNumberFormat="1" applyFont="1" applyBorder="1" applyAlignment="1">
      <alignment horizontal="center"/>
    </xf>
    <xf numFmtId="166" fontId="6" fillId="0" borderId="14" xfId="2" applyNumberFormat="1" applyFont="1" applyBorder="1" applyAlignment="1">
      <alignment horizontal="center"/>
    </xf>
    <xf numFmtId="166" fontId="6" fillId="0" borderId="16" xfId="2" applyNumberFormat="1" applyFont="1" applyBorder="1" applyAlignment="1">
      <alignment horizontal="center"/>
    </xf>
    <xf numFmtId="166" fontId="6" fillId="0" borderId="0" xfId="2" applyNumberFormat="1" applyFont="1" applyBorder="1" applyAlignment="1">
      <alignment horizontal="center"/>
    </xf>
    <xf numFmtId="166" fontId="6" fillId="0" borderId="17" xfId="2" applyNumberFormat="1" applyFont="1" applyBorder="1" applyAlignment="1">
      <alignment horizontal="center"/>
    </xf>
    <xf numFmtId="166" fontId="6" fillId="0" borderId="18" xfId="2" applyNumberFormat="1" applyFont="1" applyBorder="1" applyAlignment="1">
      <alignment horizontal="center"/>
    </xf>
    <xf numFmtId="166" fontId="6" fillId="0" borderId="1" xfId="2" applyNumberFormat="1" applyFont="1" applyBorder="1" applyAlignment="1">
      <alignment horizontal="center"/>
    </xf>
    <xf numFmtId="1" fontId="6" fillId="0" borderId="13" xfId="0" applyNumberFormat="1" applyFont="1" applyBorder="1" applyAlignment="1">
      <alignment horizontal="center"/>
    </xf>
    <xf numFmtId="1" fontId="6" fillId="0" borderId="14" xfId="0" applyNumberFormat="1" applyFont="1" applyBorder="1" applyAlignment="1">
      <alignment horizontal="center"/>
    </xf>
    <xf numFmtId="1" fontId="6" fillId="0" borderId="15" xfId="0" applyNumberFormat="1" applyFont="1" applyBorder="1" applyAlignment="1">
      <alignment horizontal="center"/>
    </xf>
    <xf numFmtId="167" fontId="6" fillId="0" borderId="16" xfId="1" applyNumberFormat="1" applyFont="1" applyBorder="1"/>
    <xf numFmtId="167" fontId="6" fillId="0" borderId="16" xfId="1" applyNumberFormat="1" applyFont="1" applyFill="1" applyBorder="1"/>
    <xf numFmtId="167" fontId="6" fillId="0" borderId="18" xfId="1" applyNumberFormat="1" applyFont="1" applyBorder="1"/>
    <xf numFmtId="167" fontId="9" fillId="0" borderId="1" xfId="1" applyNumberFormat="1" applyFont="1" applyBorder="1" applyAlignment="1">
      <alignment vertical="center"/>
    </xf>
    <xf numFmtId="0" fontId="8" fillId="0" borderId="33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1" fontId="6" fillId="2" borderId="46" xfId="0" applyNumberFormat="1" applyFont="1" applyFill="1" applyBorder="1" applyAlignment="1">
      <alignment horizontal="center"/>
    </xf>
    <xf numFmtId="1" fontId="6" fillId="2" borderId="44" xfId="0" applyNumberFormat="1" applyFont="1" applyFill="1" applyBorder="1" applyAlignment="1">
      <alignment horizontal="center"/>
    </xf>
    <xf numFmtId="1" fontId="6" fillId="2" borderId="45" xfId="0" applyNumberFormat="1" applyFont="1" applyFill="1" applyBorder="1" applyAlignment="1">
      <alignment horizontal="center"/>
    </xf>
    <xf numFmtId="167" fontId="6" fillId="3" borderId="18" xfId="1" applyNumberFormat="1" applyFont="1" applyFill="1" applyBorder="1"/>
    <xf numFmtId="0" fontId="9" fillId="3" borderId="33" xfId="0" applyFont="1" applyFill="1" applyBorder="1" applyAlignment="1">
      <alignment horizontal="center" vertical="center"/>
    </xf>
    <xf numFmtId="1" fontId="6" fillId="3" borderId="14" xfId="0" applyNumberFormat="1" applyFont="1" applyFill="1" applyBorder="1" applyAlignment="1">
      <alignment horizontal="center"/>
    </xf>
    <xf numFmtId="1" fontId="6" fillId="3" borderId="0" xfId="0" applyNumberFormat="1" applyFont="1" applyFill="1" applyAlignment="1">
      <alignment horizontal="center"/>
    </xf>
    <xf numFmtId="1" fontId="6" fillId="3" borderId="1" xfId="0" applyNumberFormat="1" applyFont="1" applyFill="1" applyBorder="1" applyAlignment="1">
      <alignment horizontal="center"/>
    </xf>
    <xf numFmtId="1" fontId="9" fillId="3" borderId="11" xfId="0" applyNumberFormat="1" applyFont="1" applyFill="1" applyBorder="1" applyAlignment="1">
      <alignment horizontal="center"/>
    </xf>
    <xf numFmtId="0" fontId="7" fillId="3" borderId="48" xfId="0" applyFont="1" applyFill="1" applyBorder="1" applyAlignment="1">
      <alignment horizontal="center" vertical="center"/>
    </xf>
    <xf numFmtId="1" fontId="6" fillId="3" borderId="16" xfId="0" applyNumberFormat="1" applyFont="1" applyFill="1" applyBorder="1" applyAlignment="1">
      <alignment horizontal="center"/>
    </xf>
    <xf numFmtId="167" fontId="6" fillId="3" borderId="51" xfId="1" applyNumberFormat="1" applyFont="1" applyFill="1" applyBorder="1"/>
    <xf numFmtId="167" fontId="6" fillId="2" borderId="50" xfId="1" applyNumberFormat="1" applyFont="1" applyFill="1" applyBorder="1"/>
    <xf numFmtId="166" fontId="9" fillId="0" borderId="49" xfId="2" applyNumberFormat="1" applyFont="1" applyBorder="1"/>
    <xf numFmtId="166" fontId="9" fillId="0" borderId="52" xfId="2" applyNumberFormat="1" applyFont="1" applyBorder="1"/>
    <xf numFmtId="166" fontId="9" fillId="0" borderId="53" xfId="2" applyNumberFormat="1" applyFont="1" applyBorder="1"/>
    <xf numFmtId="167" fontId="6" fillId="3" borderId="13" xfId="1" applyNumberFormat="1" applyFont="1" applyFill="1" applyBorder="1"/>
    <xf numFmtId="167" fontId="6" fillId="2" borderId="46" xfId="1" applyNumberFormat="1" applyFont="1" applyFill="1" applyBorder="1"/>
    <xf numFmtId="0" fontId="8" fillId="3" borderId="38" xfId="0" applyFont="1" applyFill="1" applyBorder="1" applyAlignment="1">
      <alignment horizontal="center" vertical="center"/>
    </xf>
    <xf numFmtId="167" fontId="6" fillId="3" borderId="55" xfId="1" applyNumberFormat="1" applyFont="1" applyFill="1" applyBorder="1"/>
    <xf numFmtId="167" fontId="6" fillId="2" borderId="54" xfId="1" applyNumberFormat="1" applyFont="1" applyFill="1" applyBorder="1"/>
    <xf numFmtId="0" fontId="8" fillId="0" borderId="11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 wrapText="1"/>
    </xf>
    <xf numFmtId="166" fontId="7" fillId="0" borderId="10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2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3" borderId="40" xfId="0" applyFont="1" applyFill="1" applyBorder="1" applyAlignment="1">
      <alignment horizontal="center" vertical="center"/>
    </xf>
    <xf numFmtId="1" fontId="6" fillId="3" borderId="44" xfId="0" applyNumberFormat="1" applyFont="1" applyFill="1" applyBorder="1" applyAlignment="1">
      <alignment horizontal="center"/>
    </xf>
    <xf numFmtId="1" fontId="6" fillId="3" borderId="45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center" vertical="center"/>
    </xf>
    <xf numFmtId="0" fontId="9" fillId="0" borderId="14" xfId="0" applyFont="1" applyBorder="1" applyAlignment="1">
      <alignment horizontal="center"/>
    </xf>
    <xf numFmtId="1" fontId="6" fillId="2" borderId="14" xfId="0" applyNumberFormat="1" applyFont="1" applyFill="1" applyBorder="1" applyAlignment="1">
      <alignment horizontal="center"/>
    </xf>
    <xf numFmtId="1" fontId="6" fillId="2" borderId="0" xfId="0" applyNumberFormat="1" applyFont="1" applyFill="1" applyAlignment="1">
      <alignment horizontal="center"/>
    </xf>
    <xf numFmtId="1" fontId="9" fillId="2" borderId="11" xfId="0" applyNumberFormat="1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 vertical="center"/>
    </xf>
    <xf numFmtId="1" fontId="9" fillId="2" borderId="40" xfId="0" applyNumberFormat="1" applyFont="1" applyFill="1" applyBorder="1" applyAlignment="1">
      <alignment horizontal="center"/>
    </xf>
    <xf numFmtId="0" fontId="8" fillId="0" borderId="47" xfId="0" applyFont="1" applyBorder="1" applyAlignment="1">
      <alignment horizontal="center" vertical="center"/>
    </xf>
    <xf numFmtId="167" fontId="6" fillId="2" borderId="45" xfId="1" applyNumberFormat="1" applyFont="1" applyFill="1" applyBorder="1"/>
    <xf numFmtId="0" fontId="8" fillId="3" borderId="40" xfId="0" applyFont="1" applyFill="1" applyBorder="1" applyAlignment="1">
      <alignment horizontal="center" vertical="center"/>
    </xf>
    <xf numFmtId="167" fontId="6" fillId="3" borderId="44" xfId="1" applyNumberFormat="1" applyFont="1" applyFill="1" applyBorder="1"/>
    <xf numFmtId="167" fontId="6" fillId="3" borderId="50" xfId="1" applyNumberFormat="1" applyFont="1" applyFill="1" applyBorder="1"/>
    <xf numFmtId="167" fontId="6" fillId="3" borderId="54" xfId="1" applyNumberFormat="1" applyFont="1" applyFill="1" applyBorder="1"/>
    <xf numFmtId="167" fontId="6" fillId="3" borderId="46" xfId="1" applyNumberFormat="1" applyFont="1" applyFill="1" applyBorder="1"/>
    <xf numFmtId="0" fontId="8" fillId="4" borderId="38" xfId="0" applyFont="1" applyFill="1" applyBorder="1" applyAlignment="1">
      <alignment horizontal="center" vertical="center"/>
    </xf>
    <xf numFmtId="0" fontId="8" fillId="4" borderId="38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166" fontId="7" fillId="4" borderId="0" xfId="2" applyNumberFormat="1" applyFont="1" applyFill="1" applyBorder="1"/>
    <xf numFmtId="166" fontId="7" fillId="4" borderId="17" xfId="2" applyNumberFormat="1" applyFont="1" applyFill="1" applyBorder="1"/>
    <xf numFmtId="166" fontId="7" fillId="4" borderId="11" xfId="2" applyNumberFormat="1" applyFont="1" applyFill="1" applyBorder="1"/>
    <xf numFmtId="166" fontId="7" fillId="4" borderId="12" xfId="2" applyNumberFormat="1" applyFont="1" applyFill="1" applyBorder="1"/>
    <xf numFmtId="1" fontId="6" fillId="2" borderId="16" xfId="0" applyNumberFormat="1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1" fontId="6" fillId="2" borderId="13" xfId="0" applyNumberFormat="1" applyFont="1" applyFill="1" applyBorder="1" applyAlignment="1">
      <alignment horizontal="center"/>
    </xf>
    <xf numFmtId="0" fontId="8" fillId="2" borderId="40" xfId="0" applyFont="1" applyFill="1" applyBorder="1" applyAlignment="1">
      <alignment horizontal="center" vertical="center"/>
    </xf>
    <xf numFmtId="0" fontId="8" fillId="0" borderId="47" xfId="0" applyFont="1" applyBorder="1" applyAlignment="1">
      <alignment horizontal="center" vertical="center" wrapText="1"/>
    </xf>
    <xf numFmtId="167" fontId="6" fillId="3" borderId="16" xfId="1" applyNumberFormat="1" applyFont="1" applyFill="1" applyBorder="1"/>
    <xf numFmtId="0" fontId="8" fillId="2" borderId="18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167" fontId="6" fillId="2" borderId="0" xfId="1" applyNumberFormat="1" applyFont="1" applyFill="1" applyBorder="1"/>
    <xf numFmtId="167" fontId="6" fillId="2" borderId="56" xfId="1" applyNumberFormat="1" applyFont="1" applyFill="1" applyBorder="1"/>
    <xf numFmtId="167" fontId="6" fillId="2" borderId="57" xfId="1" applyNumberFormat="1" applyFont="1" applyFill="1" applyBorder="1"/>
    <xf numFmtId="167" fontId="6" fillId="2" borderId="1" xfId="1" applyNumberFormat="1" applyFont="1" applyFill="1" applyBorder="1"/>
    <xf numFmtId="1" fontId="6" fillId="2" borderId="0" xfId="0" applyNumberFormat="1" applyFont="1" applyFill="1" applyBorder="1" applyAlignment="1">
      <alignment horizontal="center"/>
    </xf>
    <xf numFmtId="166" fontId="6" fillId="2" borderId="14" xfId="2" applyNumberFormat="1" applyFont="1" applyFill="1" applyBorder="1" applyAlignment="1">
      <alignment horizontal="center"/>
    </xf>
    <xf numFmtId="166" fontId="6" fillId="2" borderId="0" xfId="2" applyNumberFormat="1" applyFont="1" applyFill="1" applyAlignment="1">
      <alignment horizontal="center"/>
    </xf>
    <xf numFmtId="166" fontId="9" fillId="2" borderId="11" xfId="2" applyNumberFormat="1" applyFont="1" applyFill="1" applyBorder="1" applyAlignment="1">
      <alignment horizontal="center"/>
    </xf>
    <xf numFmtId="1" fontId="6" fillId="5" borderId="16" xfId="0" applyNumberFormat="1" applyFont="1" applyFill="1" applyBorder="1" applyAlignment="1">
      <alignment horizontal="center"/>
    </xf>
    <xf numFmtId="164" fontId="9" fillId="3" borderId="10" xfId="1" applyNumberFormat="1" applyFont="1" applyFill="1" applyBorder="1" applyAlignment="1">
      <alignment vertical="center"/>
    </xf>
    <xf numFmtId="164" fontId="9" fillId="3" borderId="40" xfId="1" applyNumberFormat="1" applyFont="1" applyFill="1" applyBorder="1" applyAlignment="1">
      <alignment vertical="center"/>
    </xf>
    <xf numFmtId="164" fontId="9" fillId="3" borderId="18" xfId="1" applyNumberFormat="1" applyFont="1" applyFill="1" applyBorder="1" applyAlignment="1">
      <alignment vertical="center"/>
    </xf>
    <xf numFmtId="164" fontId="9" fillId="2" borderId="46" xfId="1" applyNumberFormat="1" applyFont="1" applyFill="1" applyBorder="1" applyAlignment="1">
      <alignment vertical="center"/>
    </xf>
    <xf numFmtId="166" fontId="0" fillId="5" borderId="0" xfId="0" applyNumberFormat="1" applyFill="1"/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9" fillId="0" borderId="35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9" fillId="0" borderId="15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35" xfId="0" applyFont="1" applyBorder="1" applyAlignment="1">
      <alignment horizontal="center"/>
    </xf>
    <xf numFmtId="0" fontId="9" fillId="0" borderId="31" xfId="0" applyFont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</cellXfs>
  <cellStyles count="12">
    <cellStyle name="Обычный" xfId="0" builtinId="0"/>
    <cellStyle name="Обычный 2" xfId="3" xr:uid="{A2D025E5-8550-4878-BF92-FE890C7C2E8B}"/>
    <cellStyle name="Обычный 3" xfId="6" xr:uid="{9C987A45-42A3-4562-9AE6-C434DE5BDCC9}"/>
    <cellStyle name="Обычный 4" xfId="9" xr:uid="{4EF9473B-7C7A-4510-A07A-6E53D883A102}"/>
    <cellStyle name="Процентный" xfId="2" builtinId="5"/>
    <cellStyle name="Процентный 2" xfId="4" xr:uid="{53F965C6-D0C0-4656-9F5A-386D29384DD4}"/>
    <cellStyle name="Процентный 3" xfId="8" xr:uid="{D349AE15-C6AE-44A7-9F04-A5E685687B44}"/>
    <cellStyle name="Финансовый" xfId="1" builtinId="3"/>
    <cellStyle name="Финансовый 2" xfId="5" xr:uid="{BCB92B19-8D92-4E36-A115-F0B222B0EAE2}"/>
    <cellStyle name="Финансовый 3" xfId="7" xr:uid="{668B538F-173A-42F6-A7BB-A1066E5FB3A9}"/>
    <cellStyle name="Финансовый 4" xfId="10" xr:uid="{4D6C42C2-2A5A-494B-8D91-E904A8662E2D}"/>
    <cellStyle name="Финансовый 5" xfId="11" xr:uid="{DE3E5DC2-C6A2-49D0-90DB-C379C3246041}"/>
  </cellStyles>
  <dxfs count="0"/>
  <tableStyles count="0" defaultTableStyle="TableStyleMedium2" defaultPivotStyle="PivotStyleLight16"/>
  <colors>
    <mruColors>
      <color rgb="FF4736AC"/>
      <color rgb="FF525E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7737-CE34-4D32-85C4-8BF307ACBD2F}">
  <sheetPr>
    <tabColor rgb="FF00B050"/>
  </sheetPr>
  <dimension ref="A1:BP58"/>
  <sheetViews>
    <sheetView tabSelected="1" zoomScaleNormal="100" workbookViewId="0">
      <pane xSplit="3" ySplit="3" topLeftCell="BF4" activePane="bottomRight" state="frozen"/>
      <selection activeCell="D40" sqref="D40"/>
      <selection pane="topRight" activeCell="D40" sqref="D40"/>
      <selection pane="bottomLeft" activeCell="D40" sqref="D40"/>
      <selection pane="bottomRight" activeCell="BI5" sqref="BI5"/>
    </sheetView>
  </sheetViews>
  <sheetFormatPr defaultRowHeight="12.75" x14ac:dyDescent="0.2"/>
  <cols>
    <col min="1" max="1" width="13.7109375" customWidth="1"/>
    <col min="2" max="2" width="19" customWidth="1"/>
    <col min="3" max="3" width="16.42578125" customWidth="1"/>
    <col min="4" max="4" width="16" hidden="1" customWidth="1"/>
    <col min="5" max="14" width="17.42578125" hidden="1" customWidth="1"/>
    <col min="15" max="15" width="15.85546875" hidden="1" customWidth="1"/>
    <col min="16" max="36" width="19.85546875" customWidth="1"/>
    <col min="37" max="48" width="15.85546875" hidden="1" customWidth="1"/>
    <col min="49" max="49" width="17.5703125" hidden="1" customWidth="1"/>
    <col min="50" max="50" width="13.7109375" hidden="1" customWidth="1"/>
    <col min="51" max="59" width="17.7109375" customWidth="1"/>
    <col min="60" max="60" width="16.42578125" customWidth="1"/>
    <col min="61" max="61" width="25.140625" bestFit="1" customWidth="1"/>
    <col min="62" max="74" width="15.7109375" customWidth="1"/>
  </cols>
  <sheetData>
    <row r="1" spans="1:68" ht="13.5" thickBot="1" x14ac:dyDescent="0.25"/>
    <row r="2" spans="1:68" ht="20.25" customHeight="1" thickBot="1" x14ac:dyDescent="0.25">
      <c r="B2" s="220" t="s">
        <v>78</v>
      </c>
      <c r="C2" s="221"/>
      <c r="D2" s="227">
        <v>2022</v>
      </c>
      <c r="E2" s="228"/>
      <c r="F2" s="229"/>
      <c r="G2" s="229"/>
      <c r="H2" s="229"/>
      <c r="I2" s="229"/>
      <c r="J2" s="229"/>
      <c r="K2" s="229"/>
      <c r="L2" s="229"/>
      <c r="M2" s="229"/>
      <c r="N2" s="229"/>
      <c r="O2" s="230"/>
      <c r="P2" s="231">
        <v>2023</v>
      </c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4"/>
      <c r="AB2" s="231">
        <v>2024</v>
      </c>
      <c r="AC2" s="232"/>
      <c r="AD2" s="232"/>
      <c r="AE2" s="232"/>
      <c r="AF2" s="234"/>
      <c r="AG2" s="163"/>
      <c r="AH2" s="163"/>
      <c r="AI2" s="163"/>
      <c r="AJ2" s="163"/>
      <c r="AK2" s="231" t="s">
        <v>76</v>
      </c>
      <c r="AL2" s="232"/>
      <c r="AM2" s="232"/>
      <c r="AN2" s="232"/>
      <c r="AO2" s="232"/>
      <c r="AP2" s="232"/>
      <c r="AQ2" s="232"/>
      <c r="AR2" s="232"/>
      <c r="AS2" s="232"/>
      <c r="AT2" s="233"/>
      <c r="AU2" s="233"/>
      <c r="AV2" s="233"/>
      <c r="AW2" s="232"/>
      <c r="AX2" s="234"/>
      <c r="AY2" s="217" t="s">
        <v>100</v>
      </c>
      <c r="AZ2" s="218"/>
      <c r="BA2" s="218"/>
      <c r="BB2" s="218"/>
      <c r="BC2" s="218"/>
      <c r="BD2" s="218"/>
      <c r="BE2" s="218"/>
      <c r="BF2" s="218"/>
      <c r="BG2" s="218"/>
      <c r="BH2" s="218"/>
      <c r="BI2" s="219"/>
    </row>
    <row r="3" spans="1:68" ht="30.75" customHeight="1" thickBot="1" x14ac:dyDescent="0.25">
      <c r="B3" s="222"/>
      <c r="C3" s="223"/>
      <c r="D3" s="69" t="s">
        <v>0</v>
      </c>
      <c r="E3" s="70" t="s">
        <v>82</v>
      </c>
      <c r="F3" s="70" t="s">
        <v>86</v>
      </c>
      <c r="G3" s="70" t="s">
        <v>87</v>
      </c>
      <c r="H3" s="70" t="s">
        <v>89</v>
      </c>
      <c r="I3" s="70" t="s">
        <v>90</v>
      </c>
      <c r="J3" s="70" t="s">
        <v>91</v>
      </c>
      <c r="K3" s="75" t="s">
        <v>92</v>
      </c>
      <c r="L3" s="75" t="s">
        <v>93</v>
      </c>
      <c r="M3" s="75" t="s">
        <v>95</v>
      </c>
      <c r="N3" s="75" t="s">
        <v>96</v>
      </c>
      <c r="O3" s="75" t="s">
        <v>47</v>
      </c>
      <c r="P3" s="83" t="s">
        <v>0</v>
      </c>
      <c r="Q3" s="84" t="s">
        <v>82</v>
      </c>
      <c r="R3" s="84" t="s">
        <v>86</v>
      </c>
      <c r="S3" s="84" t="s">
        <v>87</v>
      </c>
      <c r="T3" s="84" t="s">
        <v>89</v>
      </c>
      <c r="U3" s="84" t="s">
        <v>90</v>
      </c>
      <c r="V3" s="85" t="s">
        <v>91</v>
      </c>
      <c r="W3" s="86" t="s">
        <v>92</v>
      </c>
      <c r="X3" s="86" t="s">
        <v>94</v>
      </c>
      <c r="Y3" s="86" t="s">
        <v>95</v>
      </c>
      <c r="Z3" s="98" t="s">
        <v>96</v>
      </c>
      <c r="AA3" s="98" t="s">
        <v>47</v>
      </c>
      <c r="AB3" s="73" t="s">
        <v>0</v>
      </c>
      <c r="AC3" s="73" t="s">
        <v>82</v>
      </c>
      <c r="AD3" s="73" t="s">
        <v>86</v>
      </c>
      <c r="AE3" s="150" t="s">
        <v>87</v>
      </c>
      <c r="AF3" s="168" t="s">
        <v>89</v>
      </c>
      <c r="AG3" s="171" t="s">
        <v>90</v>
      </c>
      <c r="AH3" s="198" t="s">
        <v>91</v>
      </c>
      <c r="AI3" s="201" t="s">
        <v>92</v>
      </c>
      <c r="AJ3" s="201" t="s">
        <v>94</v>
      </c>
      <c r="AK3" s="83" t="s">
        <v>0</v>
      </c>
      <c r="AL3" s="84" t="s">
        <v>82</v>
      </c>
      <c r="AM3" s="84" t="s">
        <v>86</v>
      </c>
      <c r="AN3" s="84" t="s">
        <v>87</v>
      </c>
      <c r="AO3" s="84" t="s">
        <v>89</v>
      </c>
      <c r="AP3" s="84" t="s">
        <v>90</v>
      </c>
      <c r="AQ3" s="84" t="s">
        <v>91</v>
      </c>
      <c r="AR3" s="85" t="s">
        <v>92</v>
      </c>
      <c r="AS3" s="98" t="s">
        <v>94</v>
      </c>
      <c r="AT3" s="69" t="s">
        <v>95</v>
      </c>
      <c r="AU3" s="99" t="s">
        <v>96</v>
      </c>
      <c r="AV3" s="73" t="s">
        <v>47</v>
      </c>
      <c r="AW3" s="82" t="s">
        <v>83</v>
      </c>
      <c r="AX3" s="85" t="s">
        <v>77</v>
      </c>
      <c r="AY3" s="115" t="s">
        <v>97</v>
      </c>
      <c r="AZ3" s="162" t="s">
        <v>82</v>
      </c>
      <c r="BA3" s="162" t="s">
        <v>86</v>
      </c>
      <c r="BB3" s="70" t="s">
        <v>87</v>
      </c>
      <c r="BC3" s="167" t="s">
        <v>89</v>
      </c>
      <c r="BD3" s="133" t="s">
        <v>90</v>
      </c>
      <c r="BE3" s="135" t="s">
        <v>91</v>
      </c>
      <c r="BF3" s="162" t="s">
        <v>92</v>
      </c>
      <c r="BG3" s="162" t="s">
        <v>94</v>
      </c>
      <c r="BH3" s="199" t="s">
        <v>103</v>
      </c>
      <c r="BI3" s="100" t="s">
        <v>106</v>
      </c>
      <c r="BM3" t="s">
        <v>78</v>
      </c>
      <c r="BN3" t="s">
        <v>107</v>
      </c>
      <c r="BO3" t="s">
        <v>108</v>
      </c>
      <c r="BP3" t="s">
        <v>109</v>
      </c>
    </row>
    <row r="4" spans="1:68" ht="15.75" thickBot="1" x14ac:dyDescent="0.25">
      <c r="A4" t="s">
        <v>31</v>
      </c>
      <c r="B4" s="8" t="s">
        <v>51</v>
      </c>
      <c r="C4" s="9" t="s">
        <v>20</v>
      </c>
      <c r="D4" s="32">
        <v>390.90909090909088</v>
      </c>
      <c r="E4" s="5">
        <v>394.28571428571428</v>
      </c>
      <c r="F4" s="5">
        <v>371.42857142857139</v>
      </c>
      <c r="G4" s="5">
        <v>403.38983050847457</v>
      </c>
      <c r="H4" s="5">
        <v>418.18181818181819</v>
      </c>
      <c r="I4" s="5">
        <v>406.77966101694909</v>
      </c>
      <c r="J4" s="5">
        <v>419.70029970029969</v>
      </c>
      <c r="K4" s="5">
        <v>413.030303030303</v>
      </c>
      <c r="L4" s="5">
        <v>419.09090909090912</v>
      </c>
      <c r="M4" s="5">
        <v>431.13501785651817</v>
      </c>
      <c r="N4" s="5">
        <v>470.36363636363637</v>
      </c>
      <c r="O4" s="33">
        <v>450</v>
      </c>
      <c r="P4" s="32">
        <v>442.85714285714278</v>
      </c>
      <c r="Q4" s="5">
        <v>480</v>
      </c>
      <c r="R4" s="5">
        <v>490.95454545454538</v>
      </c>
      <c r="S4" s="5">
        <v>493.33333333333331</v>
      </c>
      <c r="T4" s="5">
        <v>500</v>
      </c>
      <c r="U4" s="5">
        <v>520.90909090909088</v>
      </c>
      <c r="V4" s="5">
        <v>527.27272727272702</v>
      </c>
      <c r="W4" s="5">
        <v>516.1331626120359</v>
      </c>
      <c r="X4" s="5">
        <v>530</v>
      </c>
      <c r="Y4" s="5">
        <v>544.5454545454545</v>
      </c>
      <c r="Z4" s="5">
        <v>542.26190476190482</v>
      </c>
      <c r="AA4" s="5">
        <v>543.56060606060601</v>
      </c>
      <c r="AB4" s="113">
        <v>564</v>
      </c>
      <c r="AC4" s="113">
        <v>595</v>
      </c>
      <c r="AD4" s="32">
        <v>560.97560975609758</v>
      </c>
      <c r="AE4" s="151">
        <v>545.45454545454504</v>
      </c>
      <c r="AF4" s="169">
        <v>571.42857142857144</v>
      </c>
      <c r="AG4" s="197">
        <v>541.47727272727252</v>
      </c>
      <c r="AH4" s="143">
        <v>543.51851851851802</v>
      </c>
      <c r="AI4" s="194">
        <v>562.5</v>
      </c>
      <c r="AJ4" s="194">
        <v>536</v>
      </c>
      <c r="AK4" s="87">
        <f t="shared" ref="AK4:AK17" si="0">+P4/O4-1</f>
        <v>-1.5873015873016039E-2</v>
      </c>
      <c r="AL4" s="49">
        <f t="shared" ref="AL4:AL17" si="1">+Q4/P4-1</f>
        <v>8.3870967741935587E-2</v>
      </c>
      <c r="AM4" s="49">
        <f t="shared" ref="AM4:AM17" si="2">+R4/Q4-1</f>
        <v>2.2821969696969591E-2</v>
      </c>
      <c r="AN4" s="49">
        <f t="shared" ref="AN4:AN17" si="3">+S4/R4-1</f>
        <v>4.8452303799031426E-3</v>
      </c>
      <c r="AO4" s="49">
        <f t="shared" ref="AO4:AO17" si="4">+T4/S4-1</f>
        <v>1.3513513513513598E-2</v>
      </c>
      <c r="AP4" s="49">
        <f t="shared" ref="AP4:AP17" si="5">+U4/T4-1</f>
        <v>4.1818181818181754E-2</v>
      </c>
      <c r="AQ4" s="49">
        <f t="shared" ref="AQ4:AQ17" si="6">+V4/U4-1</f>
        <v>1.2216404886561616E-2</v>
      </c>
      <c r="AR4" s="49">
        <f t="shared" ref="AR4:AR17" si="7">+W4/V4-1</f>
        <v>-2.1126760563379698E-2</v>
      </c>
      <c r="AS4" s="49">
        <f t="shared" ref="AS4:AS17" si="8">+X4/W4-1</f>
        <v>2.6866782436119951E-2</v>
      </c>
      <c r="AT4" s="49">
        <f t="shared" ref="AT4:AT17" si="9">+Y4/X4-1</f>
        <v>2.7444253859348011E-2</v>
      </c>
      <c r="AU4" s="49">
        <f t="shared" ref="AU4:AU17" si="10">+Z4/Y4-1</f>
        <v>-4.1934970983382724E-3</v>
      </c>
      <c r="AV4" s="49">
        <f t="shared" ref="AV4:AV17" si="11">+AA4/Z4-1</f>
        <v>2.3949705618200312E-3</v>
      </c>
      <c r="AW4" s="42">
        <f t="shared" ref="AW4:AW17" si="12">+AA4/O4-1</f>
        <v>0.20791245791245783</v>
      </c>
      <c r="AX4" s="43">
        <f t="shared" ref="AX4:AX17" si="13">+AA4/O4-1</f>
        <v>0.20791245791245783</v>
      </c>
      <c r="AY4" s="116">
        <f t="shared" ref="AY4:BG4" si="14">+AB4/AA4-1</f>
        <v>3.7602787456446185E-2</v>
      </c>
      <c r="AZ4" s="117">
        <f t="shared" si="14"/>
        <v>5.4964539007092306E-2</v>
      </c>
      <c r="BA4" s="117">
        <f t="shared" si="14"/>
        <v>-5.7183849149415877E-2</v>
      </c>
      <c r="BB4" s="117">
        <f t="shared" si="14"/>
        <v>-2.7667984189724049E-2</v>
      </c>
      <c r="BC4" s="117">
        <f t="shared" si="14"/>
        <v>4.7619047619048338E-2</v>
      </c>
      <c r="BD4" s="117">
        <f t="shared" si="14"/>
        <v>-5.2414772727273129E-2</v>
      </c>
      <c r="BE4" s="119">
        <f t="shared" si="14"/>
        <v>3.7697718705058669E-3</v>
      </c>
      <c r="BF4" s="119">
        <f t="shared" si="14"/>
        <v>3.4923339011925902E-2</v>
      </c>
      <c r="BG4" s="119">
        <f t="shared" si="14"/>
        <v>-4.7111111111111104E-2</v>
      </c>
      <c r="BH4" s="119">
        <f>+AJ4/AA4-1</f>
        <v>-1.390940766550508E-2</v>
      </c>
      <c r="BI4" s="120">
        <f>+AJ4/X4-1</f>
        <v>1.132075471698113E-2</v>
      </c>
      <c r="BM4" t="s">
        <v>127</v>
      </c>
      <c r="BN4" s="15">
        <v>536</v>
      </c>
      <c r="BO4" s="72">
        <v>-4.7111111111111104E-2</v>
      </c>
      <c r="BP4" s="72">
        <v>1.132075471698113E-2</v>
      </c>
    </row>
    <row r="5" spans="1:68" ht="15.75" thickBot="1" x14ac:dyDescent="0.25">
      <c r="A5" t="s">
        <v>28</v>
      </c>
      <c r="B5" s="10" t="s">
        <v>63</v>
      </c>
      <c r="C5" s="4" t="s">
        <v>21</v>
      </c>
      <c r="D5" s="32">
        <v>340.625</v>
      </c>
      <c r="E5" s="5">
        <v>344.65517241379308</v>
      </c>
      <c r="F5" s="5">
        <v>342.52917300862509</v>
      </c>
      <c r="G5" s="5">
        <v>356.09756097560978</v>
      </c>
      <c r="H5" s="5">
        <v>365.96254355400703</v>
      </c>
      <c r="I5" s="5">
        <v>375</v>
      </c>
      <c r="J5" s="5">
        <v>378.94736842105272</v>
      </c>
      <c r="K5" s="5">
        <v>376.92307692307691</v>
      </c>
      <c r="L5" s="5">
        <v>387.18475073313789</v>
      </c>
      <c r="M5" s="5">
        <v>395</v>
      </c>
      <c r="N5" s="5">
        <v>393.05555555555549</v>
      </c>
      <c r="O5" s="33">
        <v>401.4742524916943</v>
      </c>
      <c r="P5" s="32">
        <v>407.69230769230768</v>
      </c>
      <c r="Q5" s="5">
        <v>416.66666666666669</v>
      </c>
      <c r="R5" s="5">
        <v>423.41269841269838</v>
      </c>
      <c r="S5" s="5">
        <v>430.55555555555549</v>
      </c>
      <c r="T5" s="5">
        <v>446.15384615384608</v>
      </c>
      <c r="U5" s="5">
        <v>450</v>
      </c>
      <c r="V5" s="5">
        <v>455</v>
      </c>
      <c r="W5" s="5">
        <v>474.10256410256409</v>
      </c>
      <c r="X5" s="5">
        <v>484.28571428571428</v>
      </c>
      <c r="Y5" s="5">
        <v>496.42857142857139</v>
      </c>
      <c r="Z5" s="5">
        <v>498.87640449438197</v>
      </c>
      <c r="AA5" s="5">
        <v>500</v>
      </c>
      <c r="AB5" s="114">
        <v>513.33333333333337</v>
      </c>
      <c r="AC5" s="114">
        <v>517.09649610678537</v>
      </c>
      <c r="AD5" s="32">
        <v>529.54963235294122</v>
      </c>
      <c r="AE5" s="151">
        <v>522.38805970149258</v>
      </c>
      <c r="AF5" s="170">
        <v>531.25</v>
      </c>
      <c r="AG5" s="194">
        <v>527.02922077922085</v>
      </c>
      <c r="AH5" s="143">
        <v>535.71428571428567</v>
      </c>
      <c r="AI5" s="194">
        <v>537.77777777777783</v>
      </c>
      <c r="AJ5" s="194">
        <v>545</v>
      </c>
      <c r="AK5" s="44">
        <f t="shared" si="0"/>
        <v>1.5488054743291402E-2</v>
      </c>
      <c r="AL5" s="42">
        <f t="shared" si="1"/>
        <v>2.2012578616352307E-2</v>
      </c>
      <c r="AM5" s="49">
        <f t="shared" si="2"/>
        <v>1.6190476190476089E-2</v>
      </c>
      <c r="AN5" s="49">
        <f t="shared" si="3"/>
        <v>1.6869728209934376E-2</v>
      </c>
      <c r="AO5" s="49">
        <f t="shared" si="4"/>
        <v>3.6228287841191031E-2</v>
      </c>
      <c r="AP5" s="49">
        <f t="shared" si="5"/>
        <v>8.6206896551725976E-3</v>
      </c>
      <c r="AQ5" s="49">
        <f t="shared" si="6"/>
        <v>1.1111111111111072E-2</v>
      </c>
      <c r="AR5" s="49">
        <f t="shared" si="7"/>
        <v>4.1983657368272809E-2</v>
      </c>
      <c r="AS5" s="49">
        <f t="shared" si="8"/>
        <v>2.1478791624816473E-2</v>
      </c>
      <c r="AT5" s="49">
        <f t="shared" si="9"/>
        <v>2.507374631268422E-2</v>
      </c>
      <c r="AU5" s="49">
        <f t="shared" si="10"/>
        <v>4.930886751273178E-3</v>
      </c>
      <c r="AV5" s="49">
        <f t="shared" si="11"/>
        <v>2.2522522522523403E-3</v>
      </c>
      <c r="AW5" s="45">
        <f t="shared" si="12"/>
        <v>0.24540987845875373</v>
      </c>
      <c r="AX5" s="46">
        <f t="shared" si="13"/>
        <v>0.24540987845875373</v>
      </c>
      <c r="AY5" s="118">
        <f t="shared" ref="AY5:AY17" si="15">+AB5/AA5-1</f>
        <v>2.6666666666666838E-2</v>
      </c>
      <c r="AZ5" s="119">
        <f t="shared" ref="AZ5:AZ17" si="16">+AC5/AB5-1</f>
        <v>7.3308365716597823E-3</v>
      </c>
      <c r="BA5" s="119">
        <f t="shared" ref="BA5:BA17" si="17">+AD5/AC5-1</f>
        <v>2.4082809185355991E-2</v>
      </c>
      <c r="BB5" s="119">
        <f t="shared" ref="BB5:BB17" si="18">+AE5/AD5-1</f>
        <v>-1.3523893161114464E-2</v>
      </c>
      <c r="BC5" s="119">
        <f t="shared" ref="BC5:BC17" si="19">+AF5/AE5-1</f>
        <v>1.6964285714285543E-2</v>
      </c>
      <c r="BD5" s="119">
        <f t="shared" ref="BD5:BD17" si="20">+AG5/AF5-1</f>
        <v>-7.9449961802902092E-3</v>
      </c>
      <c r="BE5" s="119">
        <f t="shared" ref="BE5:BE17" si="21">+AH5/AG5-1</f>
        <v>1.647928538425969E-2</v>
      </c>
      <c r="BF5" s="119">
        <f t="shared" ref="BF5:BF17" si="22">+AI5/AH5-1</f>
        <v>3.8518518518519951E-3</v>
      </c>
      <c r="BG5" s="119">
        <f t="shared" ref="BG5:BG17" si="23">+AJ5/AI5-1</f>
        <v>1.3429752066115519E-2</v>
      </c>
      <c r="BH5" s="119">
        <f t="shared" ref="BH5:BH17" si="24">+AJ5/AA5-1</f>
        <v>9.000000000000008E-2</v>
      </c>
      <c r="BI5" s="120">
        <f t="shared" ref="BI5:BI17" si="25">+AJ5/X5-1</f>
        <v>0.12536873156342176</v>
      </c>
      <c r="BM5" t="s">
        <v>128</v>
      </c>
      <c r="BN5" s="15">
        <v>545</v>
      </c>
      <c r="BO5" s="72">
        <v>1.3429752066115519E-2</v>
      </c>
      <c r="BP5" s="72">
        <v>0.12536873156342176</v>
      </c>
    </row>
    <row r="6" spans="1:68" ht="15.75" thickBot="1" x14ac:dyDescent="0.25">
      <c r="A6" t="s">
        <v>32</v>
      </c>
      <c r="B6" s="10" t="s">
        <v>52</v>
      </c>
      <c r="C6" s="4" t="s">
        <v>22</v>
      </c>
      <c r="D6" s="32">
        <v>262.5</v>
      </c>
      <c r="E6" s="5">
        <v>280.12820512820508</v>
      </c>
      <c r="F6" s="5">
        <v>260.86956521739131</v>
      </c>
      <c r="G6" s="5">
        <v>300</v>
      </c>
      <c r="H6" s="5">
        <v>288.88888888888891</v>
      </c>
      <c r="I6" s="5">
        <v>312.5</v>
      </c>
      <c r="J6" s="5">
        <v>327.26363636363641</v>
      </c>
      <c r="K6" s="5">
        <v>313.33333333333331</v>
      </c>
      <c r="L6" s="5">
        <v>311.47540983606558</v>
      </c>
      <c r="M6" s="5">
        <v>331.63742288081482</v>
      </c>
      <c r="N6" s="5">
        <v>336.53846153846149</v>
      </c>
      <c r="O6" s="33">
        <v>316.14219114219111</v>
      </c>
      <c r="P6" s="32">
        <v>306.81818181818181</v>
      </c>
      <c r="Q6" s="5">
        <v>350</v>
      </c>
      <c r="R6" s="5">
        <v>340.3263403263403</v>
      </c>
      <c r="S6" s="5">
        <v>360</v>
      </c>
      <c r="T6" s="5">
        <v>375</v>
      </c>
      <c r="U6" s="5">
        <v>368.81720430107521</v>
      </c>
      <c r="V6" s="5">
        <v>384.43500101042588</v>
      </c>
      <c r="W6" s="5">
        <v>353.57142857142861</v>
      </c>
      <c r="X6" s="5">
        <v>382</v>
      </c>
      <c r="Y6" s="5">
        <v>373</v>
      </c>
      <c r="Z6" s="5">
        <v>372.88135593220341</v>
      </c>
      <c r="AA6" s="5">
        <v>347.5</v>
      </c>
      <c r="AB6" s="114">
        <v>364</v>
      </c>
      <c r="AC6" s="114">
        <v>375</v>
      </c>
      <c r="AD6" s="32">
        <v>379.31034482758622</v>
      </c>
      <c r="AE6" s="151">
        <v>375</v>
      </c>
      <c r="AF6" s="170">
        <v>387.62755102040802</v>
      </c>
      <c r="AG6" s="194">
        <v>398.63013698630141</v>
      </c>
      <c r="AH6" s="143">
        <v>386.3095238095238</v>
      </c>
      <c r="AI6" s="194">
        <v>395.6521739130435</v>
      </c>
      <c r="AJ6" s="194">
        <v>405</v>
      </c>
      <c r="AK6" s="44">
        <f t="shared" si="0"/>
        <v>-2.9493087557603603E-2</v>
      </c>
      <c r="AL6" s="42">
        <f t="shared" si="1"/>
        <v>0.14074074074074083</v>
      </c>
      <c r="AM6" s="49">
        <f t="shared" si="2"/>
        <v>-2.7639027639027702E-2</v>
      </c>
      <c r="AN6" s="49">
        <f t="shared" si="3"/>
        <v>5.780821917808221E-2</v>
      </c>
      <c r="AO6" s="49">
        <f t="shared" si="4"/>
        <v>4.1666666666666741E-2</v>
      </c>
      <c r="AP6" s="49">
        <f t="shared" si="5"/>
        <v>-1.6487455197132794E-2</v>
      </c>
      <c r="AQ6" s="49">
        <f t="shared" si="6"/>
        <v>4.2345629561796327E-2</v>
      </c>
      <c r="AR6" s="49">
        <f t="shared" si="7"/>
        <v>-8.0282940829730087E-2</v>
      </c>
      <c r="AS6" s="49">
        <f t="shared" si="8"/>
        <v>8.0404040404040256E-2</v>
      </c>
      <c r="AT6" s="49">
        <f t="shared" si="9"/>
        <v>-2.3560209424083767E-2</v>
      </c>
      <c r="AU6" s="49">
        <f t="shared" si="10"/>
        <v>-3.180806107146994E-4</v>
      </c>
      <c r="AV6" s="49">
        <f t="shared" si="11"/>
        <v>-6.8068181818181861E-2</v>
      </c>
      <c r="AW6" s="45">
        <f t="shared" si="12"/>
        <v>9.9188940092165945E-2</v>
      </c>
      <c r="AX6" s="46">
        <f t="shared" si="13"/>
        <v>9.9188940092165945E-2</v>
      </c>
      <c r="AY6" s="118">
        <f t="shared" si="15"/>
        <v>4.7482014388489313E-2</v>
      </c>
      <c r="AZ6" s="119">
        <f t="shared" si="16"/>
        <v>3.0219780219780112E-2</v>
      </c>
      <c r="BA6" s="119">
        <f t="shared" si="17"/>
        <v>1.1494252873563315E-2</v>
      </c>
      <c r="BB6" s="119">
        <f t="shared" si="18"/>
        <v>-1.1363636363636354E-2</v>
      </c>
      <c r="BC6" s="119">
        <f t="shared" si="19"/>
        <v>3.3673469387754729E-2</v>
      </c>
      <c r="BD6" s="119">
        <f t="shared" si="20"/>
        <v>2.8384427105167642E-2</v>
      </c>
      <c r="BE6" s="119">
        <f t="shared" si="21"/>
        <v>-3.090738013418437E-2</v>
      </c>
      <c r="BF6" s="119">
        <f t="shared" si="22"/>
        <v>2.4184363904334427E-2</v>
      </c>
      <c r="BG6" s="119">
        <f t="shared" si="23"/>
        <v>2.3626373626373542E-2</v>
      </c>
      <c r="BH6" s="119">
        <f t="shared" si="24"/>
        <v>0.16546762589928066</v>
      </c>
      <c r="BI6" s="120">
        <f t="shared" si="25"/>
        <v>6.0209424083769614E-2</v>
      </c>
      <c r="BM6" t="s">
        <v>129</v>
      </c>
      <c r="BN6" s="15">
        <v>405</v>
      </c>
      <c r="BO6" s="72">
        <v>2.3626373626373542E-2</v>
      </c>
      <c r="BP6" s="72">
        <v>6.0209424083769614E-2</v>
      </c>
    </row>
    <row r="7" spans="1:68" ht="16.5" thickBot="1" x14ac:dyDescent="0.3">
      <c r="A7" s="3" t="s">
        <v>29</v>
      </c>
      <c r="B7" s="10" t="s">
        <v>62</v>
      </c>
      <c r="C7" s="4" t="s">
        <v>23</v>
      </c>
      <c r="D7" s="32">
        <v>279.60329423109442</v>
      </c>
      <c r="E7" s="5">
        <v>288.88888888888891</v>
      </c>
      <c r="F7" s="5">
        <v>275.51350115477032</v>
      </c>
      <c r="G7" s="5">
        <v>298.63333440841342</v>
      </c>
      <c r="H7" s="5">
        <v>302.63157894736838</v>
      </c>
      <c r="I7" s="5">
        <v>306.28517823639783</v>
      </c>
      <c r="J7" s="5">
        <v>304.8780487804878</v>
      </c>
      <c r="K7" s="5">
        <v>307.25524475524469</v>
      </c>
      <c r="L7" s="5">
        <v>324</v>
      </c>
      <c r="M7" s="5">
        <v>333.33333333333331</v>
      </c>
      <c r="N7" s="5">
        <v>341.99584199584189</v>
      </c>
      <c r="O7" s="33">
        <v>351.47058823529409</v>
      </c>
      <c r="P7" s="32">
        <v>325</v>
      </c>
      <c r="Q7" s="5">
        <v>353.39366515837099</v>
      </c>
      <c r="R7" s="5">
        <v>355.0420168067227</v>
      </c>
      <c r="S7" s="5">
        <v>372.32102143182851</v>
      </c>
      <c r="T7" s="5">
        <v>350</v>
      </c>
      <c r="U7" s="5">
        <v>350</v>
      </c>
      <c r="V7" s="5">
        <v>362.06896551724139</v>
      </c>
      <c r="W7" s="5">
        <v>358.81226053639853</v>
      </c>
      <c r="X7" s="5">
        <v>377.35849056603769</v>
      </c>
      <c r="Y7" s="5">
        <v>364.28571428571428</v>
      </c>
      <c r="Z7" s="5">
        <v>377.77777777777783</v>
      </c>
      <c r="AA7" s="5">
        <v>379.60112017229028</v>
      </c>
      <c r="AB7" s="114">
        <v>377.35849056603769</v>
      </c>
      <c r="AC7" s="114">
        <v>386.73469387755102</v>
      </c>
      <c r="AD7" s="32">
        <v>385.71428571428572</v>
      </c>
      <c r="AE7" s="151">
        <v>385.71428571428572</v>
      </c>
      <c r="AF7" s="170">
        <v>385.71428571428572</v>
      </c>
      <c r="AG7" s="194">
        <v>400</v>
      </c>
      <c r="AH7" s="143">
        <v>384.52380952380952</v>
      </c>
      <c r="AI7" s="194">
        <v>388.88888888888891</v>
      </c>
      <c r="AJ7" s="194">
        <v>407</v>
      </c>
      <c r="AK7" s="44">
        <f t="shared" si="0"/>
        <v>-7.5313807531380728E-2</v>
      </c>
      <c r="AL7" s="42">
        <f t="shared" si="1"/>
        <v>8.736512356421855E-2</v>
      </c>
      <c r="AM7" s="49">
        <f t="shared" si="2"/>
        <v>4.6643497347724772E-3</v>
      </c>
      <c r="AN7" s="49">
        <f t="shared" si="3"/>
        <v>4.8667492316866179E-2</v>
      </c>
      <c r="AO7" s="49">
        <f t="shared" si="4"/>
        <v>-5.9951010410287719E-2</v>
      </c>
      <c r="AP7" s="49">
        <f t="shared" si="5"/>
        <v>0</v>
      </c>
      <c r="AQ7" s="49">
        <f t="shared" si="6"/>
        <v>3.4482758620689724E-2</v>
      </c>
      <c r="AR7" s="49">
        <f t="shared" si="7"/>
        <v>-8.9947089947088887E-3</v>
      </c>
      <c r="AS7" s="49">
        <f t="shared" si="8"/>
        <v>5.1687838096484917E-2</v>
      </c>
      <c r="AT7" s="49">
        <f t="shared" si="9"/>
        <v>-3.4642857142857086E-2</v>
      </c>
      <c r="AU7" s="49">
        <f t="shared" si="10"/>
        <v>3.7037037037037202E-2</v>
      </c>
      <c r="AV7" s="49">
        <f t="shared" si="11"/>
        <v>4.8264945737095388E-3</v>
      </c>
      <c r="AW7" s="45">
        <f t="shared" si="12"/>
        <v>8.0036659904424212E-2</v>
      </c>
      <c r="AX7" s="46">
        <f t="shared" si="13"/>
        <v>8.0036659904424212E-2</v>
      </c>
      <c r="AY7" s="118">
        <f t="shared" si="15"/>
        <v>-5.9078582413948366E-3</v>
      </c>
      <c r="AZ7" s="119">
        <f t="shared" si="16"/>
        <v>2.4846938775510363E-2</v>
      </c>
      <c r="BA7" s="119">
        <f t="shared" si="17"/>
        <v>-2.6385224274406704E-3</v>
      </c>
      <c r="BB7" s="119">
        <f t="shared" si="18"/>
        <v>0</v>
      </c>
      <c r="BC7" s="119">
        <f t="shared" si="19"/>
        <v>0</v>
      </c>
      <c r="BD7" s="119">
        <f t="shared" si="20"/>
        <v>3.7037037037036979E-2</v>
      </c>
      <c r="BE7" s="119">
        <f t="shared" si="21"/>
        <v>-3.8690476190476164E-2</v>
      </c>
      <c r="BF7" s="119">
        <f t="shared" si="22"/>
        <v>1.1351909184726505E-2</v>
      </c>
      <c r="BG7" s="119">
        <f t="shared" si="23"/>
        <v>4.6571428571428486E-2</v>
      </c>
      <c r="BH7" s="119">
        <f t="shared" si="24"/>
        <v>7.2178079493743663E-2</v>
      </c>
      <c r="BI7" s="120">
        <f t="shared" si="25"/>
        <v>7.855000000000012E-2</v>
      </c>
      <c r="BM7" t="s">
        <v>130</v>
      </c>
      <c r="BN7" s="15">
        <v>407</v>
      </c>
      <c r="BO7" s="72">
        <v>4.6571428571428486E-2</v>
      </c>
      <c r="BP7" s="72">
        <v>7.855000000000012E-2</v>
      </c>
    </row>
    <row r="8" spans="1:68" ht="15.75" thickBot="1" x14ac:dyDescent="0.25">
      <c r="A8" t="s">
        <v>50</v>
      </c>
      <c r="B8" s="10" t="s">
        <v>59</v>
      </c>
      <c r="C8" s="4" t="s">
        <v>10</v>
      </c>
      <c r="D8" s="32">
        <v>281.25</v>
      </c>
      <c r="E8" s="5">
        <v>286.37566137566142</v>
      </c>
      <c r="F8" s="5">
        <v>282.75465237436151</v>
      </c>
      <c r="G8" s="5">
        <v>283.19209039548019</v>
      </c>
      <c r="H8" s="5">
        <v>285.71428571428572</v>
      </c>
      <c r="I8" s="5">
        <v>289.18128654970758</v>
      </c>
      <c r="J8" s="5">
        <v>294.83464154903533</v>
      </c>
      <c r="K8" s="5">
        <v>313.94698250328543</v>
      </c>
      <c r="L8" s="5">
        <v>313</v>
      </c>
      <c r="M8" s="5">
        <v>333.46316063337161</v>
      </c>
      <c r="N8" s="5">
        <v>333.4486324604685</v>
      </c>
      <c r="O8" s="33">
        <v>350</v>
      </c>
      <c r="P8" s="32">
        <v>343.08801168146073</v>
      </c>
      <c r="Q8" s="5">
        <v>347.16995293406052</v>
      </c>
      <c r="R8" s="5">
        <v>350.80566167955038</v>
      </c>
      <c r="S8" s="5">
        <v>360</v>
      </c>
      <c r="T8" s="5">
        <v>353.91845289697437</v>
      </c>
      <c r="U8" s="5">
        <v>365.85365853658539</v>
      </c>
      <c r="V8" s="5">
        <v>367.22491386058567</v>
      </c>
      <c r="W8" s="5">
        <v>378.37837837837839</v>
      </c>
      <c r="X8" s="5">
        <v>390</v>
      </c>
      <c r="Y8" s="5">
        <v>388.0575287496016</v>
      </c>
      <c r="Z8" s="5">
        <v>386.67001434889949</v>
      </c>
      <c r="AA8" s="5">
        <v>402.90381125226861</v>
      </c>
      <c r="AB8" s="114">
        <v>398.64864864864859</v>
      </c>
      <c r="AC8" s="114">
        <v>400.62745098039221</v>
      </c>
      <c r="AD8" s="32">
        <v>400.3</v>
      </c>
      <c r="AE8" s="151">
        <v>414.35923829130212</v>
      </c>
      <c r="AF8" s="170">
        <v>420.08530969376011</v>
      </c>
      <c r="AG8" s="194">
        <v>427.10615384615392</v>
      </c>
      <c r="AH8" s="143">
        <v>414.45277777777778</v>
      </c>
      <c r="AI8" s="194">
        <v>428.57142857142861</v>
      </c>
      <c r="AJ8" s="194">
        <v>422</v>
      </c>
      <c r="AK8" s="44">
        <f t="shared" si="0"/>
        <v>-1.9748538052969389E-2</v>
      </c>
      <c r="AL8" s="42">
        <f t="shared" si="1"/>
        <v>1.1897650496717649E-2</v>
      </c>
      <c r="AM8" s="49">
        <f t="shared" si="2"/>
        <v>1.047241765816187E-2</v>
      </c>
      <c r="AN8" s="49">
        <f t="shared" si="3"/>
        <v>2.6209207332714923E-2</v>
      </c>
      <c r="AO8" s="49">
        <f t="shared" si="4"/>
        <v>-1.6893186397293425E-2</v>
      </c>
      <c r="AP8" s="49">
        <f t="shared" si="5"/>
        <v>3.3723038575457887E-2</v>
      </c>
      <c r="AQ8" s="49">
        <f t="shared" si="6"/>
        <v>3.7480978856008207E-3</v>
      </c>
      <c r="AR8" s="49">
        <f t="shared" si="7"/>
        <v>3.0372298002708575E-2</v>
      </c>
      <c r="AS8" s="49">
        <f t="shared" si="8"/>
        <v>3.0714285714285694E-2</v>
      </c>
      <c r="AT8" s="49">
        <f t="shared" si="9"/>
        <v>-4.9806955138420594E-3</v>
      </c>
      <c r="AU8" s="49">
        <f t="shared" si="10"/>
        <v>-3.575537898138359E-3</v>
      </c>
      <c r="AV8" s="49">
        <f t="shared" si="11"/>
        <v>4.1983594023200066E-2</v>
      </c>
      <c r="AW8" s="45">
        <f t="shared" si="12"/>
        <v>0.15115374643505319</v>
      </c>
      <c r="AX8" s="46">
        <f t="shared" si="13"/>
        <v>0.15115374643505319</v>
      </c>
      <c r="AY8" s="118">
        <f t="shared" si="15"/>
        <v>-1.0561236912588479E-2</v>
      </c>
      <c r="AZ8" s="119">
        <f t="shared" si="16"/>
        <v>4.9637753406450713E-3</v>
      </c>
      <c r="BA8" s="119">
        <f t="shared" si="17"/>
        <v>-8.173453406422615E-4</v>
      </c>
      <c r="BB8" s="119">
        <f t="shared" si="18"/>
        <v>3.5121754412446027E-2</v>
      </c>
      <c r="BC8" s="119">
        <f t="shared" si="19"/>
        <v>1.3819099161564763E-2</v>
      </c>
      <c r="BD8" s="119">
        <f t="shared" si="20"/>
        <v>1.6712900904608974E-2</v>
      </c>
      <c r="BE8" s="119">
        <f t="shared" si="21"/>
        <v>-2.9625834126786987E-2</v>
      </c>
      <c r="BF8" s="119">
        <f t="shared" si="22"/>
        <v>3.4065764667696286E-2</v>
      </c>
      <c r="BG8" s="119">
        <f t="shared" si="23"/>
        <v>-1.5333333333333421E-2</v>
      </c>
      <c r="BH8" s="119">
        <f t="shared" si="24"/>
        <v>4.7396396396396367E-2</v>
      </c>
      <c r="BI8" s="120">
        <f t="shared" si="25"/>
        <v>8.2051282051281982E-2</v>
      </c>
      <c r="BM8" t="s">
        <v>131</v>
      </c>
      <c r="BN8" s="15">
        <v>422</v>
      </c>
      <c r="BO8" s="72">
        <v>-1.5333333333333421E-2</v>
      </c>
      <c r="BP8" s="72">
        <v>8.2051282051281982E-2</v>
      </c>
    </row>
    <row r="9" spans="1:68" ht="15.75" thickBot="1" x14ac:dyDescent="0.25">
      <c r="A9" t="s">
        <v>33</v>
      </c>
      <c r="B9" s="10" t="s">
        <v>53</v>
      </c>
      <c r="C9" s="4" t="s">
        <v>11</v>
      </c>
      <c r="D9" s="32">
        <v>425.531914893617</v>
      </c>
      <c r="E9" s="5">
        <v>423.15031281783263</v>
      </c>
      <c r="F9" s="5">
        <v>428.57142857142861</v>
      </c>
      <c r="G9" s="5">
        <v>434.25110292997073</v>
      </c>
      <c r="H9" s="5">
        <v>447.54573973166163</v>
      </c>
      <c r="I9" s="5">
        <v>476.18608737861098</v>
      </c>
      <c r="J9" s="5">
        <v>487.01079622132261</v>
      </c>
      <c r="K9" s="5">
        <v>473.06944751762552</v>
      </c>
      <c r="L9" s="5">
        <v>476.90968722504113</v>
      </c>
      <c r="M9" s="5">
        <v>479.87117552334951</v>
      </c>
      <c r="N9" s="5">
        <v>516.85393258426961</v>
      </c>
      <c r="O9" s="33">
        <v>537.15260774162243</v>
      </c>
      <c r="P9" s="32">
        <v>550</v>
      </c>
      <c r="Q9" s="5">
        <v>561.62383177570086</v>
      </c>
      <c r="R9" s="5">
        <v>562.5</v>
      </c>
      <c r="S9" s="5">
        <v>582.36434108527135</v>
      </c>
      <c r="T9" s="5">
        <v>601.20481927710841</v>
      </c>
      <c r="U9" s="5">
        <v>600</v>
      </c>
      <c r="V9" s="5">
        <v>625</v>
      </c>
      <c r="W9" s="5">
        <v>618.51059311265601</v>
      </c>
      <c r="X9" s="5">
        <v>637.72436967743431</v>
      </c>
      <c r="Y9" s="5">
        <v>613.84641071726719</v>
      </c>
      <c r="Z9" s="5">
        <v>624.43611976065404</v>
      </c>
      <c r="AA9" s="5">
        <v>618.83877569507843</v>
      </c>
      <c r="AB9" s="114">
        <v>634.16666666666674</v>
      </c>
      <c r="AC9" s="114">
        <v>627.90697674418607</v>
      </c>
      <c r="AD9" s="32">
        <v>650.10843373493981</v>
      </c>
      <c r="AE9" s="151">
        <v>623.49920774647887</v>
      </c>
      <c r="AF9" s="170">
        <v>625.54411764705878</v>
      </c>
      <c r="AG9" s="194">
        <v>625.31578947368416</v>
      </c>
      <c r="AH9" s="143">
        <v>620</v>
      </c>
      <c r="AI9" s="194">
        <v>632.66</v>
      </c>
      <c r="AJ9" s="194">
        <v>619</v>
      </c>
      <c r="AK9" s="44">
        <f t="shared" si="0"/>
        <v>2.3917583333333381E-2</v>
      </c>
      <c r="AL9" s="42">
        <f t="shared" si="1"/>
        <v>2.1134239592183413E-2</v>
      </c>
      <c r="AM9" s="49">
        <f t="shared" si="2"/>
        <v>1.5600624024962872E-3</v>
      </c>
      <c r="AN9" s="49">
        <f t="shared" si="3"/>
        <v>3.5314384151593492E-2</v>
      </c>
      <c r="AO9" s="49">
        <f t="shared" si="4"/>
        <v>3.2351702984984687E-2</v>
      </c>
      <c r="AP9" s="49">
        <f t="shared" si="5"/>
        <v>-2.0040080160320661E-3</v>
      </c>
      <c r="AQ9" s="49">
        <f t="shared" si="6"/>
        <v>4.1666666666666741E-2</v>
      </c>
      <c r="AR9" s="49">
        <f t="shared" si="7"/>
        <v>-1.0383051019750345E-2</v>
      </c>
      <c r="AS9" s="49">
        <f t="shared" si="8"/>
        <v>3.1064587702669622E-2</v>
      </c>
      <c r="AT9" s="49">
        <f t="shared" si="9"/>
        <v>-3.7442443938977554E-2</v>
      </c>
      <c r="AU9" s="49">
        <f t="shared" si="10"/>
        <v>1.725139849072832E-2</v>
      </c>
      <c r="AV9" s="49">
        <f t="shared" si="11"/>
        <v>-8.9638377544865033E-3</v>
      </c>
      <c r="AW9" s="45">
        <f t="shared" si="12"/>
        <v>0.15207255215029725</v>
      </c>
      <c r="AX9" s="46">
        <f t="shared" si="13"/>
        <v>0.15207255215029725</v>
      </c>
      <c r="AY9" s="118">
        <f t="shared" si="15"/>
        <v>2.4768795320513126E-2</v>
      </c>
      <c r="AZ9" s="119">
        <f t="shared" si="16"/>
        <v>-9.8707331234911821E-3</v>
      </c>
      <c r="BA9" s="119">
        <f t="shared" si="17"/>
        <v>3.5357875948237361E-2</v>
      </c>
      <c r="BB9" s="119">
        <f t="shared" si="18"/>
        <v>-4.0930442688749902E-2</v>
      </c>
      <c r="BC9" s="119">
        <f t="shared" si="19"/>
        <v>3.2797313535823935E-3</v>
      </c>
      <c r="BD9" s="119">
        <f t="shared" si="20"/>
        <v>-3.6500730633270972E-4</v>
      </c>
      <c r="BE9" s="119">
        <f t="shared" si="21"/>
        <v>-8.500967931992176E-3</v>
      </c>
      <c r="BF9" s="119">
        <f t="shared" si="22"/>
        <v>2.0419354838709713E-2</v>
      </c>
      <c r="BG9" s="119">
        <f t="shared" si="23"/>
        <v>-2.1591376094584724E-2</v>
      </c>
      <c r="BH9" s="119">
        <f t="shared" si="24"/>
        <v>2.6052715384627945E-4</v>
      </c>
      <c r="BI9" s="120">
        <f t="shared" si="25"/>
        <v>-2.9361226523153316E-2</v>
      </c>
      <c r="BM9" t="s">
        <v>132</v>
      </c>
      <c r="BN9" s="15">
        <v>619</v>
      </c>
      <c r="BO9" s="72">
        <v>-2.1591376094584724E-2</v>
      </c>
      <c r="BP9" s="72">
        <v>-2.9361226523153316E-2</v>
      </c>
    </row>
    <row r="10" spans="1:68" ht="15.75" thickBot="1" x14ac:dyDescent="0.25">
      <c r="A10" t="s">
        <v>16</v>
      </c>
      <c r="B10" s="10" t="s">
        <v>64</v>
      </c>
      <c r="C10" s="4" t="s">
        <v>12</v>
      </c>
      <c r="D10" s="32">
        <v>369.04761904761898</v>
      </c>
      <c r="E10" s="5">
        <v>367.53246753246748</v>
      </c>
      <c r="F10" s="5">
        <v>363.63636363636363</v>
      </c>
      <c r="G10" s="5">
        <v>346.32683658170907</v>
      </c>
      <c r="H10" s="5">
        <v>361.90476190476193</v>
      </c>
      <c r="I10" s="5">
        <v>344.82758620689663</v>
      </c>
      <c r="J10" s="5">
        <v>344.82758620689663</v>
      </c>
      <c r="K10" s="5">
        <v>357.14285714285722</v>
      </c>
      <c r="L10" s="5">
        <v>375</v>
      </c>
      <c r="M10" s="5">
        <v>385.16483516483521</v>
      </c>
      <c r="N10" s="5">
        <v>400</v>
      </c>
      <c r="O10" s="33">
        <v>404.08163265306132</v>
      </c>
      <c r="P10" s="32">
        <v>418.18181818181819</v>
      </c>
      <c r="Q10" s="5">
        <v>442.85714285714278</v>
      </c>
      <c r="R10" s="5">
        <v>439</v>
      </c>
      <c r="S10" s="5">
        <v>439.09090909090912</v>
      </c>
      <c r="T10" s="5">
        <v>466.66666666666669</v>
      </c>
      <c r="U10" s="5">
        <v>465.15151515151513</v>
      </c>
      <c r="V10" s="5">
        <v>466.66666666666669</v>
      </c>
      <c r="W10" s="5">
        <v>486.75958188153311</v>
      </c>
      <c r="X10" s="5">
        <v>480</v>
      </c>
      <c r="Y10" s="5">
        <v>493.33333333333331</v>
      </c>
      <c r="Z10" s="5">
        <v>489.35698447893571</v>
      </c>
      <c r="AA10" s="5">
        <v>481.48148148148152</v>
      </c>
      <c r="AB10" s="114">
        <v>491.42857142857139</v>
      </c>
      <c r="AC10" s="114">
        <v>487.14285714285711</v>
      </c>
      <c r="AD10" s="32">
        <v>486.66666666666669</v>
      </c>
      <c r="AE10" s="151">
        <v>491.66666666666669</v>
      </c>
      <c r="AF10" s="170">
        <v>490.90909090909088</v>
      </c>
      <c r="AG10" s="194">
        <v>466.66666666666669</v>
      </c>
      <c r="AH10" s="143">
        <v>493.33333333333331</v>
      </c>
      <c r="AI10" s="194">
        <v>500</v>
      </c>
      <c r="AJ10" s="194">
        <v>493</v>
      </c>
      <c r="AK10" s="44">
        <f t="shared" si="0"/>
        <v>3.4894398530761928E-2</v>
      </c>
      <c r="AL10" s="42">
        <f t="shared" si="1"/>
        <v>5.9006211180123946E-2</v>
      </c>
      <c r="AM10" s="49">
        <f t="shared" si="2"/>
        <v>-8.7096774193546889E-3</v>
      </c>
      <c r="AN10" s="49">
        <f t="shared" si="3"/>
        <v>2.0708221163800999E-4</v>
      </c>
      <c r="AO10" s="49">
        <f t="shared" si="4"/>
        <v>6.2801932367149815E-2</v>
      </c>
      <c r="AP10" s="49">
        <f t="shared" si="5"/>
        <v>-3.2467532467533866E-3</v>
      </c>
      <c r="AQ10" s="49">
        <f t="shared" si="6"/>
        <v>3.2573289902280145E-3</v>
      </c>
      <c r="AR10" s="49">
        <f t="shared" si="7"/>
        <v>4.305624688899945E-2</v>
      </c>
      <c r="AS10" s="49">
        <f t="shared" si="8"/>
        <v>-1.3886900501073773E-2</v>
      </c>
      <c r="AT10" s="49">
        <f t="shared" si="9"/>
        <v>2.7777777777777679E-2</v>
      </c>
      <c r="AU10" s="49">
        <f t="shared" si="10"/>
        <v>-8.0601665967519054E-3</v>
      </c>
      <c r="AV10" s="49">
        <f t="shared" si="11"/>
        <v>-1.6093574317407544E-2</v>
      </c>
      <c r="AW10" s="45">
        <f t="shared" si="12"/>
        <v>0.19154508043396912</v>
      </c>
      <c r="AX10" s="46">
        <f t="shared" si="13"/>
        <v>0.19154508043396912</v>
      </c>
      <c r="AY10" s="118">
        <f t="shared" si="15"/>
        <v>2.0659340659340497E-2</v>
      </c>
      <c r="AZ10" s="119">
        <f t="shared" si="16"/>
        <v>-8.720930232558155E-3</v>
      </c>
      <c r="BA10" s="119">
        <f t="shared" si="17"/>
        <v>-9.7751710654925272E-4</v>
      </c>
      <c r="BB10" s="119">
        <f t="shared" si="18"/>
        <v>1.0273972602739656E-2</v>
      </c>
      <c r="BC10" s="119">
        <f t="shared" si="19"/>
        <v>-1.5408320493067729E-3</v>
      </c>
      <c r="BD10" s="119">
        <f t="shared" si="20"/>
        <v>-4.9382716049382602E-2</v>
      </c>
      <c r="BE10" s="119">
        <f t="shared" si="21"/>
        <v>5.7142857142857162E-2</v>
      </c>
      <c r="BF10" s="119">
        <f t="shared" si="22"/>
        <v>1.3513513513513598E-2</v>
      </c>
      <c r="BG10" s="119">
        <f t="shared" si="23"/>
        <v>-1.4000000000000012E-2</v>
      </c>
      <c r="BH10" s="119">
        <f t="shared" si="24"/>
        <v>2.3923076923076936E-2</v>
      </c>
      <c r="BI10" s="120">
        <f t="shared" si="25"/>
        <v>2.7083333333333348E-2</v>
      </c>
      <c r="BM10" t="s">
        <v>133</v>
      </c>
      <c r="BN10" s="15">
        <v>493</v>
      </c>
      <c r="BO10" s="72">
        <v>-1.4000000000000012E-2</v>
      </c>
      <c r="BP10" s="72">
        <v>2.7083333333333348E-2</v>
      </c>
    </row>
    <row r="11" spans="1:68" ht="15.75" thickBot="1" x14ac:dyDescent="0.25">
      <c r="A11" t="s">
        <v>85</v>
      </c>
      <c r="B11" s="10" t="s">
        <v>54</v>
      </c>
      <c r="C11" s="4" t="s">
        <v>13</v>
      </c>
      <c r="D11" s="32">
        <v>277.38840664400709</v>
      </c>
      <c r="E11" s="5">
        <v>283.59244485200003</v>
      </c>
      <c r="F11" s="5">
        <v>280.0056488096107</v>
      </c>
      <c r="G11" s="5">
        <v>279.96875100788748</v>
      </c>
      <c r="H11" s="5">
        <v>287.45267630658378</v>
      </c>
      <c r="I11" s="5">
        <v>305.4014583862234</v>
      </c>
      <c r="J11" s="5">
        <v>300.94706704456411</v>
      </c>
      <c r="K11" s="5">
        <v>301.92104124332923</v>
      </c>
      <c r="L11" s="5">
        <v>292</v>
      </c>
      <c r="M11" s="5">
        <v>301.86539397235191</v>
      </c>
      <c r="N11" s="5">
        <v>297.61904761904759</v>
      </c>
      <c r="O11" s="33">
        <v>304.38647772025263</v>
      </c>
      <c r="P11" s="32">
        <v>320.5128205128205</v>
      </c>
      <c r="Q11" s="5">
        <v>327.94290536235582</v>
      </c>
      <c r="R11" s="5">
        <v>314.76139905596312</v>
      </c>
      <c r="S11" s="5">
        <v>321.15767131074182</v>
      </c>
      <c r="T11" s="5">
        <v>321.86959542281801</v>
      </c>
      <c r="U11" s="5">
        <v>322.17342092048148</v>
      </c>
      <c r="V11" s="5">
        <v>323.40068613776361</v>
      </c>
      <c r="W11" s="5">
        <v>316.28763060176959</v>
      </c>
      <c r="X11" s="5">
        <v>319.386032505814</v>
      </c>
      <c r="Y11" s="5">
        <v>314.4750583783358</v>
      </c>
      <c r="Z11" s="5">
        <v>314.80017609833749</v>
      </c>
      <c r="AA11" s="5">
        <v>314.17968612211678</v>
      </c>
      <c r="AB11" s="114">
        <v>316.68539325842698</v>
      </c>
      <c r="AC11" s="114">
        <v>309.26315789473682</v>
      </c>
      <c r="AD11" s="32">
        <v>323.83184838417401</v>
      </c>
      <c r="AE11" s="151">
        <v>315.05309734513281</v>
      </c>
      <c r="AF11" s="170">
        <v>315.09333333333331</v>
      </c>
      <c r="AG11" s="194">
        <v>316.82020202020198</v>
      </c>
      <c r="AH11" s="143">
        <v>329.8</v>
      </c>
      <c r="AI11" s="194">
        <v>326.15194805194812</v>
      </c>
      <c r="AJ11" s="194">
        <v>327</v>
      </c>
      <c r="AK11" s="44">
        <f t="shared" si="0"/>
        <v>5.2979826546003306E-2</v>
      </c>
      <c r="AL11" s="42">
        <f t="shared" si="1"/>
        <v>2.3181864730550172E-2</v>
      </c>
      <c r="AM11" s="49">
        <f t="shared" si="2"/>
        <v>-4.0194515846677548E-2</v>
      </c>
      <c r="AN11" s="49">
        <f t="shared" si="3"/>
        <v>2.0321018631771492E-2</v>
      </c>
      <c r="AO11" s="49">
        <f t="shared" si="4"/>
        <v>2.2167432874033999E-3</v>
      </c>
      <c r="AP11" s="49">
        <f t="shared" si="5"/>
        <v>9.4393972585193886E-4</v>
      </c>
      <c r="AQ11" s="49">
        <f t="shared" si="6"/>
        <v>3.809331054609455E-3</v>
      </c>
      <c r="AR11" s="49">
        <f t="shared" si="7"/>
        <v>-2.1994559198195263E-2</v>
      </c>
      <c r="AS11" s="49">
        <f t="shared" si="8"/>
        <v>9.7961526290148981E-3</v>
      </c>
      <c r="AT11" s="49">
        <f t="shared" si="9"/>
        <v>-1.5376295854105049E-2</v>
      </c>
      <c r="AU11" s="49">
        <f t="shared" si="10"/>
        <v>1.033842625479453E-3</v>
      </c>
      <c r="AV11" s="49">
        <f t="shared" si="11"/>
        <v>-1.9710598129617507E-3</v>
      </c>
      <c r="AW11" s="45">
        <f t="shared" si="12"/>
        <v>3.2173598759090094E-2</v>
      </c>
      <c r="AX11" s="46">
        <f t="shared" si="13"/>
        <v>3.2173598759090094E-2</v>
      </c>
      <c r="AY11" s="118">
        <f t="shared" si="15"/>
        <v>7.9753951225740582E-3</v>
      </c>
      <c r="AZ11" s="119">
        <f t="shared" si="16"/>
        <v>-2.3437251991074159E-2</v>
      </c>
      <c r="BA11" s="119">
        <f t="shared" si="17"/>
        <v>4.7107746647261139E-2</v>
      </c>
      <c r="BB11" s="119">
        <f t="shared" si="18"/>
        <v>-2.7108979808022515E-2</v>
      </c>
      <c r="BC11" s="119">
        <f t="shared" si="19"/>
        <v>1.2771176839576626E-4</v>
      </c>
      <c r="BD11" s="119">
        <f t="shared" si="20"/>
        <v>5.4804989639112289E-3</v>
      </c>
      <c r="BE11" s="119">
        <f t="shared" si="21"/>
        <v>4.0968971981686808E-2</v>
      </c>
      <c r="BF11" s="119">
        <f t="shared" si="22"/>
        <v>-1.1061406755766834E-2</v>
      </c>
      <c r="BG11" s="119">
        <f t="shared" si="23"/>
        <v>2.6001744067976063E-3</v>
      </c>
      <c r="BH11" s="119">
        <f t="shared" si="24"/>
        <v>4.0805674090909072E-2</v>
      </c>
      <c r="BI11" s="120">
        <f t="shared" si="25"/>
        <v>2.3839387823095803E-2</v>
      </c>
      <c r="BM11" t="s">
        <v>134</v>
      </c>
      <c r="BN11" s="15">
        <v>327</v>
      </c>
      <c r="BO11" s="72">
        <v>2.6001744067976063E-3</v>
      </c>
      <c r="BP11" s="72">
        <v>2.3839387823095803E-2</v>
      </c>
    </row>
    <row r="12" spans="1:68" ht="15.75" thickBot="1" x14ac:dyDescent="0.25">
      <c r="A12" t="s">
        <v>30</v>
      </c>
      <c r="B12" s="10" t="s">
        <v>60</v>
      </c>
      <c r="C12" s="4" t="s">
        <v>24</v>
      </c>
      <c r="D12" s="32">
        <v>543.56060606060601</v>
      </c>
      <c r="E12" s="5">
        <v>530</v>
      </c>
      <c r="F12" s="5">
        <v>528.57142857142856</v>
      </c>
      <c r="G12" s="5">
        <v>533.33333333333337</v>
      </c>
      <c r="H12" s="5">
        <v>538.46153846153845</v>
      </c>
      <c r="I12" s="5">
        <v>541.66666666666663</v>
      </c>
      <c r="J12" s="5">
        <v>540.54054054054052</v>
      </c>
      <c r="K12" s="5">
        <v>553.48837209302326</v>
      </c>
      <c r="L12" s="5">
        <v>571.42857142857144</v>
      </c>
      <c r="M12" s="5">
        <v>590.59343434343441</v>
      </c>
      <c r="N12" s="5">
        <v>620</v>
      </c>
      <c r="O12" s="33">
        <v>615.38461538461536</v>
      </c>
      <c r="P12" s="32">
        <v>625</v>
      </c>
      <c r="Q12" s="5">
        <v>648.3983983983984</v>
      </c>
      <c r="R12" s="5">
        <v>642.85714285714289</v>
      </c>
      <c r="S12" s="5">
        <v>647.05882352941171</v>
      </c>
      <c r="T12" s="5">
        <v>660</v>
      </c>
      <c r="U12" s="5">
        <v>670.73170731707319</v>
      </c>
      <c r="V12" s="5">
        <v>695.04830917874392</v>
      </c>
      <c r="W12" s="5">
        <v>692.30769230769226</v>
      </c>
      <c r="X12" s="5">
        <v>695.6521739130435</v>
      </c>
      <c r="Y12" s="5">
        <v>714.28571428571433</v>
      </c>
      <c r="Z12" s="5">
        <v>705.88235294117646</v>
      </c>
      <c r="AA12" s="5">
        <v>714.28571428571433</v>
      </c>
      <c r="AB12" s="114">
        <v>728.81355932203394</v>
      </c>
      <c r="AC12" s="114">
        <v>750</v>
      </c>
      <c r="AD12" s="32">
        <v>730.76923076923072</v>
      </c>
      <c r="AE12" s="151">
        <v>741.31631631631626</v>
      </c>
      <c r="AF12" s="170">
        <v>733.33333333333337</v>
      </c>
      <c r="AG12" s="194">
        <v>755.13626834381557</v>
      </c>
      <c r="AH12" s="143">
        <v>754.71698113207549</v>
      </c>
      <c r="AI12" s="194">
        <v>750</v>
      </c>
      <c r="AJ12" s="194">
        <v>763.88888888888891</v>
      </c>
      <c r="AK12" s="44">
        <f t="shared" si="0"/>
        <v>1.5625E-2</v>
      </c>
      <c r="AL12" s="42">
        <f t="shared" si="1"/>
        <v>3.7437437437437548E-2</v>
      </c>
      <c r="AM12" s="49">
        <f t="shared" si="2"/>
        <v>-8.546066052820156E-3</v>
      </c>
      <c r="AN12" s="49">
        <f t="shared" si="3"/>
        <v>6.5359477124182774E-3</v>
      </c>
      <c r="AO12" s="49">
        <f t="shared" si="4"/>
        <v>2.0000000000000018E-2</v>
      </c>
      <c r="AP12" s="49">
        <f t="shared" si="5"/>
        <v>1.6260162601626105E-2</v>
      </c>
      <c r="AQ12" s="49">
        <f t="shared" si="6"/>
        <v>3.6253842775581857E-2</v>
      </c>
      <c r="AR12" s="49">
        <f t="shared" si="7"/>
        <v>-3.9430595468823437E-3</v>
      </c>
      <c r="AS12" s="49">
        <f t="shared" si="8"/>
        <v>4.8309178743961567E-3</v>
      </c>
      <c r="AT12" s="49">
        <f t="shared" si="9"/>
        <v>2.6785714285714413E-2</v>
      </c>
      <c r="AU12" s="49">
        <f t="shared" si="10"/>
        <v>-1.176470588235301E-2</v>
      </c>
      <c r="AV12" s="49">
        <f t="shared" si="11"/>
        <v>1.1904761904762085E-2</v>
      </c>
      <c r="AW12" s="45">
        <f t="shared" si="12"/>
        <v>0.16071428571428581</v>
      </c>
      <c r="AX12" s="46">
        <f t="shared" si="13"/>
        <v>0.16071428571428581</v>
      </c>
      <c r="AY12" s="118">
        <f t="shared" si="15"/>
        <v>2.0338983050847359E-2</v>
      </c>
      <c r="AZ12" s="119">
        <f t="shared" si="16"/>
        <v>2.9069767441860517E-2</v>
      </c>
      <c r="BA12" s="119">
        <f t="shared" si="17"/>
        <v>-2.5641025641025661E-2</v>
      </c>
      <c r="BB12" s="119">
        <f t="shared" si="18"/>
        <v>1.4432853906538146E-2</v>
      </c>
      <c r="BC12" s="119">
        <f t="shared" si="19"/>
        <v>-1.0768659487560228E-2</v>
      </c>
      <c r="BD12" s="119">
        <f t="shared" si="20"/>
        <v>2.9731275014293956E-2</v>
      </c>
      <c r="BE12" s="119">
        <f t="shared" si="21"/>
        <v>-5.5524708495291453E-4</v>
      </c>
      <c r="BF12" s="119">
        <f t="shared" si="22"/>
        <v>-6.2499999999999778E-3</v>
      </c>
      <c r="BG12" s="119">
        <f t="shared" si="23"/>
        <v>1.8518518518518601E-2</v>
      </c>
      <c r="BH12" s="119">
        <f t="shared" si="24"/>
        <v>6.944444444444442E-2</v>
      </c>
      <c r="BI12" s="120">
        <f t="shared" si="25"/>
        <v>9.8090277777777679E-2</v>
      </c>
      <c r="BM12" t="s">
        <v>135</v>
      </c>
      <c r="BN12" s="15">
        <v>763.88888888888891</v>
      </c>
      <c r="BO12" s="72">
        <v>1.8518518518518601E-2</v>
      </c>
      <c r="BP12" s="72">
        <v>9.8090277777777679E-2</v>
      </c>
    </row>
    <row r="13" spans="1:68" ht="15.75" thickBot="1" x14ac:dyDescent="0.25">
      <c r="A13" s="1" t="s">
        <v>9</v>
      </c>
      <c r="B13" s="10" t="s">
        <v>55</v>
      </c>
      <c r="C13" s="4" t="s">
        <v>14</v>
      </c>
      <c r="D13" s="32">
        <v>392.85714285714278</v>
      </c>
      <c r="E13" s="5">
        <v>412.5</v>
      </c>
      <c r="F13" s="5">
        <v>396.68856048166401</v>
      </c>
      <c r="G13" s="5">
        <v>429.28571428571428</v>
      </c>
      <c r="H13" s="5">
        <v>444.12803951367778</v>
      </c>
      <c r="I13" s="5">
        <v>434.78260869565219</v>
      </c>
      <c r="J13" s="5">
        <v>434.78260869565219</v>
      </c>
      <c r="K13" s="5">
        <v>426.66666666666669</v>
      </c>
      <c r="L13" s="5">
        <v>456.8322981366461</v>
      </c>
      <c r="M13" s="5">
        <v>464.91228070175441</v>
      </c>
      <c r="N13" s="5">
        <v>469.69696969696969</v>
      </c>
      <c r="O13" s="33">
        <v>486.11111111111109</v>
      </c>
      <c r="P13" s="32">
        <v>500</v>
      </c>
      <c r="Q13" s="5">
        <v>509.40448113207549</v>
      </c>
      <c r="R13" s="5">
        <v>522.38805970149258</v>
      </c>
      <c r="S13" s="5">
        <v>529.41176470588232</v>
      </c>
      <c r="T13" s="5">
        <v>546.875</v>
      </c>
      <c r="U13" s="5">
        <v>562.5</v>
      </c>
      <c r="V13" s="5">
        <v>575</v>
      </c>
      <c r="W13" s="5">
        <v>582.08955223880594</v>
      </c>
      <c r="X13" s="5">
        <v>596</v>
      </c>
      <c r="Y13" s="5">
        <v>606.66666666666663</v>
      </c>
      <c r="Z13" s="5">
        <v>615.38461538461536</v>
      </c>
      <c r="AA13" s="5">
        <v>626.66666666666663</v>
      </c>
      <c r="AB13" s="114">
        <v>642.85714285714289</v>
      </c>
      <c r="AC13" s="114">
        <v>641.79104477611941</v>
      </c>
      <c r="AD13" s="32">
        <v>652.17391304347825</v>
      </c>
      <c r="AE13" s="151">
        <v>654.5454545454545</v>
      </c>
      <c r="AF13" s="170">
        <v>648.14814814814815</v>
      </c>
      <c r="AG13" s="194">
        <v>652.35814296241711</v>
      </c>
      <c r="AH13" s="143">
        <v>645.09569377990431</v>
      </c>
      <c r="AI13" s="194">
        <v>641.56545209176784</v>
      </c>
      <c r="AJ13" s="194">
        <v>640</v>
      </c>
      <c r="AK13" s="44">
        <f t="shared" si="0"/>
        <v>2.8571428571428692E-2</v>
      </c>
      <c r="AL13" s="42">
        <f t="shared" si="1"/>
        <v>1.8808962264150964E-2</v>
      </c>
      <c r="AM13" s="42">
        <f t="shared" si="2"/>
        <v>2.5487758844529695E-2</v>
      </c>
      <c r="AN13" s="49">
        <f t="shared" si="3"/>
        <v>1.3445378151260456E-2</v>
      </c>
      <c r="AO13" s="49">
        <f t="shared" si="4"/>
        <v>3.298611111111116E-2</v>
      </c>
      <c r="AP13" s="49">
        <f t="shared" si="5"/>
        <v>2.857142857142847E-2</v>
      </c>
      <c r="AQ13" s="49">
        <f t="shared" si="6"/>
        <v>2.2222222222222143E-2</v>
      </c>
      <c r="AR13" s="49">
        <f t="shared" si="7"/>
        <v>1.2329656067488592E-2</v>
      </c>
      <c r="AS13" s="49">
        <f t="shared" si="8"/>
        <v>2.3897435897435981E-2</v>
      </c>
      <c r="AT13" s="49">
        <f t="shared" si="9"/>
        <v>1.7897091722594904E-2</v>
      </c>
      <c r="AU13" s="49">
        <f t="shared" si="10"/>
        <v>1.4370245139475823E-2</v>
      </c>
      <c r="AV13" s="49">
        <f t="shared" si="11"/>
        <v>1.8333333333333313E-2</v>
      </c>
      <c r="AW13" s="45">
        <f t="shared" si="12"/>
        <v>0.28914285714285715</v>
      </c>
      <c r="AX13" s="46">
        <f t="shared" si="13"/>
        <v>0.28914285714285715</v>
      </c>
      <c r="AY13" s="118">
        <f t="shared" si="15"/>
        <v>2.5835866261398222E-2</v>
      </c>
      <c r="AZ13" s="119">
        <f t="shared" si="16"/>
        <v>-1.6583747927031434E-3</v>
      </c>
      <c r="BA13" s="119">
        <f t="shared" si="17"/>
        <v>1.6177957532861553E-2</v>
      </c>
      <c r="BB13" s="119">
        <f t="shared" si="18"/>
        <v>3.6363636363636598E-3</v>
      </c>
      <c r="BC13" s="119">
        <f t="shared" si="19"/>
        <v>-9.7736625514402986E-3</v>
      </c>
      <c r="BD13" s="119">
        <f t="shared" si="20"/>
        <v>6.4954205705862744E-3</v>
      </c>
      <c r="BE13" s="119">
        <f t="shared" si="21"/>
        <v>-1.1132610607929805E-2</v>
      </c>
      <c r="BF13" s="119">
        <f t="shared" si="22"/>
        <v>-5.472431024072133E-3</v>
      </c>
      <c r="BG13" s="119">
        <f t="shared" si="23"/>
        <v>-2.4400504838030246E-3</v>
      </c>
      <c r="BH13" s="119">
        <f t="shared" si="24"/>
        <v>2.1276595744680993E-2</v>
      </c>
      <c r="BI13" s="120">
        <f t="shared" si="25"/>
        <v>7.3825503355704702E-2</v>
      </c>
      <c r="BM13" t="s">
        <v>136</v>
      </c>
      <c r="BN13" s="15">
        <v>640</v>
      </c>
      <c r="BO13" s="72">
        <v>-2.4400504838030246E-3</v>
      </c>
      <c r="BP13" s="72">
        <v>7.3825503355704702E-2</v>
      </c>
    </row>
    <row r="14" spans="1:68" ht="15.75" thickBot="1" x14ac:dyDescent="0.25">
      <c r="A14" t="s">
        <v>48</v>
      </c>
      <c r="B14" s="10" t="s">
        <v>56</v>
      </c>
      <c r="C14" s="4" t="s">
        <v>25</v>
      </c>
      <c r="D14" s="32">
        <v>300</v>
      </c>
      <c r="E14" s="5">
        <v>328.94736842105272</v>
      </c>
      <c r="F14" s="5">
        <v>343.16549374181841</v>
      </c>
      <c r="G14" s="5">
        <v>322.05988455988461</v>
      </c>
      <c r="H14" s="5">
        <v>361.11111111111109</v>
      </c>
      <c r="I14" s="5">
        <v>361.18735485561592</v>
      </c>
      <c r="J14" s="5">
        <v>351.53361107769592</v>
      </c>
      <c r="K14" s="5">
        <v>339.28571428571428</v>
      </c>
      <c r="L14" s="5">
        <v>349.41860465116281</v>
      </c>
      <c r="M14" s="5">
        <v>339.65163878745642</v>
      </c>
      <c r="N14" s="5">
        <v>352.8235294117647</v>
      </c>
      <c r="O14" s="33">
        <v>380.31481625816627</v>
      </c>
      <c r="P14" s="32">
        <v>361.93900133428821</v>
      </c>
      <c r="Q14" s="5">
        <v>388.55437876159112</v>
      </c>
      <c r="R14" s="5">
        <v>377.4793005501532</v>
      </c>
      <c r="S14" s="5">
        <v>369.86301369863008</v>
      </c>
      <c r="T14" s="5">
        <v>384.61538461538458</v>
      </c>
      <c r="U14" s="5">
        <v>386.0931006089545</v>
      </c>
      <c r="V14" s="5">
        <v>392</v>
      </c>
      <c r="W14" s="5">
        <v>368.44321368089732</v>
      </c>
      <c r="X14" s="5">
        <v>394</v>
      </c>
      <c r="Y14" s="5">
        <v>384.67708404948741</v>
      </c>
      <c r="Z14" s="5">
        <v>375</v>
      </c>
      <c r="AA14" s="5">
        <v>404.62535333908983</v>
      </c>
      <c r="AB14" s="114">
        <v>388.88888888888891</v>
      </c>
      <c r="AC14" s="114">
        <v>409.58163265306121</v>
      </c>
      <c r="AD14" s="32">
        <v>410.75</v>
      </c>
      <c r="AE14" s="151">
        <v>387.93103448275798</v>
      </c>
      <c r="AF14" s="170">
        <v>405.97413793103402</v>
      </c>
      <c r="AG14" s="194">
        <v>410.95890410958901</v>
      </c>
      <c r="AH14" s="143">
        <v>419</v>
      </c>
      <c r="AI14" s="194">
        <v>422.222222222222</v>
      </c>
      <c r="AJ14" s="194">
        <v>427</v>
      </c>
      <c r="AK14" s="44">
        <f t="shared" si="0"/>
        <v>-4.8317378493621832E-2</v>
      </c>
      <c r="AL14" s="42">
        <f t="shared" si="1"/>
        <v>7.3535533140074216E-2</v>
      </c>
      <c r="AM14" s="49">
        <f t="shared" si="2"/>
        <v>-2.8503290187429253E-2</v>
      </c>
      <c r="AN14" s="49">
        <f t="shared" si="3"/>
        <v>-2.0176700657288604E-2</v>
      </c>
      <c r="AO14" s="49">
        <f t="shared" si="4"/>
        <v>3.9886039886039892E-2</v>
      </c>
      <c r="AP14" s="49">
        <f t="shared" si="5"/>
        <v>3.8420615832817084E-3</v>
      </c>
      <c r="AQ14" s="49">
        <f t="shared" si="6"/>
        <v>1.5299158109090882E-2</v>
      </c>
      <c r="AR14" s="49">
        <f t="shared" si="7"/>
        <v>-6.0093842650772111E-2</v>
      </c>
      <c r="AS14" s="49">
        <f t="shared" si="8"/>
        <v>6.9364247651028776E-2</v>
      </c>
      <c r="AT14" s="49">
        <f t="shared" si="9"/>
        <v>-2.366222322465128E-2</v>
      </c>
      <c r="AU14" s="49">
        <f t="shared" si="10"/>
        <v>-2.5156382978723246E-2</v>
      </c>
      <c r="AV14" s="49">
        <f t="shared" si="11"/>
        <v>7.9000942237572813E-2</v>
      </c>
      <c r="AW14" s="45">
        <f t="shared" si="12"/>
        <v>6.3922140399655047E-2</v>
      </c>
      <c r="AX14" s="46">
        <f t="shared" si="13"/>
        <v>6.3922140399655047E-2</v>
      </c>
      <c r="AY14" s="118">
        <f t="shared" si="15"/>
        <v>-3.8891444444444478E-2</v>
      </c>
      <c r="AZ14" s="119">
        <f t="shared" si="16"/>
        <v>5.3209912536443138E-2</v>
      </c>
      <c r="BA14" s="119">
        <f t="shared" si="17"/>
        <v>2.8525872592741752E-3</v>
      </c>
      <c r="BB14" s="119">
        <f t="shared" si="18"/>
        <v>-5.5554389573322038E-2</v>
      </c>
      <c r="BC14" s="119">
        <f t="shared" si="19"/>
        <v>4.6511111111111614E-2</v>
      </c>
      <c r="BD14" s="119">
        <f t="shared" si="20"/>
        <v>1.2278531346747501E-2</v>
      </c>
      <c r="BE14" s="119">
        <f t="shared" si="21"/>
        <v>1.9566666666666732E-2</v>
      </c>
      <c r="BF14" s="119">
        <f t="shared" si="22"/>
        <v>7.6902678334653807E-3</v>
      </c>
      <c r="BG14" s="119">
        <f t="shared" si="23"/>
        <v>1.1315789473684834E-2</v>
      </c>
      <c r="BH14" s="119">
        <f t="shared" si="24"/>
        <v>5.5297193999999994E-2</v>
      </c>
      <c r="BI14" s="120">
        <f t="shared" si="25"/>
        <v>8.3756345177665059E-2</v>
      </c>
      <c r="BM14" t="s">
        <v>137</v>
      </c>
      <c r="BN14" s="15">
        <v>427</v>
      </c>
      <c r="BO14" s="72">
        <v>1.1315789473684834E-2</v>
      </c>
      <c r="BP14" s="72">
        <v>8.3756345177665059E-2</v>
      </c>
    </row>
    <row r="15" spans="1:68" ht="15.75" thickBot="1" x14ac:dyDescent="0.25">
      <c r="A15" t="s">
        <v>34</v>
      </c>
      <c r="B15" s="10" t="s">
        <v>57</v>
      </c>
      <c r="C15" s="4" t="s">
        <v>49</v>
      </c>
      <c r="D15" s="32">
        <v>279.85199561120589</v>
      </c>
      <c r="E15" s="5">
        <v>277.77777777777783</v>
      </c>
      <c r="F15" s="5">
        <v>280.8713075776833</v>
      </c>
      <c r="G15" s="5">
        <v>273.44373404672808</v>
      </c>
      <c r="H15" s="5">
        <v>277.77777777777783</v>
      </c>
      <c r="I15" s="5">
        <v>281.6154280196086</v>
      </c>
      <c r="J15" s="5">
        <v>297.04590136065298</v>
      </c>
      <c r="K15" s="5">
        <v>316.70039291258308</v>
      </c>
      <c r="L15" s="5">
        <v>313.82890915394069</v>
      </c>
      <c r="M15" s="5">
        <v>303.21014508884798</v>
      </c>
      <c r="N15" s="5">
        <v>297.05882352941182</v>
      </c>
      <c r="O15" s="33">
        <v>311.20746321538451</v>
      </c>
      <c r="P15" s="32">
        <v>324.95335963544062</v>
      </c>
      <c r="Q15" s="5">
        <v>324.96185326439007</v>
      </c>
      <c r="R15" s="5">
        <v>336.12020827761779</v>
      </c>
      <c r="S15" s="5">
        <v>328.28571428571428</v>
      </c>
      <c r="T15" s="5">
        <v>357.05766124171379</v>
      </c>
      <c r="U15" s="5">
        <v>358.42653618029141</v>
      </c>
      <c r="V15" s="5">
        <v>358.42683092098167</v>
      </c>
      <c r="W15" s="5">
        <v>348.13992042988372</v>
      </c>
      <c r="X15" s="5">
        <v>364.7308321271322</v>
      </c>
      <c r="Y15" s="5">
        <v>378.91753747979459</v>
      </c>
      <c r="Z15" s="5">
        <v>394.73684210526318</v>
      </c>
      <c r="AA15" s="5">
        <v>404.93600796266162</v>
      </c>
      <c r="AB15" s="114">
        <v>430.76923076923077</v>
      </c>
      <c r="AC15" s="114">
        <v>398.71794871794867</v>
      </c>
      <c r="AD15" s="32">
        <v>403.65517241379308</v>
      </c>
      <c r="AE15" s="151">
        <v>395.5625</v>
      </c>
      <c r="AF15" s="170">
        <v>423.07692307692309</v>
      </c>
      <c r="AG15" s="194">
        <v>423.38071428571419</v>
      </c>
      <c r="AH15" s="143">
        <v>437.5</v>
      </c>
      <c r="AI15" s="194">
        <v>422.67373063683311</v>
      </c>
      <c r="AJ15" s="194">
        <v>436</v>
      </c>
      <c r="AK15" s="44">
        <f t="shared" si="0"/>
        <v>4.416955903960007E-2</v>
      </c>
      <c r="AL15" s="42">
        <f t="shared" si="1"/>
        <v>2.6137993953900818E-5</v>
      </c>
      <c r="AM15" s="49">
        <f t="shared" si="2"/>
        <v>3.4337430381864653E-2</v>
      </c>
      <c r="AN15" s="49">
        <f t="shared" si="3"/>
        <v>-2.330860745341623E-2</v>
      </c>
      <c r="AO15" s="49">
        <f t="shared" si="4"/>
        <v>8.764300639338396E-2</v>
      </c>
      <c r="AP15" s="49">
        <f t="shared" si="5"/>
        <v>3.8337643668453492E-3</v>
      </c>
      <c r="AQ15" s="49">
        <f t="shared" si="6"/>
        <v>8.2231827303047567E-7</v>
      </c>
      <c r="AR15" s="49">
        <f t="shared" si="7"/>
        <v>-2.8700168635996448E-2</v>
      </c>
      <c r="AS15" s="49">
        <f t="shared" si="8"/>
        <v>4.765587260651416E-2</v>
      </c>
      <c r="AT15" s="49">
        <f t="shared" si="9"/>
        <v>3.8896369878917758E-2</v>
      </c>
      <c r="AU15" s="49">
        <f t="shared" si="10"/>
        <v>4.1748673684210535E-2</v>
      </c>
      <c r="AV15" s="49">
        <f t="shared" si="11"/>
        <v>2.5837886838742774E-2</v>
      </c>
      <c r="AW15" s="45">
        <f t="shared" si="12"/>
        <v>0.30117704690908464</v>
      </c>
      <c r="AX15" s="46">
        <f t="shared" si="13"/>
        <v>0.30117704690908464</v>
      </c>
      <c r="AY15" s="118">
        <f t="shared" si="15"/>
        <v>6.3795815384615429E-2</v>
      </c>
      <c r="AZ15" s="119">
        <f t="shared" si="16"/>
        <v>-7.4404761904761973E-2</v>
      </c>
      <c r="BA15" s="119">
        <f t="shared" si="17"/>
        <v>1.2382747532986071E-2</v>
      </c>
      <c r="BB15" s="119">
        <f t="shared" si="18"/>
        <v>-2.0048479412267173E-2</v>
      </c>
      <c r="BC15" s="119">
        <f t="shared" si="19"/>
        <v>6.9557713577306002E-2</v>
      </c>
      <c r="BD15" s="119">
        <f t="shared" si="20"/>
        <v>7.1805194805163453E-4</v>
      </c>
      <c r="BE15" s="119">
        <f t="shared" si="21"/>
        <v>3.3348910892425643E-2</v>
      </c>
      <c r="BF15" s="119">
        <f t="shared" si="22"/>
        <v>-3.3888615687238555E-2</v>
      </c>
      <c r="BG15" s="119">
        <f t="shared" si="23"/>
        <v>3.1528501530219355E-2</v>
      </c>
      <c r="BH15" s="119">
        <f t="shared" si="24"/>
        <v>7.6713336000000076E-2</v>
      </c>
      <c r="BI15" s="120">
        <f t="shared" si="25"/>
        <v>0.19540209270826292</v>
      </c>
      <c r="BM15" t="s">
        <v>138</v>
      </c>
      <c r="BN15" s="15">
        <v>436</v>
      </c>
      <c r="BO15" s="72">
        <v>3.1528501530219355E-2</v>
      </c>
      <c r="BP15" s="72">
        <v>0.19540209270826292</v>
      </c>
    </row>
    <row r="16" spans="1:68" ht="15.75" thickBot="1" x14ac:dyDescent="0.25">
      <c r="A16" s="1" t="s">
        <v>27</v>
      </c>
      <c r="B16" s="10" t="s">
        <v>58</v>
      </c>
      <c r="C16" s="4" t="s">
        <v>26</v>
      </c>
      <c r="D16" s="32">
        <v>281.92934782608688</v>
      </c>
      <c r="E16" s="5">
        <v>278.88888888888891</v>
      </c>
      <c r="F16" s="5">
        <v>266.66666666666669</v>
      </c>
      <c r="G16" s="5">
        <v>282.53507498790498</v>
      </c>
      <c r="H16" s="5">
        <v>306.45833333333343</v>
      </c>
      <c r="I16" s="5">
        <v>307.17948717948718</v>
      </c>
      <c r="J16" s="5">
        <v>312.5</v>
      </c>
      <c r="K16" s="5">
        <v>318.18181818181819</v>
      </c>
      <c r="L16" s="5">
        <v>342.46575342465752</v>
      </c>
      <c r="M16" s="5">
        <v>345.61403508771929</v>
      </c>
      <c r="N16" s="5">
        <v>336.54916512059373</v>
      </c>
      <c r="O16" s="33">
        <v>334.84848484848487</v>
      </c>
      <c r="P16" s="32">
        <v>363.63636363636363</v>
      </c>
      <c r="Q16" s="5">
        <v>366.66666666666669</v>
      </c>
      <c r="R16" s="5">
        <v>367.15686274509801</v>
      </c>
      <c r="S16" s="5">
        <v>375</v>
      </c>
      <c r="T16" s="5">
        <v>391.75116470265817</v>
      </c>
      <c r="U16" s="5">
        <v>385.6282271944923</v>
      </c>
      <c r="V16" s="5">
        <v>391.30434782608688</v>
      </c>
      <c r="W16" s="5">
        <v>388.88888888888891</v>
      </c>
      <c r="X16" s="5">
        <v>394.40532081377148</v>
      </c>
      <c r="Y16" s="5">
        <v>392.85714285714278</v>
      </c>
      <c r="Z16" s="5">
        <v>402.94117647058818</v>
      </c>
      <c r="AA16" s="5">
        <v>408.71212121212119</v>
      </c>
      <c r="AB16" s="114">
        <v>411.76470588235293</v>
      </c>
      <c r="AC16" s="114">
        <v>416.66666666666669</v>
      </c>
      <c r="AD16" s="32">
        <v>416.36363636363637</v>
      </c>
      <c r="AE16" s="151">
        <v>428.57142857142861</v>
      </c>
      <c r="AF16" s="170">
        <v>419.67741935483872</v>
      </c>
      <c r="AG16" s="194">
        <v>431.0795454545455</v>
      </c>
      <c r="AH16" s="143">
        <v>436.80555555555549</v>
      </c>
      <c r="AI16" s="194">
        <v>439.09552845528458</v>
      </c>
      <c r="AJ16" s="194">
        <v>429</v>
      </c>
      <c r="AK16" s="44">
        <f t="shared" si="0"/>
        <v>8.5972850678732948E-2</v>
      </c>
      <c r="AL16" s="42">
        <f t="shared" si="1"/>
        <v>8.3333333333333037E-3</v>
      </c>
      <c r="AM16" s="49">
        <f t="shared" si="2"/>
        <v>1.3368983957218195E-3</v>
      </c>
      <c r="AN16" s="49">
        <f t="shared" si="3"/>
        <v>2.1361815754339153E-2</v>
      </c>
      <c r="AO16" s="49">
        <f t="shared" si="4"/>
        <v>4.4669772540421704E-2</v>
      </c>
      <c r="AP16" s="49">
        <f t="shared" si="5"/>
        <v>-1.562965999810928E-2</v>
      </c>
      <c r="AQ16" s="49">
        <f t="shared" si="6"/>
        <v>1.4719152363117383E-2</v>
      </c>
      <c r="AR16" s="49">
        <f t="shared" si="7"/>
        <v>-6.1728395061725339E-3</v>
      </c>
      <c r="AS16" s="49">
        <f t="shared" si="8"/>
        <v>1.4185110663983647E-2</v>
      </c>
      <c r="AT16" s="49">
        <f t="shared" si="9"/>
        <v>-3.9253475420523154E-3</v>
      </c>
      <c r="AU16" s="49">
        <f t="shared" si="10"/>
        <v>2.5668449197860932E-2</v>
      </c>
      <c r="AV16" s="49">
        <f t="shared" si="11"/>
        <v>1.4322052643220617E-2</v>
      </c>
      <c r="AW16" s="45">
        <f t="shared" si="12"/>
        <v>0.22058823529411753</v>
      </c>
      <c r="AX16" s="46">
        <f t="shared" si="13"/>
        <v>0.22058823529411753</v>
      </c>
      <c r="AY16" s="118">
        <f t="shared" si="15"/>
        <v>7.4687891838849385E-3</v>
      </c>
      <c r="AZ16" s="119">
        <f t="shared" si="16"/>
        <v>1.1904761904762085E-2</v>
      </c>
      <c r="BA16" s="119">
        <f t="shared" si="17"/>
        <v>-7.2727272727279857E-4</v>
      </c>
      <c r="BB16" s="119">
        <f t="shared" si="18"/>
        <v>2.9320024953212842E-2</v>
      </c>
      <c r="BC16" s="119">
        <f t="shared" si="19"/>
        <v>-2.0752688172043121E-2</v>
      </c>
      <c r="BD16" s="119">
        <f t="shared" si="20"/>
        <v>2.7168786248340515E-2</v>
      </c>
      <c r="BE16" s="119">
        <f t="shared" si="21"/>
        <v>1.3282954761799859E-2</v>
      </c>
      <c r="BF16" s="119">
        <f t="shared" si="22"/>
        <v>5.2425452712399068E-3</v>
      </c>
      <c r="BG16" s="119">
        <f t="shared" si="23"/>
        <v>-2.2991644872358719E-2</v>
      </c>
      <c r="BH16" s="119">
        <f t="shared" si="24"/>
        <v>4.9638554216867581E-2</v>
      </c>
      <c r="BI16" s="120">
        <f t="shared" si="25"/>
        <v>8.7713520484079099E-2</v>
      </c>
      <c r="BM16" t="s">
        <v>139</v>
      </c>
      <c r="BN16" s="15">
        <v>429</v>
      </c>
      <c r="BO16" s="72">
        <v>-2.2991644872358719E-2</v>
      </c>
      <c r="BP16" s="72">
        <v>8.7713520484079099E-2</v>
      </c>
    </row>
    <row r="17" spans="1:68" ht="15.75" thickBot="1" x14ac:dyDescent="0.25">
      <c r="A17" s="1" t="s">
        <v>35</v>
      </c>
      <c r="B17" s="11" t="s">
        <v>61</v>
      </c>
      <c r="C17" s="12" t="s">
        <v>15</v>
      </c>
      <c r="D17" s="34">
        <v>730.02347994203058</v>
      </c>
      <c r="E17" s="13">
        <v>739</v>
      </c>
      <c r="F17" s="13">
        <v>761</v>
      </c>
      <c r="G17" s="13">
        <v>772</v>
      </c>
      <c r="H17" s="13">
        <v>818</v>
      </c>
      <c r="I17" s="13">
        <v>803</v>
      </c>
      <c r="J17" s="13">
        <v>812</v>
      </c>
      <c r="K17" s="13">
        <v>823</v>
      </c>
      <c r="L17" s="5">
        <v>850</v>
      </c>
      <c r="M17" s="5">
        <v>889</v>
      </c>
      <c r="N17" s="5">
        <v>911</v>
      </c>
      <c r="O17" s="35">
        <v>919.42545966372063</v>
      </c>
      <c r="P17" s="34">
        <v>936.59583213617395</v>
      </c>
      <c r="Q17" s="13">
        <v>972</v>
      </c>
      <c r="R17" s="13">
        <v>999</v>
      </c>
      <c r="S17" s="13">
        <v>1023</v>
      </c>
      <c r="T17" s="13">
        <v>1040</v>
      </c>
      <c r="U17" s="13">
        <v>1047</v>
      </c>
      <c r="V17" s="5">
        <v>1063</v>
      </c>
      <c r="W17" s="5">
        <v>1083</v>
      </c>
      <c r="X17" s="5">
        <v>1097.3</v>
      </c>
      <c r="Y17" s="5">
        <v>1115</v>
      </c>
      <c r="Z17" s="5">
        <v>1119</v>
      </c>
      <c r="AA17" s="5">
        <v>1123</v>
      </c>
      <c r="AB17" s="114">
        <v>1122</v>
      </c>
      <c r="AC17" s="114">
        <v>1140</v>
      </c>
      <c r="AD17" s="114">
        <v>1142</v>
      </c>
      <c r="AE17" s="170">
        <v>1155</v>
      </c>
      <c r="AF17" s="170">
        <v>1155</v>
      </c>
      <c r="AG17" s="194">
        <v>1142</v>
      </c>
      <c r="AH17" s="141">
        <v>1126</v>
      </c>
      <c r="AI17" s="194">
        <v>1128</v>
      </c>
      <c r="AJ17" s="211">
        <v>1117</v>
      </c>
      <c r="AK17" s="54">
        <f t="shared" si="0"/>
        <v>1.8675110953239704E-2</v>
      </c>
      <c r="AL17" s="55">
        <f t="shared" si="1"/>
        <v>3.7800902640231504E-2</v>
      </c>
      <c r="AM17" s="50">
        <f t="shared" si="2"/>
        <v>2.7777777777777679E-2</v>
      </c>
      <c r="AN17" s="50">
        <f t="shared" si="3"/>
        <v>2.4024024024023927E-2</v>
      </c>
      <c r="AO17" s="50">
        <f t="shared" si="4"/>
        <v>1.6617790811339184E-2</v>
      </c>
      <c r="AP17" s="50">
        <f t="shared" si="5"/>
        <v>6.7307692307692069E-3</v>
      </c>
      <c r="AQ17" s="50">
        <f t="shared" si="6"/>
        <v>1.5281757402101137E-2</v>
      </c>
      <c r="AR17" s="50">
        <f t="shared" si="7"/>
        <v>1.8814675446848561E-2</v>
      </c>
      <c r="AS17" s="50">
        <f t="shared" si="8"/>
        <v>1.3204062788550353E-2</v>
      </c>
      <c r="AT17" s="50">
        <f t="shared" si="9"/>
        <v>1.6130502141620484E-2</v>
      </c>
      <c r="AU17" s="50">
        <f t="shared" si="10"/>
        <v>3.5874439461882623E-3</v>
      </c>
      <c r="AV17" s="50">
        <f t="shared" si="11"/>
        <v>3.5746201966040392E-3</v>
      </c>
      <c r="AW17" s="66">
        <f t="shared" si="12"/>
        <v>0.22141494799451888</v>
      </c>
      <c r="AX17" s="88">
        <f t="shared" si="13"/>
        <v>0.22141494799451888</v>
      </c>
      <c r="AY17" s="121">
        <f t="shared" si="15"/>
        <v>-8.9047195013358671E-4</v>
      </c>
      <c r="AZ17" s="122">
        <f t="shared" si="16"/>
        <v>1.6042780748663166E-2</v>
      </c>
      <c r="BA17" s="122">
        <f t="shared" si="17"/>
        <v>1.7543859649122862E-3</v>
      </c>
      <c r="BB17" s="122">
        <f t="shared" si="18"/>
        <v>1.138353765323985E-2</v>
      </c>
      <c r="BC17" s="122">
        <f t="shared" si="19"/>
        <v>0</v>
      </c>
      <c r="BD17" s="122">
        <f t="shared" si="20"/>
        <v>-1.1255411255411296E-2</v>
      </c>
      <c r="BE17" s="119">
        <f t="shared" si="21"/>
        <v>-1.4010507880910628E-2</v>
      </c>
      <c r="BF17" s="119">
        <f t="shared" si="22"/>
        <v>1.7761989342806039E-3</v>
      </c>
      <c r="BG17" s="119">
        <f t="shared" si="23"/>
        <v>-9.7517730496453625E-3</v>
      </c>
      <c r="BH17" s="119">
        <f t="shared" si="24"/>
        <v>-5.3428317008014092E-3</v>
      </c>
      <c r="BI17" s="120">
        <f t="shared" si="25"/>
        <v>1.7953157750842941E-2</v>
      </c>
      <c r="BM17" t="s">
        <v>61</v>
      </c>
      <c r="BN17" s="15">
        <v>1117</v>
      </c>
      <c r="BO17" s="72">
        <v>-9.7517730496453625E-3</v>
      </c>
      <c r="BP17" s="72">
        <v>1.7953157750842941E-2</v>
      </c>
    </row>
    <row r="18" spans="1:68" ht="28.5" customHeight="1" thickBot="1" x14ac:dyDescent="0.25">
      <c r="B18" s="224" t="s">
        <v>79</v>
      </c>
      <c r="C18" s="225"/>
      <c r="D18" s="226"/>
      <c r="E18" s="226"/>
      <c r="F18" s="226"/>
      <c r="G18" s="226"/>
      <c r="H18" s="226"/>
      <c r="I18" s="226"/>
      <c r="J18" s="226"/>
      <c r="K18" s="226"/>
      <c r="L18" s="226"/>
      <c r="M18" s="226"/>
      <c r="N18" s="226"/>
      <c r="O18" s="226"/>
      <c r="P18" s="226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95"/>
      <c r="AC18" s="14"/>
      <c r="AD18" s="14"/>
      <c r="AE18" s="196"/>
      <c r="AF18" s="196"/>
      <c r="AG18" s="196"/>
      <c r="AH18" s="196"/>
      <c r="AI18" s="196"/>
      <c r="AJ18" s="196"/>
      <c r="AK18" s="76">
        <f>+AVERAGE(AK4:AK17)</f>
        <v>9.3962846348428462E-3</v>
      </c>
      <c r="AL18" s="77">
        <f t="shared" ref="AL18:AO18" si="26">+AVERAGE(AL4:AL17)</f>
        <v>4.4653691676571704E-2</v>
      </c>
      <c r="AM18" s="77">
        <f t="shared" si="26"/>
        <v>2.2183259955329154E-3</v>
      </c>
      <c r="AN18" s="77">
        <f t="shared" si="26"/>
        <v>1.6580301424560056E-2</v>
      </c>
      <c r="AO18" s="77">
        <f t="shared" si="26"/>
        <v>2.5266955042544576E-2</v>
      </c>
      <c r="AP18" s="77">
        <f t="shared" ref="AP18:AT18" si="27">+AVERAGE(AP4:AP17)</f>
        <v>7.6411542621848206E-3</v>
      </c>
      <c r="AQ18" s="78">
        <f t="shared" si="27"/>
        <v>1.83153059976893E-2</v>
      </c>
      <c r="AR18" s="89">
        <f t="shared" si="27"/>
        <v>-6.7953855122335526E-3</v>
      </c>
      <c r="AS18" s="90">
        <f t="shared" si="27"/>
        <v>2.9375944684876223E-2</v>
      </c>
      <c r="AT18" s="90">
        <f t="shared" si="27"/>
        <v>2.6010988098634541E-3</v>
      </c>
      <c r="AU18" s="90">
        <f>+AVERAGE(AU4:AU17)</f>
        <v>6.611400414802444E-3</v>
      </c>
      <c r="AV18" s="90">
        <f>+AVERAGE(AV4:AV17)</f>
        <v>7.8095896330128544E-3</v>
      </c>
      <c r="AW18" s="90">
        <f>+(1+AK18)*(1+AL18)*(1+AM18)*(1+AN18)*(1+AO18)*(1+AP18)*(1+AQ18)*(1+AR18)*(1+AS18)*(1+AT18)*(1+AU18)*(1+AV18)-1</f>
        <v>0.17528841274969298</v>
      </c>
      <c r="AX18" s="91">
        <f t="shared" ref="AX18:BC18" si="28">+AVERAGE(AX4:AX17)</f>
        <v>0.17260374482862359</v>
      </c>
      <c r="AY18" s="164">
        <f t="shared" si="28"/>
        <v>1.6167388710443899E-2</v>
      </c>
      <c r="AZ18" s="165">
        <f t="shared" si="28"/>
        <v>8.1757886072734241E-3</v>
      </c>
      <c r="BA18" s="165">
        <f t="shared" si="28"/>
        <v>4.5160593251503834E-3</v>
      </c>
      <c r="BB18" s="165">
        <f t="shared" si="28"/>
        <v>-6.5735212880211656E-3</v>
      </c>
      <c r="BC18" s="165">
        <f t="shared" si="28"/>
        <v>1.3479737673764194E-2</v>
      </c>
      <c r="BD18" s="165">
        <f>+AVERAGE(BD4:BD17)</f>
        <v>3.0460018300039115E-3</v>
      </c>
      <c r="BE18" s="165">
        <f>+AVERAGE(BE4:BE17)</f>
        <v>3.6525996244977654E-3</v>
      </c>
      <c r="BF18" s="165">
        <f>+AVERAGE(BF4:BF17)</f>
        <v>7.1676182531904874E-3</v>
      </c>
      <c r="BG18" s="165">
        <f>+AVERAGE(BG4:BG17)</f>
        <v>1.0265178034501127E-3</v>
      </c>
      <c r="BH18" s="165">
        <f>+(1+AY18)*(1+AZ18)*(1+BB18)*(1+BA18)*(1+BC18)*(1+BD18)*(1+BE18)*(1+BF18)*(1+BG18)-1</f>
        <v>5.1624763966790832E-2</v>
      </c>
      <c r="BI18" s="166">
        <f>+AVERAGE(BI4:BI17)</f>
        <v>6.6843041735933056E-2</v>
      </c>
      <c r="BM18" t="s">
        <v>79</v>
      </c>
      <c r="BN18" s="15">
        <v>540</v>
      </c>
      <c r="BO18" s="216">
        <v>1.0265178034501127E-3</v>
      </c>
      <c r="BP18" s="72">
        <v>6.6843041735933056E-2</v>
      </c>
    </row>
    <row r="19" spans="1:68" ht="15" x14ac:dyDescent="0.2">
      <c r="C19" s="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</row>
    <row r="20" spans="1:68" ht="15" x14ac:dyDescent="0.2">
      <c r="C20" s="2"/>
      <c r="G20" s="71"/>
      <c r="AK20" s="72"/>
      <c r="AW20" s="53"/>
    </row>
    <row r="21" spans="1:68" ht="15" x14ac:dyDescent="0.2">
      <c r="C21" s="2"/>
    </row>
    <row r="22" spans="1:68" ht="15" x14ac:dyDescent="0.2">
      <c r="C22" s="2"/>
    </row>
    <row r="23" spans="1:68" ht="15" x14ac:dyDescent="0.2">
      <c r="C23" s="2"/>
      <c r="BM23" t="s">
        <v>110</v>
      </c>
      <c r="BN23" t="s">
        <v>111</v>
      </c>
      <c r="BO23" t="s">
        <v>112</v>
      </c>
      <c r="BP23" t="s">
        <v>113</v>
      </c>
    </row>
    <row r="24" spans="1:68" ht="15" x14ac:dyDescent="0.2">
      <c r="C24" s="2"/>
      <c r="BM24" t="s">
        <v>31</v>
      </c>
      <c r="BN24" s="15">
        <v>536</v>
      </c>
      <c r="BO24" s="72">
        <v>-4.7111111111111104E-2</v>
      </c>
      <c r="BP24" s="72">
        <v>1.132075471698113E-2</v>
      </c>
    </row>
    <row r="25" spans="1:68" ht="15" x14ac:dyDescent="0.2">
      <c r="C25" s="2"/>
      <c r="BM25" t="s">
        <v>28</v>
      </c>
      <c r="BN25" s="15">
        <v>545</v>
      </c>
      <c r="BO25" s="72">
        <v>1.3429752066115519E-2</v>
      </c>
      <c r="BP25" s="72">
        <v>0.12536873156342176</v>
      </c>
    </row>
    <row r="26" spans="1:68" ht="15" x14ac:dyDescent="0.2">
      <c r="C26" s="2"/>
      <c r="BM26" t="s">
        <v>32</v>
      </c>
      <c r="BN26" s="15">
        <v>405</v>
      </c>
      <c r="BO26" s="72">
        <v>2.3626373626373542E-2</v>
      </c>
      <c r="BP26" s="72">
        <v>6.0209424083769614E-2</v>
      </c>
    </row>
    <row r="27" spans="1:68" ht="15.75" x14ac:dyDescent="0.25">
      <c r="C27" s="2"/>
      <c r="BM27" s="3" t="s">
        <v>29</v>
      </c>
      <c r="BN27" s="15">
        <v>407</v>
      </c>
      <c r="BO27" s="72">
        <v>4.6571428571428486E-2</v>
      </c>
      <c r="BP27" s="72">
        <v>7.855000000000012E-2</v>
      </c>
    </row>
    <row r="28" spans="1:68" ht="15" x14ac:dyDescent="0.2">
      <c r="C28" s="2"/>
      <c r="BM28" t="s">
        <v>50</v>
      </c>
      <c r="BN28" s="15">
        <v>422</v>
      </c>
      <c r="BO28" s="72">
        <v>-1.5333333333333421E-2</v>
      </c>
      <c r="BP28" s="72">
        <v>8.2051282051281982E-2</v>
      </c>
    </row>
    <row r="29" spans="1:68" ht="15" x14ac:dyDescent="0.2">
      <c r="C29" s="2"/>
      <c r="BM29" t="s">
        <v>33</v>
      </c>
      <c r="BN29" s="15">
        <v>619</v>
      </c>
      <c r="BO29" s="72">
        <v>-2.1591376094584724E-2</v>
      </c>
      <c r="BP29" s="72">
        <v>-2.9361226523153316E-2</v>
      </c>
    </row>
    <row r="30" spans="1:68" ht="15" x14ac:dyDescent="0.2">
      <c r="C30" s="2"/>
      <c r="BM30" t="s">
        <v>16</v>
      </c>
      <c r="BN30" s="15">
        <v>493</v>
      </c>
      <c r="BO30" s="72">
        <v>-1.4000000000000012E-2</v>
      </c>
      <c r="BP30" s="72">
        <v>2.7083333333333348E-2</v>
      </c>
    </row>
    <row r="31" spans="1:68" ht="15" x14ac:dyDescent="0.2">
      <c r="C31" s="2"/>
      <c r="BM31" t="s">
        <v>147</v>
      </c>
      <c r="BN31" s="15">
        <v>327</v>
      </c>
      <c r="BO31" s="72">
        <v>2.6001744067976063E-3</v>
      </c>
      <c r="BP31" s="72">
        <v>2.3839387823095803E-2</v>
      </c>
    </row>
    <row r="32" spans="1:68" x14ac:dyDescent="0.2">
      <c r="BM32" t="s">
        <v>30</v>
      </c>
      <c r="BN32" s="15">
        <v>763.88888888888891</v>
      </c>
      <c r="BO32" s="72">
        <v>1.8518518518518601E-2</v>
      </c>
      <c r="BP32" s="72">
        <v>9.8090277777777679E-2</v>
      </c>
    </row>
    <row r="33" spans="65:68" x14ac:dyDescent="0.2">
      <c r="BM33" s="1" t="s">
        <v>9</v>
      </c>
      <c r="BN33" s="15">
        <v>640</v>
      </c>
      <c r="BO33" s="72">
        <v>-2.4400504838030246E-3</v>
      </c>
      <c r="BP33" s="72">
        <v>7.3825503355704702E-2</v>
      </c>
    </row>
    <row r="34" spans="65:68" x14ac:dyDescent="0.2">
      <c r="BM34" t="s">
        <v>48</v>
      </c>
      <c r="BN34" s="15">
        <v>427</v>
      </c>
      <c r="BO34" s="72">
        <v>1.1315789473684834E-2</v>
      </c>
      <c r="BP34" s="72">
        <v>8.3756345177665059E-2</v>
      </c>
    </row>
    <row r="35" spans="65:68" x14ac:dyDescent="0.2">
      <c r="BM35" t="s">
        <v>34</v>
      </c>
      <c r="BN35" s="15">
        <v>436</v>
      </c>
      <c r="BO35" s="72">
        <v>3.1528501530219355E-2</v>
      </c>
      <c r="BP35" s="72">
        <v>0.19540209270826292</v>
      </c>
    </row>
    <row r="36" spans="65:68" x14ac:dyDescent="0.2">
      <c r="BM36" s="1" t="s">
        <v>27</v>
      </c>
      <c r="BN36" s="15">
        <v>429</v>
      </c>
      <c r="BO36" s="72">
        <v>-2.2991644872358719E-2</v>
      </c>
      <c r="BP36" s="72">
        <v>8.7713520484079099E-2</v>
      </c>
    </row>
    <row r="37" spans="65:68" x14ac:dyDescent="0.2">
      <c r="BM37" s="1" t="s">
        <v>15</v>
      </c>
      <c r="BN37" s="15">
        <v>1117</v>
      </c>
      <c r="BO37" s="72">
        <v>-9.7517730496453625E-3</v>
      </c>
      <c r="BP37" s="72">
        <v>1.7953157750842941E-2</v>
      </c>
    </row>
    <row r="38" spans="65:68" x14ac:dyDescent="0.2">
      <c r="BM38" t="s">
        <v>114</v>
      </c>
      <c r="BN38" s="15">
        <v>540</v>
      </c>
      <c r="BO38" s="216">
        <v>1.0265178034501127E-3</v>
      </c>
      <c r="BP38" s="72">
        <v>6.6843041735933056E-2</v>
      </c>
    </row>
    <row r="43" spans="65:68" x14ac:dyDescent="0.2">
      <c r="BM43" t="s">
        <v>143</v>
      </c>
      <c r="BN43" t="s">
        <v>115</v>
      </c>
      <c r="BO43" t="s">
        <v>116</v>
      </c>
      <c r="BP43" t="s">
        <v>117</v>
      </c>
    </row>
    <row r="44" spans="65:68" x14ac:dyDescent="0.2">
      <c r="BM44" t="s">
        <v>120</v>
      </c>
      <c r="BN44" s="15">
        <v>536</v>
      </c>
      <c r="BO44" s="72">
        <v>-4.7111111111111104E-2</v>
      </c>
      <c r="BP44" s="72">
        <v>1.132075471698113E-2</v>
      </c>
    </row>
    <row r="45" spans="65:68" x14ac:dyDescent="0.2">
      <c r="BM45" t="s">
        <v>121</v>
      </c>
      <c r="BN45" s="15">
        <v>545</v>
      </c>
      <c r="BO45" s="72">
        <v>1.3429752066115519E-2</v>
      </c>
      <c r="BP45" s="72">
        <v>0.12536873156342176</v>
      </c>
    </row>
    <row r="46" spans="65:68" x14ac:dyDescent="0.2">
      <c r="BM46" t="s">
        <v>140</v>
      </c>
      <c r="BN46" s="15">
        <v>405</v>
      </c>
      <c r="BO46" s="72">
        <v>2.3626373626373542E-2</v>
      </c>
      <c r="BP46" s="72">
        <v>6.0209424083769614E-2</v>
      </c>
    </row>
    <row r="47" spans="65:68" x14ac:dyDescent="0.2">
      <c r="BM47" t="s">
        <v>124</v>
      </c>
      <c r="BN47" s="15">
        <v>407</v>
      </c>
      <c r="BO47" s="72">
        <v>4.6571428571428486E-2</v>
      </c>
      <c r="BP47" s="72">
        <v>7.855000000000012E-2</v>
      </c>
    </row>
    <row r="48" spans="65:68" x14ac:dyDescent="0.2">
      <c r="BM48" t="s">
        <v>141</v>
      </c>
      <c r="BN48" s="15">
        <v>422</v>
      </c>
      <c r="BO48" s="72">
        <v>-1.5333333333333421E-2</v>
      </c>
      <c r="BP48" s="72">
        <v>8.2051282051281982E-2</v>
      </c>
    </row>
    <row r="49" spans="65:68" x14ac:dyDescent="0.2">
      <c r="BM49" t="s">
        <v>119</v>
      </c>
      <c r="BN49" s="15">
        <v>619</v>
      </c>
      <c r="BO49" s="72">
        <v>-2.1591376094584724E-2</v>
      </c>
      <c r="BP49" s="72">
        <v>-2.9361226523153316E-2</v>
      </c>
    </row>
    <row r="50" spans="65:68" x14ac:dyDescent="0.2">
      <c r="BM50" t="s">
        <v>122</v>
      </c>
      <c r="BN50" s="15">
        <v>493</v>
      </c>
      <c r="BO50" s="72">
        <v>-1.4000000000000012E-2</v>
      </c>
      <c r="BP50" s="72">
        <v>2.7083333333333348E-2</v>
      </c>
    </row>
    <row r="51" spans="65:68" x14ac:dyDescent="0.2">
      <c r="BM51" t="s">
        <v>142</v>
      </c>
      <c r="BN51" s="15">
        <v>327</v>
      </c>
      <c r="BO51" s="72">
        <v>2.6001744067976063E-3</v>
      </c>
      <c r="BP51" s="72">
        <v>2.3839387823095803E-2</v>
      </c>
    </row>
    <row r="52" spans="65:68" x14ac:dyDescent="0.2">
      <c r="BM52" t="s">
        <v>118</v>
      </c>
      <c r="BN52" s="15">
        <v>763.88888888888891</v>
      </c>
      <c r="BO52" s="72">
        <v>1.8518518518518601E-2</v>
      </c>
      <c r="BP52" s="72">
        <v>9.8090277777777679E-2</v>
      </c>
    </row>
    <row r="53" spans="65:68" x14ac:dyDescent="0.2">
      <c r="BM53" t="s">
        <v>126</v>
      </c>
      <c r="BN53" s="15">
        <v>640</v>
      </c>
      <c r="BO53" s="72">
        <v>-2.4400504838030246E-3</v>
      </c>
      <c r="BP53" s="72">
        <v>7.3825503355704702E-2</v>
      </c>
    </row>
    <row r="54" spans="65:68" x14ac:dyDescent="0.2">
      <c r="BM54" t="s">
        <v>146</v>
      </c>
      <c r="BN54" s="15">
        <v>427</v>
      </c>
      <c r="BO54" s="72">
        <v>1.1315789473684834E-2</v>
      </c>
      <c r="BP54" s="72">
        <v>8.3756345177665059E-2</v>
      </c>
    </row>
    <row r="55" spans="65:68" x14ac:dyDescent="0.2">
      <c r="BM55" t="s">
        <v>145</v>
      </c>
      <c r="BN55" s="15">
        <v>436</v>
      </c>
      <c r="BO55" s="72">
        <v>3.1528501530219355E-2</v>
      </c>
      <c r="BP55" s="72">
        <v>0.19540209270826292</v>
      </c>
    </row>
    <row r="56" spans="65:68" x14ac:dyDescent="0.2">
      <c r="BM56" t="s">
        <v>123</v>
      </c>
      <c r="BN56" s="15">
        <v>429</v>
      </c>
      <c r="BO56" s="72">
        <v>-2.2991644872358719E-2</v>
      </c>
      <c r="BP56" s="72">
        <v>8.7713520484079099E-2</v>
      </c>
    </row>
    <row r="57" spans="65:68" x14ac:dyDescent="0.2">
      <c r="BM57" t="s">
        <v>144</v>
      </c>
      <c r="BN57" s="15">
        <v>1117</v>
      </c>
      <c r="BO57" s="72">
        <v>-9.7517730496453625E-3</v>
      </c>
      <c r="BP57" s="72">
        <v>1.7953157750842941E-2</v>
      </c>
    </row>
    <row r="58" spans="65:68" x14ac:dyDescent="0.2">
      <c r="BM58" t="s">
        <v>125</v>
      </c>
      <c r="BN58" s="15">
        <v>540</v>
      </c>
      <c r="BO58" s="216">
        <v>1.0265178034501127E-3</v>
      </c>
      <c r="BP58" s="72">
        <v>6.6843041735933056E-2</v>
      </c>
    </row>
  </sheetData>
  <mergeCells count="8">
    <mergeCell ref="AY2:BI2"/>
    <mergeCell ref="B2:C3"/>
    <mergeCell ref="B18:C18"/>
    <mergeCell ref="D18:P18"/>
    <mergeCell ref="D2:O2"/>
    <mergeCell ref="AK2:AX2"/>
    <mergeCell ref="P2:AA2"/>
    <mergeCell ref="AB2:AF2"/>
  </mergeCells>
  <phoneticPr fontId="10" type="noConversion"/>
  <conditionalFormatting sqref="AK4:AW17 AW20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{80071143-BE2D-40DF-BC66-B77B3A6D6A3F}</x14:id>
        </ext>
      </extLst>
    </cfRule>
  </conditionalFormatting>
  <conditionalFormatting sqref="AX4:AX17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{625AEE9D-87F2-4484-ACAD-D75F86EFA497}</x14:id>
        </ext>
      </extLst>
    </cfRule>
  </conditionalFormatting>
  <conditionalFormatting sqref="BG4:BG17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I4:BI18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0071143-BE2D-40DF-BC66-B77B3A6D6A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AK4:AW17 AW20</xm:sqref>
        </x14:conditionalFormatting>
        <x14:conditionalFormatting xmlns:xm="http://schemas.microsoft.com/office/excel/2006/main">
          <x14:cfRule type="dataBar" id="{625AEE9D-87F2-4484-ACAD-D75F86EFA4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AX4:AX17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595E4-9CEF-462F-ABD3-ED501345099D}">
  <dimension ref="A1:BI30"/>
  <sheetViews>
    <sheetView zoomScaleNormal="100" workbookViewId="0">
      <pane xSplit="3" ySplit="1" topLeftCell="BD2" activePane="bottomRight" state="frozen"/>
      <selection activeCell="D40" sqref="D40"/>
      <selection pane="topRight" activeCell="D40" sqref="D40"/>
      <selection pane="bottomLeft" activeCell="D40" sqref="D40"/>
      <selection pane="bottomRight" activeCell="BG6" sqref="BG6"/>
    </sheetView>
  </sheetViews>
  <sheetFormatPr defaultRowHeight="12.75" x14ac:dyDescent="0.2"/>
  <cols>
    <col min="1" max="1" width="11.5703125" customWidth="1"/>
    <col min="2" max="2" width="21.28515625" customWidth="1"/>
    <col min="3" max="3" width="16.42578125" customWidth="1"/>
    <col min="4" max="14" width="16" customWidth="1"/>
    <col min="15" max="15" width="15.85546875" customWidth="1"/>
    <col min="16" max="36" width="16.5703125" customWidth="1"/>
    <col min="37" max="37" width="16.5703125" hidden="1" customWidth="1"/>
    <col min="38" max="49" width="18.5703125" hidden="1" customWidth="1"/>
    <col min="50" max="50" width="15.85546875" hidden="1" customWidth="1"/>
    <col min="51" max="55" width="13.5703125" customWidth="1"/>
    <col min="56" max="59" width="13.7109375" customWidth="1"/>
    <col min="60" max="60" width="12.28515625" customWidth="1"/>
    <col min="61" max="61" width="13.28515625" customWidth="1"/>
  </cols>
  <sheetData>
    <row r="1" spans="1:61" ht="13.5" thickBot="1" x14ac:dyDescent="0.25"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</row>
    <row r="2" spans="1:61" ht="16.5" thickBot="1" x14ac:dyDescent="0.3">
      <c r="B2" s="245" t="s">
        <v>80</v>
      </c>
      <c r="C2" s="246"/>
      <c r="D2" s="242">
        <v>2022</v>
      </c>
      <c r="E2" s="243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9">
        <v>2023</v>
      </c>
      <c r="Q2" s="250"/>
      <c r="R2" s="250"/>
      <c r="S2" s="250"/>
      <c r="T2" s="250"/>
      <c r="U2" s="250"/>
      <c r="V2" s="250"/>
      <c r="W2" s="250"/>
      <c r="X2" s="250"/>
      <c r="Y2" s="250"/>
      <c r="Z2" s="250"/>
      <c r="AA2" s="250"/>
      <c r="AB2" s="250">
        <v>2024</v>
      </c>
      <c r="AC2" s="250"/>
      <c r="AD2" s="250"/>
      <c r="AE2" s="250"/>
      <c r="AF2" s="250"/>
      <c r="AG2" s="172"/>
      <c r="AH2" s="172"/>
      <c r="AI2" s="172"/>
      <c r="AJ2" s="172"/>
      <c r="AK2" s="233" t="s">
        <v>76</v>
      </c>
      <c r="AL2" s="233"/>
      <c r="AM2" s="233"/>
      <c r="AN2" s="233"/>
      <c r="AO2" s="233"/>
      <c r="AP2" s="233"/>
      <c r="AQ2" s="233"/>
      <c r="AR2" s="233"/>
      <c r="AS2" s="233"/>
      <c r="AT2" s="233"/>
      <c r="AU2" s="233"/>
      <c r="AV2" s="233"/>
      <c r="AW2" s="233"/>
      <c r="AX2" s="238"/>
      <c r="AY2" s="235" t="s">
        <v>101</v>
      </c>
      <c r="AZ2" s="236"/>
      <c r="BA2" s="236"/>
      <c r="BB2" s="236"/>
      <c r="BC2" s="236"/>
      <c r="BD2" s="236"/>
      <c r="BE2" s="236"/>
      <c r="BF2" s="236"/>
      <c r="BG2" s="236"/>
      <c r="BH2" s="236"/>
      <c r="BI2" s="237"/>
    </row>
    <row r="3" spans="1:61" s="7" customFormat="1" ht="53.25" customHeight="1" thickBot="1" x14ac:dyDescent="0.25">
      <c r="B3" s="247"/>
      <c r="C3" s="248"/>
      <c r="D3" s="56" t="s">
        <v>0</v>
      </c>
      <c r="E3" s="57" t="s">
        <v>82</v>
      </c>
      <c r="F3" s="57" t="s">
        <v>86</v>
      </c>
      <c r="G3" s="57" t="s">
        <v>87</v>
      </c>
      <c r="H3" s="57" t="s">
        <v>89</v>
      </c>
      <c r="I3" s="57" t="s">
        <v>90</v>
      </c>
      <c r="J3" s="57" t="s">
        <v>91</v>
      </c>
      <c r="K3" s="59" t="s">
        <v>92</v>
      </c>
      <c r="L3" s="59" t="s">
        <v>94</v>
      </c>
      <c r="M3" s="59" t="s">
        <v>95</v>
      </c>
      <c r="N3" s="59" t="s">
        <v>96</v>
      </c>
      <c r="O3" s="58" t="s">
        <v>47</v>
      </c>
      <c r="P3" s="56" t="s">
        <v>0</v>
      </c>
      <c r="Q3" s="57" t="s">
        <v>82</v>
      </c>
      <c r="R3" s="57" t="s">
        <v>86</v>
      </c>
      <c r="S3" s="57" t="s">
        <v>87</v>
      </c>
      <c r="T3" s="57" t="s">
        <v>89</v>
      </c>
      <c r="U3" s="57" t="s">
        <v>90</v>
      </c>
      <c r="V3" s="58" t="s">
        <v>91</v>
      </c>
      <c r="W3" s="92" t="s">
        <v>92</v>
      </c>
      <c r="X3" s="95" t="s">
        <v>94</v>
      </c>
      <c r="Y3" s="95" t="s">
        <v>95</v>
      </c>
      <c r="Z3" s="95" t="s">
        <v>96</v>
      </c>
      <c r="AA3" s="95" t="s">
        <v>47</v>
      </c>
      <c r="AB3" s="56" t="s">
        <v>0</v>
      </c>
      <c r="AC3" s="57" t="s">
        <v>82</v>
      </c>
      <c r="AD3" s="136" t="s">
        <v>86</v>
      </c>
      <c r="AE3" s="145" t="s">
        <v>87</v>
      </c>
      <c r="AF3" s="176" t="s">
        <v>89</v>
      </c>
      <c r="AG3" s="178" t="s">
        <v>90</v>
      </c>
      <c r="AH3" s="178" t="s">
        <v>91</v>
      </c>
      <c r="AI3" s="178" t="s">
        <v>92</v>
      </c>
      <c r="AJ3" s="176" t="s">
        <v>94</v>
      </c>
      <c r="AK3" s="176" t="s">
        <v>0</v>
      </c>
      <c r="AL3" s="57" t="s">
        <v>82</v>
      </c>
      <c r="AM3" s="59" t="s">
        <v>86</v>
      </c>
      <c r="AN3" s="59" t="s">
        <v>87</v>
      </c>
      <c r="AO3" s="59" t="s">
        <v>89</v>
      </c>
      <c r="AP3" s="59" t="s">
        <v>90</v>
      </c>
      <c r="AQ3" s="59" t="s">
        <v>91</v>
      </c>
      <c r="AR3" s="59" t="s">
        <v>92</v>
      </c>
      <c r="AS3" s="59" t="s">
        <v>94</v>
      </c>
      <c r="AT3" s="59" t="s">
        <v>95</v>
      </c>
      <c r="AU3" s="59" t="s">
        <v>96</v>
      </c>
      <c r="AV3" s="59" t="s">
        <v>47</v>
      </c>
      <c r="AW3" s="59" t="s">
        <v>83</v>
      </c>
      <c r="AX3" s="58" t="s">
        <v>77</v>
      </c>
      <c r="AY3" s="137" t="s">
        <v>97</v>
      </c>
      <c r="AZ3" s="7" t="s">
        <v>82</v>
      </c>
      <c r="BA3" s="138" t="s">
        <v>86</v>
      </c>
      <c r="BB3" s="133" t="s">
        <v>88</v>
      </c>
      <c r="BC3" s="133" t="s">
        <v>89</v>
      </c>
      <c r="BD3" s="133" t="s">
        <v>90</v>
      </c>
      <c r="BE3" s="133" t="s">
        <v>91</v>
      </c>
      <c r="BF3" s="133" t="s">
        <v>92</v>
      </c>
      <c r="BG3" s="133" t="s">
        <v>94</v>
      </c>
      <c r="BH3" s="133" t="s">
        <v>98</v>
      </c>
      <c r="BI3" s="100" t="s">
        <v>99</v>
      </c>
    </row>
    <row r="4" spans="1:61" ht="16.5" thickBot="1" x14ac:dyDescent="0.3">
      <c r="A4" s="1" t="s">
        <v>65</v>
      </c>
      <c r="B4" s="8" t="s">
        <v>36</v>
      </c>
      <c r="C4" s="9" t="s">
        <v>2</v>
      </c>
      <c r="D4" s="32">
        <v>561.40350877192986</v>
      </c>
      <c r="E4" s="5">
        <v>552.63157894736844</v>
      </c>
      <c r="F4" s="5">
        <v>596.77419354838707</v>
      </c>
      <c r="G4" s="5">
        <v>623.82075471698113</v>
      </c>
      <c r="H4" s="5">
        <v>660.99142144882194</v>
      </c>
      <c r="I4" s="5">
        <v>625</v>
      </c>
      <c r="J4" s="5">
        <v>649.56140350877195</v>
      </c>
      <c r="K4" s="5">
        <v>637.93103448275861</v>
      </c>
      <c r="L4" s="5">
        <v>679</v>
      </c>
      <c r="M4" s="5">
        <v>681.0344827586207</v>
      </c>
      <c r="N4" s="5">
        <v>761.91626409017704</v>
      </c>
      <c r="O4" s="33">
        <v>714.26190476190482</v>
      </c>
      <c r="P4" s="123">
        <v>735.29411764705878</v>
      </c>
      <c r="Q4" s="124">
        <v>770.41666666666697</v>
      </c>
      <c r="R4" s="124">
        <v>823.21428571428578</v>
      </c>
      <c r="S4" s="124">
        <v>825</v>
      </c>
      <c r="T4" s="124">
        <v>833.33333333333337</v>
      </c>
      <c r="U4" s="124">
        <v>838.471673254282</v>
      </c>
      <c r="V4" s="124">
        <v>860.66308243727599</v>
      </c>
      <c r="W4" s="124">
        <v>878.37837837837833</v>
      </c>
      <c r="X4" s="124">
        <v>879.17130144605107</v>
      </c>
      <c r="Y4" s="124">
        <v>907.27124183006538</v>
      </c>
      <c r="Z4" s="124">
        <v>902.77777777777783</v>
      </c>
      <c r="AA4" s="125">
        <v>886.68039277795378</v>
      </c>
      <c r="AB4" s="123">
        <v>910</v>
      </c>
      <c r="AC4" s="124">
        <v>900</v>
      </c>
      <c r="AD4" s="124">
        <v>930</v>
      </c>
      <c r="AE4" s="146">
        <v>964.91228070175441</v>
      </c>
      <c r="AF4" s="173">
        <v>969.44962686567169</v>
      </c>
      <c r="AG4" s="142">
        <v>937.5</v>
      </c>
      <c r="AH4" s="142">
        <v>937.5</v>
      </c>
      <c r="AI4" s="142">
        <v>941.66666666666674</v>
      </c>
      <c r="AJ4" s="173">
        <v>937</v>
      </c>
      <c r="AK4" s="208">
        <f t="shared" ref="AK4:AK15" si="0">+P4/O4-1</f>
        <v>2.94460795752014E-2</v>
      </c>
      <c r="AL4" s="42">
        <f t="shared" ref="AL4:AL15" si="1">+Q4/P4-1</f>
        <v>4.7766666666667179E-2</v>
      </c>
      <c r="AM4" s="41">
        <f t="shared" ref="AM4:AM15" si="2">+R4/Q4-1</f>
        <v>6.8531252414432142E-2</v>
      </c>
      <c r="AN4" s="41">
        <f t="shared" ref="AN4:AN15" si="3">+S4/R4-1</f>
        <v>2.1691973969630851E-3</v>
      </c>
      <c r="AO4" s="41">
        <f t="shared" ref="AO4:AO15" si="4">+T4/S4-1</f>
        <v>1.0101010101010166E-2</v>
      </c>
      <c r="AP4" s="41">
        <f t="shared" ref="AP4:AP15" si="5">+U4/T4-1</f>
        <v>6.1660079051384376E-3</v>
      </c>
      <c r="AQ4" s="41">
        <f t="shared" ref="AQ4:AQ15" si="6">+V4/U4-1</f>
        <v>2.6466498381352066E-2</v>
      </c>
      <c r="AR4" s="41">
        <f t="shared" ref="AR4:AR15" si="7">+W4/V4-1</f>
        <v>2.0583311057022602E-2</v>
      </c>
      <c r="AS4" s="41">
        <f t="shared" ref="AS4:AS15" si="8">+X4/W4-1</f>
        <v>9.0271241550432535E-4</v>
      </c>
      <c r="AT4" s="41">
        <f t="shared" ref="AT4:AT15" si="9">+Y4/X4-1</f>
        <v>3.1961849002345444E-2</v>
      </c>
      <c r="AU4" s="41">
        <f t="shared" ref="AU4:AU15" si="10">+Z4/Y4-1</f>
        <v>-4.9527239981990157E-3</v>
      </c>
      <c r="AV4" s="41">
        <f t="shared" ref="AV4:AV15" si="11">+AA4/Z4-1</f>
        <v>-1.7830949538266583E-2</v>
      </c>
      <c r="AW4" s="41">
        <f t="shared" ref="AW4:AW15" si="12">+AA4/O4-1</f>
        <v>0.24139392968679152</v>
      </c>
      <c r="AX4" s="43">
        <f t="shared" ref="AX4:AX14" si="13">+Z4/N4-1</f>
        <v>0.18487794568318727</v>
      </c>
      <c r="AY4" s="105">
        <f t="shared" ref="AY4:BF5" si="14">+AB4/AA4-1</f>
        <v>2.6299901759399891E-2</v>
      </c>
      <c r="AZ4" s="110">
        <f t="shared" si="14"/>
        <v>-1.098901098901095E-2</v>
      </c>
      <c r="BA4" s="111">
        <f t="shared" si="14"/>
        <v>3.3333333333333437E-2</v>
      </c>
      <c r="BB4" s="111">
        <f t="shared" si="14"/>
        <v>3.7540086776080006E-2</v>
      </c>
      <c r="BC4" s="111">
        <f t="shared" si="14"/>
        <v>4.7023405698778387E-3</v>
      </c>
      <c r="BD4" s="111">
        <f t="shared" si="14"/>
        <v>-3.2956458984844894E-2</v>
      </c>
      <c r="BE4" s="111">
        <f t="shared" si="14"/>
        <v>0</v>
      </c>
      <c r="BF4" s="111">
        <f t="shared" si="14"/>
        <v>4.4444444444444731E-3</v>
      </c>
      <c r="BG4" s="111">
        <f>+AJ4/AI4-1</f>
        <v>-4.9557522123894193E-3</v>
      </c>
      <c r="BH4" s="111">
        <f>+AJ4/AA4-1</f>
        <v>5.6750558185228117E-2</v>
      </c>
      <c r="BI4" s="107">
        <f>+AJ4/X4-1</f>
        <v>6.5776371975328374E-2</v>
      </c>
    </row>
    <row r="5" spans="1:61" ht="16.5" thickBot="1" x14ac:dyDescent="0.3">
      <c r="A5" s="1" t="s">
        <v>70</v>
      </c>
      <c r="B5" s="10" t="s">
        <v>37</v>
      </c>
      <c r="C5" s="4" t="s">
        <v>17</v>
      </c>
      <c r="D5" s="32">
        <v>582.36434108527135</v>
      </c>
      <c r="E5" s="5">
        <v>596.15384615384619</v>
      </c>
      <c r="F5" s="5">
        <v>616.07142857142856</v>
      </c>
      <c r="G5" s="5">
        <v>630.41666666666674</v>
      </c>
      <c r="H5" s="5">
        <v>667.98035405872201</v>
      </c>
      <c r="I5" s="5">
        <v>658.43495934959356</v>
      </c>
      <c r="J5" s="5">
        <v>666.66666666666663</v>
      </c>
      <c r="K5" s="5">
        <v>669.35483870967744</v>
      </c>
      <c r="L5" s="5">
        <v>716.66666666666663</v>
      </c>
      <c r="M5" s="5">
        <v>736.4766081871345</v>
      </c>
      <c r="N5" s="5">
        <v>754.38596491228066</v>
      </c>
      <c r="O5" s="33">
        <v>754.29824561403507</v>
      </c>
      <c r="P5" s="32">
        <v>758.06451612903231</v>
      </c>
      <c r="Q5" s="5">
        <v>805.19480519480521</v>
      </c>
      <c r="R5" s="5">
        <v>822.36842105263156</v>
      </c>
      <c r="S5" s="5">
        <v>846.15384615384619</v>
      </c>
      <c r="T5" s="5">
        <v>862.5</v>
      </c>
      <c r="U5" s="5">
        <v>866.66666666666663</v>
      </c>
      <c r="V5" s="5">
        <v>877.19298245614038</v>
      </c>
      <c r="W5" s="5">
        <v>900</v>
      </c>
      <c r="X5" s="5">
        <v>909.09090909090912</v>
      </c>
      <c r="Y5" s="5">
        <v>916.66666666666663</v>
      </c>
      <c r="Z5" s="5">
        <v>930</v>
      </c>
      <c r="AA5" s="33">
        <v>928.57142857142856</v>
      </c>
      <c r="AB5" s="32">
        <v>937.5</v>
      </c>
      <c r="AC5" s="5">
        <v>952.38095238095241</v>
      </c>
      <c r="AD5" s="5">
        <v>969.69001148105622</v>
      </c>
      <c r="AE5" s="147">
        <v>979.69072164948454</v>
      </c>
      <c r="AF5" s="174">
        <v>972.19880576044966</v>
      </c>
      <c r="AG5" s="143">
        <v>957.39617486338807</v>
      </c>
      <c r="AH5" s="143">
        <v>950</v>
      </c>
      <c r="AI5" s="143">
        <v>941.66666666666663</v>
      </c>
      <c r="AJ5" s="207">
        <v>929</v>
      </c>
      <c r="AK5" s="209">
        <f t="shared" si="0"/>
        <v>4.9930787150795908E-3</v>
      </c>
      <c r="AL5" s="45">
        <f t="shared" si="1"/>
        <v>6.2171870682508956E-2</v>
      </c>
      <c r="AM5" s="51">
        <f t="shared" si="2"/>
        <v>2.1328522920203596E-2</v>
      </c>
      <c r="AN5" s="51">
        <f t="shared" si="3"/>
        <v>2.8923076923077051E-2</v>
      </c>
      <c r="AO5" s="51">
        <f t="shared" si="4"/>
        <v>1.931818181818179E-2</v>
      </c>
      <c r="AP5" s="51">
        <f t="shared" si="5"/>
        <v>4.8309178743961567E-3</v>
      </c>
      <c r="AQ5" s="51">
        <f t="shared" si="6"/>
        <v>1.2145748987854255E-2</v>
      </c>
      <c r="AR5" s="51">
        <f t="shared" si="7"/>
        <v>2.6000000000000023E-2</v>
      </c>
      <c r="AS5" s="51">
        <f t="shared" si="8"/>
        <v>1.0101010101010166E-2</v>
      </c>
      <c r="AT5" s="51">
        <f t="shared" si="9"/>
        <v>8.3333333333333037E-3</v>
      </c>
      <c r="AU5" s="51">
        <f t="shared" si="10"/>
        <v>1.4545454545454639E-2</v>
      </c>
      <c r="AV5" s="51">
        <f t="shared" si="11"/>
        <v>-1.536098310291889E-3</v>
      </c>
      <c r="AW5" s="41">
        <f t="shared" si="12"/>
        <v>0.23104015417075074</v>
      </c>
      <c r="AX5" s="46">
        <f t="shared" si="13"/>
        <v>0.23279069767441873</v>
      </c>
      <c r="AY5" s="106">
        <f t="shared" si="14"/>
        <v>9.6153846153845812E-3</v>
      </c>
      <c r="AZ5" s="111">
        <f t="shared" si="14"/>
        <v>1.5873015873015817E-2</v>
      </c>
      <c r="BA5" s="111">
        <f t="shared" si="14"/>
        <v>1.8174512055108893E-2</v>
      </c>
      <c r="BB5" s="111">
        <f t="shared" si="14"/>
        <v>1.0313306365973274E-2</v>
      </c>
      <c r="BC5" s="111">
        <f t="shared" si="14"/>
        <v>-7.6472255207448159E-3</v>
      </c>
      <c r="BD5" s="111">
        <f t="shared" si="14"/>
        <v>-1.5225929932595417E-2</v>
      </c>
      <c r="BE5" s="111">
        <f t="shared" si="14"/>
        <v>-7.7253022913356117E-3</v>
      </c>
      <c r="BF5" s="111">
        <f t="shared" si="14"/>
        <v>-8.7719298245614308E-3</v>
      </c>
      <c r="BG5" s="111">
        <f t="shared" ref="BG5:BG14" si="15">+AJ5/AI5-1</f>
        <v>-1.3451327433628313E-2</v>
      </c>
      <c r="BH5" s="111">
        <f t="shared" ref="BH5:BH14" si="16">+AJ5/AA5-1</f>
        <v>4.6153846153851319E-4</v>
      </c>
      <c r="BI5" s="107">
        <f t="shared" ref="BI5:BI14" si="17">+AJ5/X5-1</f>
        <v>2.1900000000000031E-2</v>
      </c>
    </row>
    <row r="6" spans="1:61" ht="16.5" thickBot="1" x14ac:dyDescent="0.3">
      <c r="A6" s="1" t="s">
        <v>74</v>
      </c>
      <c r="B6" s="10" t="s">
        <v>38</v>
      </c>
      <c r="C6" s="4" t="s">
        <v>8</v>
      </c>
      <c r="D6" s="32">
        <v>666.66666666666663</v>
      </c>
      <c r="E6" s="5">
        <v>675</v>
      </c>
      <c r="F6" s="5">
        <v>700</v>
      </c>
      <c r="G6" s="5">
        <v>701.94102276969022</v>
      </c>
      <c r="H6" s="5">
        <v>743.76652412643341</v>
      </c>
      <c r="I6" s="5">
        <v>738.79598662207354</v>
      </c>
      <c r="J6" s="5">
        <v>748.37662337662346</v>
      </c>
      <c r="K6" s="5">
        <v>771.42857142857144</v>
      </c>
      <c r="L6" s="5">
        <v>785.71428571428567</v>
      </c>
      <c r="M6" s="5">
        <v>840</v>
      </c>
      <c r="N6" s="5">
        <v>867.00680272108843</v>
      </c>
      <c r="O6" s="33">
        <v>873.01587301587301</v>
      </c>
      <c r="P6" s="32">
        <v>890</v>
      </c>
      <c r="Q6" s="5">
        <v>913.04347826086962</v>
      </c>
      <c r="R6" s="5">
        <v>942.30769230769226</v>
      </c>
      <c r="S6" s="5">
        <v>966.66666666666663</v>
      </c>
      <c r="T6" s="5">
        <v>992.42424242424238</v>
      </c>
      <c r="U6" s="5">
        <v>1000</v>
      </c>
      <c r="V6" s="5">
        <v>1013.523391812865</v>
      </c>
      <c r="W6" s="5">
        <v>1027.272727272727</v>
      </c>
      <c r="X6" s="5">
        <v>1038.28125</v>
      </c>
      <c r="Y6" s="5">
        <v>1066.666666666667</v>
      </c>
      <c r="Z6" s="5">
        <v>1067.3076923076919</v>
      </c>
      <c r="AA6" s="33">
        <v>1076.9230769230769</v>
      </c>
      <c r="AB6" s="32">
        <v>1087.5032608695651</v>
      </c>
      <c r="AC6" s="5">
        <v>1108.695652173913</v>
      </c>
      <c r="AD6" s="5">
        <v>1106.666666666667</v>
      </c>
      <c r="AE6" s="147">
        <v>1105.2631578947371</v>
      </c>
      <c r="AF6" s="174">
        <v>1106.666666666667</v>
      </c>
      <c r="AG6" s="143">
        <v>1096.4912280701751</v>
      </c>
      <c r="AH6" s="143">
        <v>1075</v>
      </c>
      <c r="AI6" s="143">
        <v>1074.0740740740739</v>
      </c>
      <c r="AJ6" s="207">
        <v>1059</v>
      </c>
      <c r="AK6" s="209">
        <f t="shared" si="0"/>
        <v>1.9454545454545391E-2</v>
      </c>
      <c r="AL6" s="45">
        <f t="shared" si="1"/>
        <v>2.5891548607718695E-2</v>
      </c>
      <c r="AM6" s="51">
        <f t="shared" si="2"/>
        <v>3.2051282051281937E-2</v>
      </c>
      <c r="AN6" s="51">
        <f t="shared" si="3"/>
        <v>2.5850340136054362E-2</v>
      </c>
      <c r="AO6" s="51">
        <f t="shared" si="4"/>
        <v>2.6645768025078453E-2</v>
      </c>
      <c r="AP6" s="51">
        <f t="shared" si="5"/>
        <v>7.6335877862596657E-3</v>
      </c>
      <c r="AQ6" s="51">
        <f t="shared" si="6"/>
        <v>1.3523391812864993E-2</v>
      </c>
      <c r="AR6" s="51">
        <f t="shared" si="7"/>
        <v>1.3565878766023332E-2</v>
      </c>
      <c r="AS6" s="51">
        <f t="shared" si="8"/>
        <v>1.0716261061947119E-2</v>
      </c>
      <c r="AT6" s="51">
        <f t="shared" si="9"/>
        <v>2.7338851266616837E-2</v>
      </c>
      <c r="AU6" s="51">
        <f t="shared" si="10"/>
        <v>6.0096153846078693E-4</v>
      </c>
      <c r="AV6" s="51">
        <f t="shared" si="11"/>
        <v>9.0090090090093611E-3</v>
      </c>
      <c r="AW6" s="41">
        <f t="shared" si="12"/>
        <v>0.23356643356643358</v>
      </c>
      <c r="AX6" s="46">
        <f t="shared" si="13"/>
        <v>0.23102574161813028</v>
      </c>
      <c r="AY6" s="106">
        <f t="shared" ref="AY6:AY15" si="18">+AB6/AA6-1</f>
        <v>9.8244565217391333E-3</v>
      </c>
      <c r="AZ6" s="111">
        <f t="shared" ref="AZ6:AZ15" si="19">+AC6/AB6-1</f>
        <v>1.9487197939436429E-2</v>
      </c>
      <c r="BA6" s="111">
        <f t="shared" ref="BA6:BA14" si="20">+AD6/AC6-1</f>
        <v>-1.830065359476829E-3</v>
      </c>
      <c r="BB6" s="111">
        <f t="shared" ref="BB6:BB15" si="21">+AE6/AD6-1</f>
        <v>-1.2682308180088642E-3</v>
      </c>
      <c r="BC6" s="111">
        <f t="shared" ref="BC6:BC15" si="22">+AF6/AE6-1</f>
        <v>1.2698412698413097E-3</v>
      </c>
      <c r="BD6" s="111">
        <f t="shared" ref="BD6:BD15" si="23">+AG6/AF6-1</f>
        <v>-9.1946734305649036E-3</v>
      </c>
      <c r="BE6" s="111">
        <f t="shared" ref="BE6:BE15" si="24">+AH6/AG6-1</f>
        <v>-1.9599999999999729E-2</v>
      </c>
      <c r="BF6" s="111">
        <f t="shared" ref="BF6:BF15" si="25">+AI6/AH6-1</f>
        <v>-8.6132644272196579E-4</v>
      </c>
      <c r="BG6" s="111">
        <f t="shared" si="15"/>
        <v>-1.4034482758620515E-2</v>
      </c>
      <c r="BH6" s="111">
        <f t="shared" si="16"/>
        <v>-1.6642857142857181E-2</v>
      </c>
      <c r="BI6" s="107">
        <f t="shared" si="17"/>
        <v>1.9954853273137729E-2</v>
      </c>
    </row>
    <row r="7" spans="1:61" ht="16.5" thickBot="1" x14ac:dyDescent="0.3">
      <c r="A7" s="1" t="s">
        <v>69</v>
      </c>
      <c r="B7" s="10" t="s">
        <v>39</v>
      </c>
      <c r="C7" s="4" t="s">
        <v>1</v>
      </c>
      <c r="D7" s="32">
        <v>682.92682926829264</v>
      </c>
      <c r="E7" s="5">
        <v>690.23809523809518</v>
      </c>
      <c r="F7" s="5">
        <v>706.66666666666663</v>
      </c>
      <c r="G7" s="5">
        <v>714.28571428571433</v>
      </c>
      <c r="H7" s="5">
        <v>756.84678016284238</v>
      </c>
      <c r="I7" s="5">
        <v>745.28301886792451</v>
      </c>
      <c r="J7" s="5">
        <v>758.33333333333337</v>
      </c>
      <c r="K7" s="5">
        <v>782.21343873517787</v>
      </c>
      <c r="L7" s="5">
        <v>800</v>
      </c>
      <c r="M7" s="5">
        <v>820.75471698113211</v>
      </c>
      <c r="N7" s="5">
        <v>833.33333333333337</v>
      </c>
      <c r="O7" s="33">
        <v>844.44444444444446</v>
      </c>
      <c r="P7" s="32">
        <v>868.05555555555554</v>
      </c>
      <c r="Q7" s="5">
        <v>910.71428571428567</v>
      </c>
      <c r="R7" s="5">
        <v>938.26219512195121</v>
      </c>
      <c r="S7" s="5">
        <v>968.87096774193549</v>
      </c>
      <c r="T7" s="5">
        <v>991.52298850574709</v>
      </c>
      <c r="U7" s="5">
        <v>991.07142857142856</v>
      </c>
      <c r="V7" s="5">
        <v>1000</v>
      </c>
      <c r="W7" s="5">
        <v>1014.285714285714</v>
      </c>
      <c r="X7" s="5">
        <v>1018.518518518518</v>
      </c>
      <c r="Y7" s="5">
        <v>1035.714285714286</v>
      </c>
      <c r="Z7" s="5">
        <v>1041.666666666667</v>
      </c>
      <c r="AA7" s="33">
        <v>1050</v>
      </c>
      <c r="AB7" s="32">
        <v>1051.785714285714</v>
      </c>
      <c r="AC7" s="5">
        <v>1062.5</v>
      </c>
      <c r="AD7" s="5">
        <v>1081.2382149591449</v>
      </c>
      <c r="AE7" s="147">
        <v>1071.4285714285711</v>
      </c>
      <c r="AF7" s="174">
        <v>1071.4285714285711</v>
      </c>
      <c r="AG7" s="143">
        <v>1075</v>
      </c>
      <c r="AH7" s="143">
        <v>1053.5714285714289</v>
      </c>
      <c r="AI7" s="143">
        <v>1067.441860465116</v>
      </c>
      <c r="AJ7" s="207">
        <v>1056</v>
      </c>
      <c r="AK7" s="209">
        <f t="shared" si="0"/>
        <v>2.796052631578938E-2</v>
      </c>
      <c r="AL7" s="45">
        <f t="shared" si="1"/>
        <v>4.9142857142857155E-2</v>
      </c>
      <c r="AM7" s="51">
        <f t="shared" si="2"/>
        <v>3.0248684839789597E-2</v>
      </c>
      <c r="AN7" s="51">
        <f t="shared" si="3"/>
        <v>3.2622834831372405E-2</v>
      </c>
      <c r="AO7" s="51">
        <f t="shared" si="4"/>
        <v>2.3379811675650508E-2</v>
      </c>
      <c r="AP7" s="51">
        <f t="shared" si="5"/>
        <v>-4.5542053946634464E-4</v>
      </c>
      <c r="AQ7" s="51">
        <f t="shared" si="6"/>
        <v>9.009009009008917E-3</v>
      </c>
      <c r="AR7" s="51">
        <f t="shared" si="7"/>
        <v>1.4285714285714013E-2</v>
      </c>
      <c r="AS7" s="51">
        <f t="shared" si="8"/>
        <v>4.1731872717785112E-3</v>
      </c>
      <c r="AT7" s="51">
        <f t="shared" si="9"/>
        <v>1.688311688311761E-2</v>
      </c>
      <c r="AU7" s="51">
        <f t="shared" si="10"/>
        <v>5.7471264367816577E-3</v>
      </c>
      <c r="AV7" s="51">
        <f t="shared" si="11"/>
        <v>7.9999999999997851E-3</v>
      </c>
      <c r="AW7" s="41">
        <f t="shared" si="12"/>
        <v>0.24342105263157898</v>
      </c>
      <c r="AX7" s="46">
        <f t="shared" si="13"/>
        <v>0.25000000000000022</v>
      </c>
      <c r="AY7" s="106">
        <f t="shared" si="18"/>
        <v>1.7006802721084568E-3</v>
      </c>
      <c r="AZ7" s="111">
        <f t="shared" si="19"/>
        <v>1.0186757215620013E-2</v>
      </c>
      <c r="BA7" s="111">
        <f t="shared" si="20"/>
        <v>1.7635967020371623E-2</v>
      </c>
      <c r="BB7" s="111">
        <f t="shared" si="21"/>
        <v>-9.0726015736916077E-3</v>
      </c>
      <c r="BC7" s="111">
        <f t="shared" si="22"/>
        <v>0</v>
      </c>
      <c r="BD7" s="111">
        <f t="shared" si="23"/>
        <v>3.3333333333336324E-3</v>
      </c>
      <c r="BE7" s="111">
        <f t="shared" si="24"/>
        <v>-1.9933554817275434E-2</v>
      </c>
      <c r="BF7" s="111">
        <f t="shared" si="25"/>
        <v>1.3165155695702868E-2</v>
      </c>
      <c r="BG7" s="111">
        <f t="shared" si="15"/>
        <v>-1.0718954248365664E-2</v>
      </c>
      <c r="BH7" s="111">
        <f t="shared" si="16"/>
        <v>5.7142857142857828E-3</v>
      </c>
      <c r="BI7" s="107">
        <f t="shared" si="17"/>
        <v>3.680000000000061E-2</v>
      </c>
    </row>
    <row r="8" spans="1:61" ht="16.5" thickBot="1" x14ac:dyDescent="0.3">
      <c r="A8" s="1" t="s">
        <v>72</v>
      </c>
      <c r="B8" s="10" t="s">
        <v>40</v>
      </c>
      <c r="C8" s="4" t="s">
        <v>4</v>
      </c>
      <c r="D8" s="32">
        <v>728.5539215686274</v>
      </c>
      <c r="E8" s="5">
        <v>754.631217838765</v>
      </c>
      <c r="F8" s="5">
        <v>775.86206896551721</v>
      </c>
      <c r="G8" s="5">
        <v>774.64285714285711</v>
      </c>
      <c r="H8" s="5">
        <v>820.80033308660245</v>
      </c>
      <c r="I8" s="5">
        <v>786.66666666666663</v>
      </c>
      <c r="J8" s="5">
        <v>800</v>
      </c>
      <c r="K8" s="5">
        <v>803.57142857142856</v>
      </c>
      <c r="L8" s="5">
        <v>833.33333333333337</v>
      </c>
      <c r="M8" s="5">
        <v>863.63636363636363</v>
      </c>
      <c r="N8" s="5">
        <v>892.30769230769226</v>
      </c>
      <c r="O8" s="33">
        <v>914.83516483516485</v>
      </c>
      <c r="P8" s="32">
        <v>927.82738095238096</v>
      </c>
      <c r="Q8" s="5">
        <v>955.55555555555554</v>
      </c>
      <c r="R8" s="5">
        <v>989.59459459459458</v>
      </c>
      <c r="S8" s="5">
        <v>1013.888888888889</v>
      </c>
      <c r="T8" s="5">
        <v>1019.868421052631</v>
      </c>
      <c r="U8" s="5">
        <v>1034.48275862069</v>
      </c>
      <c r="V8" s="5">
        <v>1045.398351648352</v>
      </c>
      <c r="W8" s="5">
        <v>1083.333333333333</v>
      </c>
      <c r="X8" s="5">
        <v>1103.418640183346</v>
      </c>
      <c r="Y8" s="5">
        <v>1116.666666666667</v>
      </c>
      <c r="Z8" s="5">
        <v>1114.035087719298</v>
      </c>
      <c r="AA8" s="33">
        <v>1118.524085637823</v>
      </c>
      <c r="AB8" s="32">
        <v>1121.538461538461</v>
      </c>
      <c r="AC8" s="5">
        <v>1116.666666666667</v>
      </c>
      <c r="AD8" s="5">
        <v>1114.285714285714</v>
      </c>
      <c r="AE8" s="147">
        <v>1133.333333333333</v>
      </c>
      <c r="AF8" s="174">
        <v>1142.8571428571429</v>
      </c>
      <c r="AG8" s="143">
        <v>1140.4879385964909</v>
      </c>
      <c r="AH8" s="143">
        <v>1100</v>
      </c>
      <c r="AI8" s="143">
        <v>1102.7342500799491</v>
      </c>
      <c r="AJ8" s="207">
        <v>1089.7435897435901</v>
      </c>
      <c r="AK8" s="209">
        <f t="shared" si="0"/>
        <v>1.4201701701701763E-2</v>
      </c>
      <c r="AL8" s="45">
        <f t="shared" si="1"/>
        <v>2.9885057471264354E-2</v>
      </c>
      <c r="AM8" s="51">
        <f t="shared" si="2"/>
        <v>3.5622250157133939E-2</v>
      </c>
      <c r="AN8" s="51">
        <f t="shared" si="3"/>
        <v>2.4549744336717083E-2</v>
      </c>
      <c r="AO8" s="51">
        <f t="shared" si="4"/>
        <v>5.8976207642387202E-3</v>
      </c>
      <c r="AP8" s="51">
        <f t="shared" si="5"/>
        <v>1.4329630437007967E-2</v>
      </c>
      <c r="AQ8" s="51">
        <f t="shared" si="6"/>
        <v>1.0551739926739856E-2</v>
      </c>
      <c r="AR8" s="51">
        <f t="shared" si="7"/>
        <v>3.6287585134572309E-2</v>
      </c>
      <c r="AS8" s="51">
        <f t="shared" si="8"/>
        <v>1.8540283246165856E-2</v>
      </c>
      <c r="AT8" s="51">
        <f t="shared" si="9"/>
        <v>1.200634645896459E-2</v>
      </c>
      <c r="AU8" s="51">
        <f t="shared" si="10"/>
        <v>-2.3566378633155249E-3</v>
      </c>
      <c r="AV8" s="51">
        <f t="shared" si="11"/>
        <v>4.0294941945815399E-3</v>
      </c>
      <c r="AW8" s="41">
        <f t="shared" si="12"/>
        <v>0.22265095246897171</v>
      </c>
      <c r="AX8" s="46">
        <f t="shared" si="13"/>
        <v>0.24848759830610989</v>
      </c>
      <c r="AY8" s="106">
        <f t="shared" si="18"/>
        <v>2.6949584182793807E-3</v>
      </c>
      <c r="AZ8" s="111">
        <f t="shared" si="19"/>
        <v>-4.3438500228616395E-3</v>
      </c>
      <c r="BA8" s="111">
        <f t="shared" si="20"/>
        <v>-2.1321961620474061E-3</v>
      </c>
      <c r="BB8" s="111">
        <f t="shared" si="21"/>
        <v>1.7094017094017033E-2</v>
      </c>
      <c r="BC8" s="111">
        <f t="shared" si="22"/>
        <v>8.4033613445380073E-3</v>
      </c>
      <c r="BD8" s="111">
        <f t="shared" si="23"/>
        <v>-2.0730537280704286E-3</v>
      </c>
      <c r="BE8" s="111">
        <f t="shared" si="24"/>
        <v>-3.5500540800384339E-2</v>
      </c>
      <c r="BF8" s="111">
        <f t="shared" si="25"/>
        <v>2.4856818908627343E-3</v>
      </c>
      <c r="BG8" s="111">
        <f t="shared" si="15"/>
        <v>-1.1780408865886938E-2</v>
      </c>
      <c r="BH8" s="111">
        <f t="shared" si="16"/>
        <v>-2.5730778857409375E-2</v>
      </c>
      <c r="BI8" s="107">
        <f t="shared" si="17"/>
        <v>-1.2393347313295111E-2</v>
      </c>
    </row>
    <row r="9" spans="1:61" ht="16.5" thickBot="1" x14ac:dyDescent="0.3">
      <c r="A9" s="1" t="s">
        <v>75</v>
      </c>
      <c r="B9" s="10" t="s">
        <v>41</v>
      </c>
      <c r="C9" s="4" t="s">
        <v>6</v>
      </c>
      <c r="D9" s="32">
        <v>722.22222222222217</v>
      </c>
      <c r="E9" s="5">
        <v>725.80645161290317</v>
      </c>
      <c r="F9" s="5">
        <v>750</v>
      </c>
      <c r="G9" s="5">
        <v>763.15789473684208</v>
      </c>
      <c r="H9" s="5">
        <v>808.63103354240525</v>
      </c>
      <c r="I9" s="5">
        <v>802.43902439024396</v>
      </c>
      <c r="J9" s="5">
        <v>810.34482758620686</v>
      </c>
      <c r="K9" s="5">
        <v>820.72173379676951</v>
      </c>
      <c r="L9" s="5">
        <v>856.25</v>
      </c>
      <c r="M9" s="5">
        <v>900</v>
      </c>
      <c r="N9" s="5">
        <v>940.38734896943856</v>
      </c>
      <c r="O9" s="33">
        <v>953.84615384615381</v>
      </c>
      <c r="P9" s="32">
        <v>981.45604395604391</v>
      </c>
      <c r="Q9" s="5">
        <v>1000</v>
      </c>
      <c r="R9" s="5">
        <v>1036.0389610389609</v>
      </c>
      <c r="S9" s="5">
        <v>1030.151515151515</v>
      </c>
      <c r="T9" s="5">
        <v>1075</v>
      </c>
      <c r="U9" s="5">
        <v>1073.3500717360121</v>
      </c>
      <c r="V9" s="5">
        <v>1070.5505279034701</v>
      </c>
      <c r="W9" s="5">
        <v>1090</v>
      </c>
      <c r="X9" s="5">
        <v>1108.333333333333</v>
      </c>
      <c r="Y9" s="5">
        <v>1121.7948717948721</v>
      </c>
      <c r="Z9" s="5">
        <v>1140.1754385964909</v>
      </c>
      <c r="AA9" s="33">
        <v>1133.333333333333</v>
      </c>
      <c r="AB9" s="32">
        <v>1125</v>
      </c>
      <c r="AC9" s="5">
        <v>1141.7792792792791</v>
      </c>
      <c r="AD9" s="5">
        <v>1146.446593776282</v>
      </c>
      <c r="AE9" s="147">
        <v>1166.666666666667</v>
      </c>
      <c r="AF9" s="174">
        <v>1168.375</v>
      </c>
      <c r="AG9" s="143">
        <v>1146.064814814815</v>
      </c>
      <c r="AH9" s="143">
        <v>1144.7368421052629</v>
      </c>
      <c r="AI9" s="143">
        <v>1145.833333333333</v>
      </c>
      <c r="AJ9" s="207">
        <v>1117.9144385026741</v>
      </c>
      <c r="AK9" s="209">
        <f t="shared" si="0"/>
        <v>2.8945852534562277E-2</v>
      </c>
      <c r="AL9" s="45">
        <f t="shared" si="1"/>
        <v>1.889433170048993E-2</v>
      </c>
      <c r="AM9" s="51">
        <f t="shared" si="2"/>
        <v>3.6038961038960871E-2</v>
      </c>
      <c r="AN9" s="51">
        <f t="shared" si="3"/>
        <v>-5.6826491173090909E-3</v>
      </c>
      <c r="AO9" s="51">
        <f t="shared" si="4"/>
        <v>4.353581409030749E-2</v>
      </c>
      <c r="AP9" s="51">
        <f t="shared" si="5"/>
        <v>-1.5348169897562158E-3</v>
      </c>
      <c r="AQ9" s="51">
        <f t="shared" si="6"/>
        <v>-2.6082299766506667E-3</v>
      </c>
      <c r="AR9" s="51">
        <f t="shared" si="7"/>
        <v>1.8167729209960015E-2</v>
      </c>
      <c r="AS9" s="51">
        <f t="shared" si="8"/>
        <v>1.6819571865443139E-2</v>
      </c>
      <c r="AT9" s="51">
        <f t="shared" si="9"/>
        <v>1.2145748987854699E-2</v>
      </c>
      <c r="AU9" s="51">
        <f t="shared" si="10"/>
        <v>1.6384962406014614E-2</v>
      </c>
      <c r="AV9" s="51">
        <f t="shared" si="11"/>
        <v>-6.000923218956733E-3</v>
      </c>
      <c r="AW9" s="41">
        <f t="shared" si="12"/>
        <v>0.18817204301075252</v>
      </c>
      <c r="AX9" s="46">
        <f t="shared" si="13"/>
        <v>0.21245297466623536</v>
      </c>
      <c r="AY9" s="106">
        <f t="shared" si="18"/>
        <v>-7.3529411764703401E-3</v>
      </c>
      <c r="AZ9" s="111">
        <f t="shared" si="19"/>
        <v>1.4914914914914812E-2</v>
      </c>
      <c r="BA9" s="111">
        <f t="shared" si="20"/>
        <v>4.0877554722740239E-3</v>
      </c>
      <c r="BB9" s="111">
        <f t="shared" si="21"/>
        <v>1.7637169494116645E-2</v>
      </c>
      <c r="BC9" s="111">
        <f t="shared" si="22"/>
        <v>1.4642857142854737E-3</v>
      </c>
      <c r="BD9" s="111">
        <f t="shared" si="23"/>
        <v>-1.9095055256390325E-2</v>
      </c>
      <c r="BE9" s="111">
        <f t="shared" si="24"/>
        <v>-1.1587239154241535E-3</v>
      </c>
      <c r="BF9" s="111">
        <f t="shared" si="25"/>
        <v>9.5785440613016526E-4</v>
      </c>
      <c r="BG9" s="111">
        <f t="shared" si="15"/>
        <v>-2.4365580943120579E-2</v>
      </c>
      <c r="BH9" s="111">
        <f t="shared" si="16"/>
        <v>-1.3604907203522587E-2</v>
      </c>
      <c r="BI9" s="107">
        <f t="shared" si="17"/>
        <v>8.6446061678264741E-3</v>
      </c>
    </row>
    <row r="10" spans="1:61" ht="16.5" thickBot="1" x14ac:dyDescent="0.3">
      <c r="A10" s="1" t="s">
        <v>66</v>
      </c>
      <c r="B10" s="10" t="s">
        <v>42</v>
      </c>
      <c r="C10" s="4" t="s">
        <v>5</v>
      </c>
      <c r="D10" s="32">
        <v>773.80952380952385</v>
      </c>
      <c r="E10" s="5">
        <v>787.75</v>
      </c>
      <c r="F10" s="5">
        <v>808.51063829787233</v>
      </c>
      <c r="G10" s="5">
        <v>813.80952380952385</v>
      </c>
      <c r="H10" s="5">
        <v>862.30076486553173</v>
      </c>
      <c r="I10" s="5">
        <v>850</v>
      </c>
      <c r="J10" s="5">
        <v>860</v>
      </c>
      <c r="K10" s="5">
        <v>900</v>
      </c>
      <c r="L10" s="5">
        <v>915.79601990049741</v>
      </c>
      <c r="M10" s="5">
        <v>950</v>
      </c>
      <c r="N10" s="5">
        <v>965.39750957854403</v>
      </c>
      <c r="O10" s="33">
        <v>1000</v>
      </c>
      <c r="P10" s="32">
        <v>1014.285714285714</v>
      </c>
      <c r="Q10" s="5">
        <v>1111.538461538461</v>
      </c>
      <c r="R10" s="5">
        <v>1085.1063829787231</v>
      </c>
      <c r="S10" s="5">
        <v>1097.5241545893721</v>
      </c>
      <c r="T10" s="5">
        <v>1119.047619047619</v>
      </c>
      <c r="U10" s="5">
        <v>1110</v>
      </c>
      <c r="V10" s="5">
        <v>1135.416666666667</v>
      </c>
      <c r="W10" s="5">
        <v>1169.2307692307691</v>
      </c>
      <c r="X10" s="5">
        <v>1185.483870967742</v>
      </c>
      <c r="Y10" s="5">
        <v>1192.645074224022</v>
      </c>
      <c r="Z10" s="5">
        <v>1203.0423280423281</v>
      </c>
      <c r="AA10" s="33">
        <v>1225.5952380952381</v>
      </c>
      <c r="AB10" s="32">
        <v>1214.285714285714</v>
      </c>
      <c r="AC10" s="5">
        <v>1232.7586206896549</v>
      </c>
      <c r="AD10" s="5">
        <v>1192.3076923076919</v>
      </c>
      <c r="AE10" s="147">
        <v>1229.864864864865</v>
      </c>
      <c r="AF10" s="174">
        <v>1247.5</v>
      </c>
      <c r="AG10" s="143">
        <v>1218.75</v>
      </c>
      <c r="AH10" s="143">
        <v>1197.916666666667</v>
      </c>
      <c r="AI10" s="143">
        <v>1190.4761904761899</v>
      </c>
      <c r="AJ10" s="207">
        <v>1181</v>
      </c>
      <c r="AK10" s="209">
        <f t="shared" si="0"/>
        <v>1.4285714285714013E-2</v>
      </c>
      <c r="AL10" s="45">
        <f t="shared" si="1"/>
        <v>9.5882990249187117E-2</v>
      </c>
      <c r="AM10" s="51">
        <f t="shared" si="2"/>
        <v>-2.3779724655819567E-2</v>
      </c>
      <c r="AN10" s="51">
        <f t="shared" si="3"/>
        <v>1.1443828739225559E-2</v>
      </c>
      <c r="AO10" s="51">
        <f t="shared" si="4"/>
        <v>1.9610925525643363E-2</v>
      </c>
      <c r="AP10" s="51">
        <f t="shared" si="5"/>
        <v>-8.0851063829787684E-3</v>
      </c>
      <c r="AQ10" s="51">
        <f t="shared" si="6"/>
        <v>2.2897897897898201E-2</v>
      </c>
      <c r="AR10" s="51">
        <f t="shared" si="7"/>
        <v>2.9781227946365174E-2</v>
      </c>
      <c r="AS10" s="51">
        <f t="shared" si="8"/>
        <v>1.3900679117147874E-2</v>
      </c>
      <c r="AT10" s="51">
        <f t="shared" si="9"/>
        <v>6.0407428828483933E-3</v>
      </c>
      <c r="AU10" s="51">
        <f t="shared" si="10"/>
        <v>8.7178105565655084E-3</v>
      </c>
      <c r="AV10" s="51">
        <f t="shared" si="11"/>
        <v>1.8746564046179248E-2</v>
      </c>
      <c r="AW10" s="41">
        <f t="shared" si="12"/>
        <v>0.22559523809523818</v>
      </c>
      <c r="AX10" s="46">
        <f t="shared" si="13"/>
        <v>0.24616265953237315</v>
      </c>
      <c r="AY10" s="106">
        <f t="shared" si="18"/>
        <v>-9.2277804759594018E-3</v>
      </c>
      <c r="AZ10" s="111">
        <f t="shared" si="19"/>
        <v>1.5212981744421983E-2</v>
      </c>
      <c r="BA10" s="111">
        <f>+AD10/AC10-1</f>
        <v>-3.2813340505648325E-2</v>
      </c>
      <c r="BB10" s="111">
        <f t="shared" si="21"/>
        <v>3.1499564080209597E-2</v>
      </c>
      <c r="BC10" s="111">
        <f t="shared" si="22"/>
        <v>1.4339083617184833E-2</v>
      </c>
      <c r="BD10" s="111">
        <f t="shared" si="23"/>
        <v>-2.3046092184368705E-2</v>
      </c>
      <c r="BE10" s="111">
        <f t="shared" si="24"/>
        <v>-1.7094017094016811E-2</v>
      </c>
      <c r="BF10" s="111">
        <f t="shared" si="25"/>
        <v>-6.2111801242242803E-3</v>
      </c>
      <c r="BG10" s="111">
        <f t="shared" si="15"/>
        <v>-7.959999999999523E-3</v>
      </c>
      <c r="BH10" s="111">
        <f t="shared" si="16"/>
        <v>-3.6386595434677038E-2</v>
      </c>
      <c r="BI10" s="107">
        <f t="shared" si="17"/>
        <v>-3.7823129251700616E-3</v>
      </c>
    </row>
    <row r="11" spans="1:61" ht="16.5" thickBot="1" x14ac:dyDescent="0.3">
      <c r="A11" s="1" t="s">
        <v>68</v>
      </c>
      <c r="B11" s="10" t="s">
        <v>46</v>
      </c>
      <c r="C11" s="4" t="s">
        <v>18</v>
      </c>
      <c r="D11" s="32">
        <v>750</v>
      </c>
      <c r="E11" s="5">
        <v>761.53846153846155</v>
      </c>
      <c r="F11" s="5">
        <v>792</v>
      </c>
      <c r="G11" s="5">
        <v>798.07692307692309</v>
      </c>
      <c r="H11" s="5">
        <v>845.63072937425272</v>
      </c>
      <c r="I11" s="5">
        <v>854.5454545454545</v>
      </c>
      <c r="J11" s="5">
        <v>865.67164179104475</v>
      </c>
      <c r="K11" s="5">
        <v>871.42857142857144</v>
      </c>
      <c r="L11" s="5">
        <v>910.25641025641028</v>
      </c>
      <c r="M11" s="5">
        <v>940</v>
      </c>
      <c r="N11" s="5">
        <v>963.63636363636363</v>
      </c>
      <c r="O11" s="33">
        <v>974.78813559322032</v>
      </c>
      <c r="P11" s="32">
        <v>977.14285714285711</v>
      </c>
      <c r="Q11" s="5">
        <v>1013.513513513514</v>
      </c>
      <c r="R11" s="5">
        <v>1050</v>
      </c>
      <c r="S11" s="5">
        <v>1063.869463869464</v>
      </c>
      <c r="T11" s="5">
        <v>1083.333333333333</v>
      </c>
      <c r="U11" s="5">
        <v>1111.1111111111111</v>
      </c>
      <c r="V11" s="5">
        <v>1127.9069767441861</v>
      </c>
      <c r="W11" s="5">
        <v>1147.0588235294119</v>
      </c>
      <c r="X11" s="5">
        <v>1139.5348837209301</v>
      </c>
      <c r="Y11" s="5">
        <v>1166.666666666667</v>
      </c>
      <c r="Z11" s="5">
        <v>1172.252747252747</v>
      </c>
      <c r="AA11" s="33">
        <v>1184.4129554655869</v>
      </c>
      <c r="AB11" s="32">
        <v>1191.666666666667</v>
      </c>
      <c r="AC11" s="5">
        <v>1200</v>
      </c>
      <c r="AD11" s="5">
        <v>1195.652173913043</v>
      </c>
      <c r="AE11" s="147">
        <v>1200</v>
      </c>
      <c r="AF11" s="174">
        <v>1227.9873271889401</v>
      </c>
      <c r="AG11" s="143">
        <v>1196.0784313725489</v>
      </c>
      <c r="AH11" s="143">
        <v>1194.0298507462689</v>
      </c>
      <c r="AI11" s="143">
        <v>1199.2533333333331</v>
      </c>
      <c r="AJ11" s="207">
        <v>1168.9655172413791</v>
      </c>
      <c r="AK11" s="209">
        <f t="shared" si="0"/>
        <v>2.4156239326853512E-3</v>
      </c>
      <c r="AL11" s="45">
        <f t="shared" si="1"/>
        <v>3.7221431958274653E-2</v>
      </c>
      <c r="AM11" s="51">
        <f t="shared" si="2"/>
        <v>3.5999999999999588E-2</v>
      </c>
      <c r="AN11" s="51">
        <f t="shared" si="3"/>
        <v>1.3209013209013243E-2</v>
      </c>
      <c r="AO11" s="51">
        <f t="shared" si="4"/>
        <v>1.829535495179635E-2</v>
      </c>
      <c r="AP11" s="51">
        <f t="shared" si="5"/>
        <v>2.5641025641025994E-2</v>
      </c>
      <c r="AQ11" s="51">
        <f t="shared" si="6"/>
        <v>1.5116279069767424E-2</v>
      </c>
      <c r="AR11" s="51">
        <f t="shared" si="7"/>
        <v>1.6979987871437396E-2</v>
      </c>
      <c r="AS11" s="51">
        <f t="shared" si="8"/>
        <v>-6.5593321407277916E-3</v>
      </c>
      <c r="AT11" s="51">
        <f t="shared" si="9"/>
        <v>2.3809523809524169E-2</v>
      </c>
      <c r="AU11" s="51">
        <f t="shared" si="10"/>
        <v>4.7880690737829301E-3</v>
      </c>
      <c r="AV11" s="51">
        <f t="shared" si="11"/>
        <v>1.0373367212265672E-2</v>
      </c>
      <c r="AW11" s="41">
        <f t="shared" si="12"/>
        <v>0.2150465441855185</v>
      </c>
      <c r="AX11" s="46">
        <f t="shared" si="13"/>
        <v>0.21648869997926568</v>
      </c>
      <c r="AY11" s="106">
        <f t="shared" si="18"/>
        <v>6.1243092348890471E-3</v>
      </c>
      <c r="AZ11" s="111">
        <f t="shared" si="19"/>
        <v>6.9930069930066452E-3</v>
      </c>
      <c r="BA11" s="111">
        <f t="shared" si="20"/>
        <v>-3.6231884057974506E-3</v>
      </c>
      <c r="BB11" s="111">
        <f t="shared" si="21"/>
        <v>3.6363636363641039E-3</v>
      </c>
      <c r="BC11" s="111">
        <f t="shared" si="22"/>
        <v>2.3322772657450086E-2</v>
      </c>
      <c r="BD11" s="111">
        <f t="shared" si="23"/>
        <v>-2.5984711006290073E-2</v>
      </c>
      <c r="BE11" s="111">
        <f t="shared" si="24"/>
        <v>-1.712747736725917E-3</v>
      </c>
      <c r="BF11" s="111">
        <f t="shared" si="25"/>
        <v>4.3746666666661937E-3</v>
      </c>
      <c r="BG11" s="111">
        <f t="shared" si="15"/>
        <v>-2.5255561314779795E-2</v>
      </c>
      <c r="BH11" s="111">
        <f t="shared" si="16"/>
        <v>-1.3042273940794158E-2</v>
      </c>
      <c r="BI11" s="107">
        <f t="shared" si="17"/>
        <v>2.582688247712861E-2</v>
      </c>
    </row>
    <row r="12" spans="1:61" ht="16.5" thickBot="1" x14ac:dyDescent="0.3">
      <c r="A12" s="1" t="s">
        <v>71</v>
      </c>
      <c r="B12" s="10" t="s">
        <v>43</v>
      </c>
      <c r="C12" s="4" t="s">
        <v>19</v>
      </c>
      <c r="D12" s="32">
        <v>817.07317073170736</v>
      </c>
      <c r="E12" s="5">
        <v>800.69444444444446</v>
      </c>
      <c r="F12" s="5">
        <v>809.17366946778714</v>
      </c>
      <c r="G12" s="5">
        <v>826.92307692307691</v>
      </c>
      <c r="H12" s="5">
        <v>876.1956954962136</v>
      </c>
      <c r="I12" s="5">
        <v>857.14285714285711</v>
      </c>
      <c r="J12" s="5">
        <v>850</v>
      </c>
      <c r="K12" s="5">
        <v>866.66666666666663</v>
      </c>
      <c r="L12" s="5">
        <v>883.33333333333337</v>
      </c>
      <c r="M12" s="5">
        <v>924.30555555555554</v>
      </c>
      <c r="N12" s="5">
        <v>934.21052631578948</v>
      </c>
      <c r="O12" s="33">
        <v>973.29059829059827</v>
      </c>
      <c r="P12" s="32">
        <v>999.99</v>
      </c>
      <c r="Q12" s="5">
        <v>1000</v>
      </c>
      <c r="R12" s="5">
        <v>1020.408163265306</v>
      </c>
      <c r="S12" s="5">
        <v>1051.724137931034</v>
      </c>
      <c r="T12" s="5">
        <v>1068.573667711599</v>
      </c>
      <c r="U12" s="5">
        <v>1083.333333333333</v>
      </c>
      <c r="V12" s="5">
        <v>1118.734335839599</v>
      </c>
      <c r="W12" s="5">
        <v>1118.034055727554</v>
      </c>
      <c r="X12" s="5">
        <v>1137.9310344827591</v>
      </c>
      <c r="Y12" s="5">
        <v>1159.716599190283</v>
      </c>
      <c r="Z12" s="5">
        <v>1178.9473684210529</v>
      </c>
      <c r="AA12" s="33">
        <v>1171.4285714285711</v>
      </c>
      <c r="AB12" s="32">
        <v>1174.1096938775511</v>
      </c>
      <c r="AC12" s="5">
        <v>1190.0656814449919</v>
      </c>
      <c r="AD12" s="5">
        <v>1200</v>
      </c>
      <c r="AE12" s="147">
        <v>1200</v>
      </c>
      <c r="AF12" s="174">
        <v>1190.4761904761899</v>
      </c>
      <c r="AG12" s="143">
        <v>1200</v>
      </c>
      <c r="AH12" s="143">
        <v>1200</v>
      </c>
      <c r="AI12" s="143">
        <v>1186.356589147287</v>
      </c>
      <c r="AJ12" s="207">
        <v>1190</v>
      </c>
      <c r="AK12" s="209">
        <f t="shared" si="0"/>
        <v>2.7432096597145961E-2</v>
      </c>
      <c r="AL12" s="45">
        <f t="shared" si="1"/>
        <v>1.0000100000961964E-5</v>
      </c>
      <c r="AM12" s="51">
        <f t="shared" si="2"/>
        <v>2.0408163265305923E-2</v>
      </c>
      <c r="AN12" s="51">
        <f t="shared" si="3"/>
        <v>3.0689655172413399E-2</v>
      </c>
      <c r="AO12" s="51">
        <f t="shared" si="4"/>
        <v>1.6020864381520949E-2</v>
      </c>
      <c r="AP12" s="51">
        <f t="shared" si="5"/>
        <v>1.3812492360346651E-2</v>
      </c>
      <c r="AQ12" s="51">
        <f t="shared" si="6"/>
        <v>3.2677848467322468E-2</v>
      </c>
      <c r="AR12" s="51">
        <f t="shared" si="7"/>
        <v>-6.2595746783744577E-4</v>
      </c>
      <c r="AS12" s="51">
        <f t="shared" si="8"/>
        <v>1.7796397751280724E-2</v>
      </c>
      <c r="AT12" s="51">
        <f t="shared" si="9"/>
        <v>1.9144890197521081E-2</v>
      </c>
      <c r="AU12" s="51">
        <f t="shared" si="10"/>
        <v>1.6582300576017506E-2</v>
      </c>
      <c r="AV12" s="51">
        <f t="shared" si="11"/>
        <v>-6.3775510204087116E-3</v>
      </c>
      <c r="AW12" s="41">
        <f t="shared" si="12"/>
        <v>0.2035753489101455</v>
      </c>
      <c r="AX12" s="46">
        <f t="shared" si="13"/>
        <v>0.26197183098591581</v>
      </c>
      <c r="AY12" s="106">
        <f t="shared" si="18"/>
        <v>2.2887630662025149E-3</v>
      </c>
      <c r="AZ12" s="111">
        <f t="shared" si="19"/>
        <v>1.3589861024607908E-2</v>
      </c>
      <c r="BA12" s="111">
        <f t="shared" si="20"/>
        <v>8.3477061055534652E-3</v>
      </c>
      <c r="BB12" s="111">
        <f t="shared" si="21"/>
        <v>0</v>
      </c>
      <c r="BC12" s="111">
        <f t="shared" si="22"/>
        <v>-7.9365079365083524E-3</v>
      </c>
      <c r="BD12" s="111">
        <f t="shared" si="23"/>
        <v>8.0000000000004512E-3</v>
      </c>
      <c r="BE12" s="111">
        <f t="shared" si="24"/>
        <v>0</v>
      </c>
      <c r="BF12" s="111">
        <f t="shared" si="25"/>
        <v>-1.1369509043927528E-2</v>
      </c>
      <c r="BG12" s="111">
        <f t="shared" si="15"/>
        <v>3.0710925248300658E-3</v>
      </c>
      <c r="BH12" s="111">
        <f t="shared" si="16"/>
        <v>1.5853658536585602E-2</v>
      </c>
      <c r="BI12" s="107">
        <f t="shared" si="17"/>
        <v>4.5757575757575442E-2</v>
      </c>
    </row>
    <row r="13" spans="1:61" ht="16.5" thickBot="1" x14ac:dyDescent="0.3">
      <c r="A13" s="1" t="s">
        <v>73</v>
      </c>
      <c r="B13" s="10" t="s">
        <v>44</v>
      </c>
      <c r="C13" s="4" t="s">
        <v>7</v>
      </c>
      <c r="D13" s="32">
        <v>828.57142857142856</v>
      </c>
      <c r="E13" s="5">
        <v>850</v>
      </c>
      <c r="F13" s="5">
        <v>860.76923076923072</v>
      </c>
      <c r="G13" s="5">
        <v>875</v>
      </c>
      <c r="H13" s="5">
        <v>927.13730569948189</v>
      </c>
      <c r="I13" s="5">
        <v>926.8716577540107</v>
      </c>
      <c r="J13" s="5">
        <v>920</v>
      </c>
      <c r="K13" s="5">
        <v>928.57142857142856</v>
      </c>
      <c r="L13" s="5">
        <v>968.25396825396831</v>
      </c>
      <c r="M13" s="5">
        <v>1000</v>
      </c>
      <c r="N13" s="5">
        <v>1030.7692307692309</v>
      </c>
      <c r="O13" s="33">
        <v>1036.700336700336</v>
      </c>
      <c r="P13" s="32">
        <v>1064.102564102564</v>
      </c>
      <c r="Q13" s="5">
        <v>1083.333333333333</v>
      </c>
      <c r="R13" s="5">
        <v>1125</v>
      </c>
      <c r="S13" s="5">
        <v>1171.4285714285711</v>
      </c>
      <c r="T13" s="5">
        <v>1176.7769607843129</v>
      </c>
      <c r="U13" s="5">
        <v>1166.2037037037039</v>
      </c>
      <c r="V13" s="5">
        <v>1200</v>
      </c>
      <c r="W13" s="5">
        <v>1234.6584546472559</v>
      </c>
      <c r="X13" s="5">
        <v>1271.4285714285711</v>
      </c>
      <c r="Y13" s="5">
        <v>1290</v>
      </c>
      <c r="Z13" s="5">
        <v>1265.272176976606</v>
      </c>
      <c r="AA13" s="33">
        <v>1271.5678798270201</v>
      </c>
      <c r="AB13" s="32">
        <v>1277.186761229314</v>
      </c>
      <c r="AC13" s="5">
        <v>1300</v>
      </c>
      <c r="AD13" s="5">
        <v>1282.051282051282</v>
      </c>
      <c r="AE13" s="147">
        <v>1328.5714285714289</v>
      </c>
      <c r="AF13" s="174">
        <v>1300</v>
      </c>
      <c r="AG13" s="143">
        <v>1307.6923076923081</v>
      </c>
      <c r="AH13" s="143">
        <v>1285.0793650793651</v>
      </c>
      <c r="AI13" s="143">
        <v>1287.2413793103451</v>
      </c>
      <c r="AJ13" s="207">
        <v>1302</v>
      </c>
      <c r="AK13" s="209">
        <f t="shared" si="0"/>
        <v>2.6432158293152597E-2</v>
      </c>
      <c r="AL13" s="45">
        <f t="shared" si="1"/>
        <v>1.8072289156626287E-2</v>
      </c>
      <c r="AM13" s="51">
        <f t="shared" si="2"/>
        <v>3.8461538461538769E-2</v>
      </c>
      <c r="AN13" s="51">
        <f t="shared" si="3"/>
        <v>4.1269841269840901E-2</v>
      </c>
      <c r="AO13" s="51">
        <f t="shared" si="4"/>
        <v>4.5656982305113392E-3</v>
      </c>
      <c r="AP13" s="51">
        <f t="shared" si="5"/>
        <v>-8.9849286933371131E-3</v>
      </c>
      <c r="AQ13" s="51">
        <f t="shared" si="6"/>
        <v>2.897975387058338E-2</v>
      </c>
      <c r="AR13" s="51">
        <f t="shared" si="7"/>
        <v>2.8882045539379897E-2</v>
      </c>
      <c r="AS13" s="51">
        <f t="shared" si="8"/>
        <v>2.9781610163452488E-2</v>
      </c>
      <c r="AT13" s="51">
        <f t="shared" si="9"/>
        <v>1.4606741573033988E-2</v>
      </c>
      <c r="AU13" s="51">
        <f t="shared" si="10"/>
        <v>-1.9168855056894585E-2</v>
      </c>
      <c r="AV13" s="51">
        <f t="shared" si="11"/>
        <v>4.9757696130312556E-3</v>
      </c>
      <c r="AW13" s="41">
        <f t="shared" si="12"/>
        <v>0.22655297274642816</v>
      </c>
      <c r="AX13" s="46">
        <f t="shared" si="13"/>
        <v>0.22750285826088623</v>
      </c>
      <c r="AY13" s="106">
        <f t="shared" si="18"/>
        <v>4.4188607556352455E-3</v>
      </c>
      <c r="AZ13" s="111">
        <f t="shared" si="19"/>
        <v>1.7862100879222798E-2</v>
      </c>
      <c r="BA13" s="111">
        <f t="shared" si="20"/>
        <v>-1.3806706114398493E-2</v>
      </c>
      <c r="BB13" s="111">
        <f t="shared" si="21"/>
        <v>3.6285714285714699E-2</v>
      </c>
      <c r="BC13" s="111">
        <f t="shared" si="22"/>
        <v>-2.1505376344086224E-2</v>
      </c>
      <c r="BD13" s="111">
        <f t="shared" si="23"/>
        <v>5.9171597633138617E-3</v>
      </c>
      <c r="BE13" s="111">
        <f t="shared" si="24"/>
        <v>-1.7292250233426953E-2</v>
      </c>
      <c r="BF13" s="111">
        <f t="shared" si="25"/>
        <v>1.682397437644978E-3</v>
      </c>
      <c r="BG13" s="111">
        <f t="shared" si="15"/>
        <v>1.1465309402624912E-2</v>
      </c>
      <c r="BH13" s="111">
        <f t="shared" si="16"/>
        <v>2.3932753143402596E-2</v>
      </c>
      <c r="BI13" s="107">
        <f t="shared" si="17"/>
        <v>2.404494382022504E-2</v>
      </c>
    </row>
    <row r="14" spans="1:61" ht="16.5" thickBot="1" x14ac:dyDescent="0.3">
      <c r="A14" s="1" t="s">
        <v>67</v>
      </c>
      <c r="B14" s="11" t="s">
        <v>45</v>
      </c>
      <c r="C14" s="12" t="s">
        <v>3</v>
      </c>
      <c r="D14" s="34">
        <v>916.66666666666663</v>
      </c>
      <c r="E14" s="13">
        <v>929.41176470588232</v>
      </c>
      <c r="F14" s="13">
        <v>950</v>
      </c>
      <c r="G14" s="13">
        <v>971.42857142857144</v>
      </c>
      <c r="H14" s="13">
        <v>1029.3116210214655</v>
      </c>
      <c r="I14" s="13">
        <v>985.64102564102564</v>
      </c>
      <c r="J14" s="13">
        <v>1000</v>
      </c>
      <c r="K14" s="13">
        <v>1000</v>
      </c>
      <c r="L14" s="13">
        <v>1000</v>
      </c>
      <c r="M14" s="13">
        <v>1027.7777777777781</v>
      </c>
      <c r="N14" s="13">
        <v>1080</v>
      </c>
      <c r="O14" s="35">
        <v>1074.199199199199</v>
      </c>
      <c r="P14" s="34">
        <v>1086.3354037267079</v>
      </c>
      <c r="Q14" s="13">
        <v>1131.578947368421</v>
      </c>
      <c r="R14" s="13">
        <v>1156.25</v>
      </c>
      <c r="S14" s="13">
        <v>1222.5</v>
      </c>
      <c r="T14" s="13">
        <v>1214.285714285714</v>
      </c>
      <c r="U14" s="13">
        <v>1243.7611408199641</v>
      </c>
      <c r="V14" s="13">
        <v>1248.0769230769231</v>
      </c>
      <c r="W14" s="13">
        <v>1250</v>
      </c>
      <c r="X14" s="13">
        <v>1278.8888888888889</v>
      </c>
      <c r="Y14" s="13">
        <v>1295.238095238095</v>
      </c>
      <c r="Z14" s="13">
        <v>1298.559286898839</v>
      </c>
      <c r="AA14" s="35">
        <v>1302.827380952381</v>
      </c>
      <c r="AB14" s="34">
        <v>1253.846153846154</v>
      </c>
      <c r="AC14" s="13">
        <v>1333.333333333333</v>
      </c>
      <c r="AD14" s="13">
        <v>1343.1372549019609</v>
      </c>
      <c r="AE14" s="148">
        <v>1322.418572418572</v>
      </c>
      <c r="AF14" s="177">
        <v>1307.1794871794871</v>
      </c>
      <c r="AG14" s="143">
        <v>1285.714285714286</v>
      </c>
      <c r="AH14" s="143">
        <v>1251.666666666667</v>
      </c>
      <c r="AI14" s="143">
        <v>1273.333333333333</v>
      </c>
      <c r="AJ14" s="207">
        <v>1256</v>
      </c>
      <c r="AK14" s="209">
        <f t="shared" si="0"/>
        <v>1.1297908745934837E-2</v>
      </c>
      <c r="AL14" s="66">
        <f t="shared" si="1"/>
        <v>4.1647858926905812E-2</v>
      </c>
      <c r="AM14" s="66">
        <f t="shared" si="2"/>
        <v>2.1802325581395277E-2</v>
      </c>
      <c r="AN14" s="63">
        <f t="shared" si="3"/>
        <v>5.7297297297297378E-2</v>
      </c>
      <c r="AO14" s="63">
        <f t="shared" si="4"/>
        <v>-6.7192521180253761E-3</v>
      </c>
      <c r="AP14" s="63">
        <f t="shared" si="5"/>
        <v>2.4273880675264703E-2</v>
      </c>
      <c r="AQ14" s="63">
        <f t="shared" si="6"/>
        <v>3.4699446021555502E-3</v>
      </c>
      <c r="AR14" s="63">
        <f t="shared" si="7"/>
        <v>1.5408320493066618E-3</v>
      </c>
      <c r="AS14" s="63">
        <f t="shared" si="8"/>
        <v>2.3111111111111082E-2</v>
      </c>
      <c r="AT14" s="63">
        <f t="shared" si="9"/>
        <v>1.278391460841477E-2</v>
      </c>
      <c r="AU14" s="63">
        <f t="shared" si="10"/>
        <v>2.5641553263098249E-3</v>
      </c>
      <c r="AV14" s="63">
        <f t="shared" si="11"/>
        <v>3.2867918289158915E-3</v>
      </c>
      <c r="AW14" s="96">
        <f t="shared" si="12"/>
        <v>0.2128359264497881</v>
      </c>
      <c r="AX14" s="88">
        <f t="shared" si="13"/>
        <v>0.20236971009151761</v>
      </c>
      <c r="AY14" s="106">
        <f t="shared" si="18"/>
        <v>-3.759609893247795E-2</v>
      </c>
      <c r="AZ14" s="111">
        <f t="shared" si="19"/>
        <v>6.3394683026584353E-2</v>
      </c>
      <c r="BA14" s="111">
        <f t="shared" si="20"/>
        <v>7.3529411764707842E-3</v>
      </c>
      <c r="BB14" s="111">
        <f t="shared" si="21"/>
        <v>-1.542558841828956E-2</v>
      </c>
      <c r="BC14" s="111">
        <f t="shared" si="22"/>
        <v>-1.1523647320843433E-2</v>
      </c>
      <c r="BD14" s="111">
        <f t="shared" si="23"/>
        <v>-1.6421005436305203E-2</v>
      </c>
      <c r="BE14" s="111">
        <f t="shared" si="24"/>
        <v>-2.6481481481481439E-2</v>
      </c>
      <c r="BF14" s="111">
        <f t="shared" si="25"/>
        <v>1.7310252996004749E-2</v>
      </c>
      <c r="BG14" s="111">
        <f t="shared" si="15"/>
        <v>-1.3612565445025981E-2</v>
      </c>
      <c r="BH14" s="111">
        <f t="shared" si="16"/>
        <v>-3.5942889777270115E-2</v>
      </c>
      <c r="BI14" s="107">
        <f t="shared" si="17"/>
        <v>-1.7897480451781078E-2</v>
      </c>
    </row>
    <row r="15" spans="1:61" ht="20.25" customHeight="1" thickBot="1" x14ac:dyDescent="0.3">
      <c r="B15" s="239" t="s">
        <v>81</v>
      </c>
      <c r="C15" s="240"/>
      <c r="D15" s="38">
        <v>730.02347994203103</v>
      </c>
      <c r="E15" s="39">
        <v>739</v>
      </c>
      <c r="F15" s="39">
        <v>761</v>
      </c>
      <c r="G15" s="39">
        <v>772</v>
      </c>
      <c r="H15" s="39">
        <v>818</v>
      </c>
      <c r="I15" s="39">
        <v>803</v>
      </c>
      <c r="J15" s="39">
        <v>812</v>
      </c>
      <c r="K15" s="39">
        <v>823</v>
      </c>
      <c r="L15" s="39">
        <v>850</v>
      </c>
      <c r="M15" s="39">
        <v>889</v>
      </c>
      <c r="N15" s="39">
        <v>911</v>
      </c>
      <c r="O15" s="39">
        <v>919.42545966372063</v>
      </c>
      <c r="P15" s="38">
        <v>936.59583213617395</v>
      </c>
      <c r="Q15" s="39">
        <v>972</v>
      </c>
      <c r="R15" s="39">
        <v>999</v>
      </c>
      <c r="S15" s="39">
        <v>1023</v>
      </c>
      <c r="T15" s="39">
        <v>1040</v>
      </c>
      <c r="U15" s="39">
        <v>1047</v>
      </c>
      <c r="V15" s="39">
        <v>1063</v>
      </c>
      <c r="W15" s="40">
        <v>1083</v>
      </c>
      <c r="X15" s="39">
        <v>1097.3</v>
      </c>
      <c r="Y15" s="39">
        <v>1115</v>
      </c>
      <c r="Z15" s="39">
        <v>1119</v>
      </c>
      <c r="AA15" s="39">
        <v>1123</v>
      </c>
      <c r="AB15" s="38">
        <v>1122</v>
      </c>
      <c r="AC15" s="39">
        <v>1140</v>
      </c>
      <c r="AD15" s="39">
        <v>1142</v>
      </c>
      <c r="AE15" s="149">
        <v>1155</v>
      </c>
      <c r="AF15" s="175">
        <v>1155</v>
      </c>
      <c r="AG15" s="179">
        <v>1142</v>
      </c>
      <c r="AH15" s="179">
        <v>1126</v>
      </c>
      <c r="AI15" s="179">
        <v>1128</v>
      </c>
      <c r="AJ15" s="175">
        <f>AVERAGE(AJ4:AJ14)</f>
        <v>1116.9657768625129</v>
      </c>
      <c r="AK15" s="210">
        <f t="shared" si="0"/>
        <v>1.8675110953239704E-2</v>
      </c>
      <c r="AL15" s="67">
        <f t="shared" si="1"/>
        <v>3.7800902640231504E-2</v>
      </c>
      <c r="AM15" s="67">
        <f t="shared" si="2"/>
        <v>2.7777777777777679E-2</v>
      </c>
      <c r="AN15" s="67">
        <f t="shared" si="3"/>
        <v>2.4024024024023927E-2</v>
      </c>
      <c r="AO15" s="67">
        <f t="shared" si="4"/>
        <v>1.6617790811339184E-2</v>
      </c>
      <c r="AP15" s="67">
        <f t="shared" si="5"/>
        <v>6.7307692307692069E-3</v>
      </c>
      <c r="AQ15" s="67">
        <f t="shared" si="6"/>
        <v>1.5281757402101137E-2</v>
      </c>
      <c r="AR15" s="67">
        <f t="shared" si="7"/>
        <v>1.8814675446848561E-2</v>
      </c>
      <c r="AS15" s="67">
        <f t="shared" si="8"/>
        <v>1.3204062788550353E-2</v>
      </c>
      <c r="AT15" s="67">
        <f t="shared" si="9"/>
        <v>1.6130502141620484E-2</v>
      </c>
      <c r="AU15" s="67">
        <f t="shared" si="10"/>
        <v>3.5874439461882623E-3</v>
      </c>
      <c r="AV15" s="67">
        <f t="shared" si="11"/>
        <v>3.5746201966040392E-3</v>
      </c>
      <c r="AW15" s="67">
        <f t="shared" si="12"/>
        <v>0.22141494799451888</v>
      </c>
      <c r="AX15" s="68">
        <f>+AA15/O15-1</f>
        <v>0.22141494799451888</v>
      </c>
      <c r="AY15" s="108">
        <f t="shared" si="18"/>
        <v>-8.9047195013358671E-4</v>
      </c>
      <c r="AZ15" s="112">
        <f t="shared" si="19"/>
        <v>1.6042780748663166E-2</v>
      </c>
      <c r="BA15" s="112">
        <f>+AD15/AC15-1</f>
        <v>1.7543859649122862E-3</v>
      </c>
      <c r="BB15" s="112">
        <f t="shared" si="21"/>
        <v>1.138353765323985E-2</v>
      </c>
      <c r="BC15" s="112">
        <f t="shared" si="22"/>
        <v>0</v>
      </c>
      <c r="BD15" s="112">
        <f t="shared" si="23"/>
        <v>-1.1255411255411296E-2</v>
      </c>
      <c r="BE15" s="112">
        <f t="shared" si="24"/>
        <v>-1.4010507880910628E-2</v>
      </c>
      <c r="BF15" s="112">
        <f t="shared" si="25"/>
        <v>1.7761989342806039E-3</v>
      </c>
      <c r="BG15" s="112">
        <f>+AJ15/AI15-1</f>
        <v>-9.7821127105381933E-3</v>
      </c>
      <c r="BH15" s="112">
        <f>+AJ15/AA15-1</f>
        <v>-5.3733064447791801E-3</v>
      </c>
      <c r="BI15" s="109">
        <f>+AJ15/X15-1</f>
        <v>1.7921969254089953E-2</v>
      </c>
    </row>
    <row r="16" spans="1:61" ht="15.75" x14ac:dyDescent="0.25">
      <c r="B16" s="4"/>
      <c r="C16" s="4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6"/>
      <c r="AM16" s="52"/>
      <c r="AN16" s="64"/>
      <c r="AO16" s="64"/>
      <c r="AP16" s="64"/>
      <c r="AQ16" s="64"/>
      <c r="AR16" s="64"/>
      <c r="AS16" s="64"/>
      <c r="AT16" s="64"/>
      <c r="AU16" s="64"/>
      <c r="AV16" s="64"/>
      <c r="AW16" s="6"/>
      <c r="AX16" s="6"/>
    </row>
    <row r="17" spans="3:3" ht="15" x14ac:dyDescent="0.2">
      <c r="C17" s="2"/>
    </row>
    <row r="18" spans="3:3" ht="15" x14ac:dyDescent="0.2">
      <c r="C18" s="2"/>
    </row>
    <row r="19" spans="3:3" ht="15" x14ac:dyDescent="0.2">
      <c r="C19" s="2"/>
    </row>
    <row r="20" spans="3:3" ht="15" x14ac:dyDescent="0.2">
      <c r="C20" s="2"/>
    </row>
    <row r="21" spans="3:3" ht="15" x14ac:dyDescent="0.2">
      <c r="C21" s="2"/>
    </row>
    <row r="22" spans="3:3" ht="15" x14ac:dyDescent="0.2">
      <c r="C22" s="2"/>
    </row>
    <row r="23" spans="3:3" ht="15" x14ac:dyDescent="0.2">
      <c r="C23" s="2"/>
    </row>
    <row r="24" spans="3:3" ht="15" x14ac:dyDescent="0.2">
      <c r="C24" s="2"/>
    </row>
    <row r="25" spans="3:3" ht="15" x14ac:dyDescent="0.2">
      <c r="C25" s="2"/>
    </row>
    <row r="26" spans="3:3" ht="15" x14ac:dyDescent="0.2">
      <c r="C26" s="2"/>
    </row>
    <row r="27" spans="3:3" ht="15" x14ac:dyDescent="0.2">
      <c r="C27" s="2"/>
    </row>
    <row r="28" spans="3:3" ht="15" x14ac:dyDescent="0.2">
      <c r="C28" s="2"/>
    </row>
    <row r="29" spans="3:3" ht="15" x14ac:dyDescent="0.2">
      <c r="C29" s="2"/>
    </row>
    <row r="30" spans="3:3" ht="15" x14ac:dyDescent="0.2">
      <c r="C30" s="2"/>
    </row>
  </sheetData>
  <mergeCells count="8">
    <mergeCell ref="AY2:BI2"/>
    <mergeCell ref="AK2:AX2"/>
    <mergeCell ref="B15:C15"/>
    <mergeCell ref="D1:O1"/>
    <mergeCell ref="D2:O2"/>
    <mergeCell ref="B2:C3"/>
    <mergeCell ref="P2:AA2"/>
    <mergeCell ref="AB2:AF2"/>
  </mergeCells>
  <phoneticPr fontId="10" type="noConversion"/>
  <conditionalFormatting sqref="AK4:AK15 AL4:AW16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{BB7C09FA-EDAA-4A5B-83ED-DFB3B0869CAC}</x14:id>
        </ext>
      </extLst>
    </cfRule>
  </conditionalFormatting>
  <conditionalFormatting sqref="AX4:AX16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{31B886E1-3768-44DB-BF71-EBC6A866E09C}</x14:id>
        </ext>
      </extLst>
    </cfRule>
  </conditionalFormatting>
  <conditionalFormatting sqref="BG4:BG1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7C09FA-EDAA-4A5B-83ED-DFB3B0869C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AK4:AK15 AL4:AW16</xm:sqref>
        </x14:conditionalFormatting>
        <x14:conditionalFormatting xmlns:xm="http://schemas.microsoft.com/office/excel/2006/main">
          <x14:cfRule type="dataBar" id="{31B886E1-3768-44DB-BF71-EBC6A866E0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AX4:AX16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A88E9-0EC2-48F8-B46B-97154BB2E86E}">
  <sheetPr codeName="Лист2"/>
  <dimension ref="A1:BH15"/>
  <sheetViews>
    <sheetView zoomScale="85" zoomScaleNormal="85" workbookViewId="0">
      <pane xSplit="2" topLeftCell="BC1" activePane="topRight" state="frozen"/>
      <selection pane="topRight" activeCell="BH4" sqref="BH4"/>
    </sheetView>
  </sheetViews>
  <sheetFormatPr defaultRowHeight="12.75" x14ac:dyDescent="0.2"/>
  <cols>
    <col min="1" max="1" width="17.85546875" style="1" customWidth="1"/>
    <col min="2" max="2" width="23.5703125" style="1" customWidth="1"/>
    <col min="3" max="3" width="13.7109375" style="1" customWidth="1"/>
    <col min="4" max="13" width="15.28515625" style="1" customWidth="1"/>
    <col min="14" max="14" width="13.140625" style="1" customWidth="1"/>
    <col min="15" max="16" width="13.5703125" style="1" customWidth="1"/>
    <col min="17" max="22" width="15.140625" style="1" customWidth="1"/>
    <col min="23" max="35" width="14" style="1" customWidth="1"/>
    <col min="36" max="36" width="10" style="1" hidden="1" customWidth="1"/>
    <col min="37" max="39" width="11.5703125" style="1" hidden="1" customWidth="1"/>
    <col min="40" max="40" width="12.7109375" style="1" hidden="1" customWidth="1"/>
    <col min="41" max="47" width="11.5703125" style="1" hidden="1" customWidth="1"/>
    <col min="48" max="48" width="17.5703125" style="1" hidden="1" customWidth="1"/>
    <col min="49" max="49" width="14.85546875" style="1" hidden="1" customWidth="1"/>
    <col min="50" max="50" width="10.28515625" style="1" customWidth="1"/>
    <col min="51" max="59" width="13.5703125" style="1" customWidth="1"/>
    <col min="60" max="60" width="15.42578125" style="1" customWidth="1"/>
    <col min="61" max="16384" width="9.140625" style="1"/>
  </cols>
  <sheetData>
    <row r="1" spans="1:60" ht="13.5" thickBot="1" x14ac:dyDescent="0.25"/>
    <row r="2" spans="1:60" customFormat="1" ht="32.25" customHeight="1" thickBot="1" x14ac:dyDescent="0.25">
      <c r="A2" s="258" t="s">
        <v>80</v>
      </c>
      <c r="B2" s="259"/>
      <c r="C2" s="254">
        <v>2022</v>
      </c>
      <c r="D2" s="255"/>
      <c r="E2" s="256"/>
      <c r="F2" s="256"/>
      <c r="G2" s="256"/>
      <c r="H2" s="256"/>
      <c r="I2" s="256"/>
      <c r="J2" s="256"/>
      <c r="K2" s="256"/>
      <c r="L2" s="256"/>
      <c r="M2" s="256"/>
      <c r="N2" s="257"/>
      <c r="O2" s="264">
        <v>2023</v>
      </c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3"/>
      <c r="AA2" s="264">
        <v>2024</v>
      </c>
      <c r="AB2" s="262"/>
      <c r="AC2" s="262"/>
      <c r="AD2" s="262"/>
      <c r="AE2" s="262"/>
      <c r="AF2" s="95"/>
      <c r="AG2" s="95"/>
      <c r="AH2" s="95"/>
      <c r="AI2" s="95"/>
      <c r="AJ2" s="262" t="s">
        <v>104</v>
      </c>
      <c r="AK2" s="262"/>
      <c r="AL2" s="262"/>
      <c r="AM2" s="262"/>
      <c r="AN2" s="262"/>
      <c r="AO2" s="262"/>
      <c r="AP2" s="262"/>
      <c r="AQ2" s="262"/>
      <c r="AR2" s="262"/>
      <c r="AS2" s="262"/>
      <c r="AT2" s="262"/>
      <c r="AU2" s="262"/>
      <c r="AV2" s="262"/>
      <c r="AW2" s="263"/>
      <c r="AX2" s="251" t="s">
        <v>102</v>
      </c>
      <c r="AY2" s="252"/>
      <c r="AZ2" s="252"/>
      <c r="BA2" s="252"/>
      <c r="BB2" s="252"/>
      <c r="BC2" s="252"/>
      <c r="BD2" s="252"/>
      <c r="BE2" s="252"/>
      <c r="BF2" s="252"/>
      <c r="BG2" s="252"/>
      <c r="BH2" s="253"/>
    </row>
    <row r="3" spans="1:60" s="7" customFormat="1" ht="48" customHeight="1" thickBot="1" x14ac:dyDescent="0.25">
      <c r="A3" s="260"/>
      <c r="B3" s="261"/>
      <c r="C3" s="131" t="s">
        <v>0</v>
      </c>
      <c r="D3" s="132" t="s">
        <v>82</v>
      </c>
      <c r="E3" s="133" t="s">
        <v>86</v>
      </c>
      <c r="F3" s="133" t="s">
        <v>88</v>
      </c>
      <c r="G3" s="133" t="s">
        <v>89</v>
      </c>
      <c r="H3" s="133" t="s">
        <v>90</v>
      </c>
      <c r="I3" s="133" t="s">
        <v>91</v>
      </c>
      <c r="J3" s="133" t="s">
        <v>92</v>
      </c>
      <c r="K3" s="133" t="s">
        <v>94</v>
      </c>
      <c r="L3" s="133" t="s">
        <v>95</v>
      </c>
      <c r="M3" s="133" t="s">
        <v>96</v>
      </c>
      <c r="N3" s="134" t="s">
        <v>47</v>
      </c>
      <c r="O3" s="131" t="s">
        <v>0</v>
      </c>
      <c r="P3" s="132" t="s">
        <v>82</v>
      </c>
      <c r="Q3" s="132" t="s">
        <v>86</v>
      </c>
      <c r="R3" s="132" t="s">
        <v>87</v>
      </c>
      <c r="S3" s="134" t="s">
        <v>89</v>
      </c>
      <c r="T3" s="134" t="s">
        <v>90</v>
      </c>
      <c r="U3" s="135" t="s">
        <v>91</v>
      </c>
      <c r="V3" s="135" t="s">
        <v>92</v>
      </c>
      <c r="W3" s="135" t="s">
        <v>94</v>
      </c>
      <c r="X3" s="115" t="s">
        <v>95</v>
      </c>
      <c r="Y3" s="115" t="s">
        <v>96</v>
      </c>
      <c r="Z3" s="115" t="s">
        <v>47</v>
      </c>
      <c r="AA3" s="139" t="s">
        <v>0</v>
      </c>
      <c r="AB3" s="140" t="s">
        <v>82</v>
      </c>
      <c r="AC3" s="135" t="s">
        <v>86</v>
      </c>
      <c r="AD3" s="159" t="s">
        <v>87</v>
      </c>
      <c r="AE3" s="182" t="s">
        <v>89</v>
      </c>
      <c r="AF3" s="159" t="s">
        <v>90</v>
      </c>
      <c r="AG3" s="198" t="s">
        <v>91</v>
      </c>
      <c r="AH3" s="198" t="s">
        <v>92</v>
      </c>
      <c r="AI3" s="202" t="s">
        <v>94</v>
      </c>
      <c r="AJ3" s="180" t="s">
        <v>0</v>
      </c>
      <c r="AK3" s="132" t="s">
        <v>82</v>
      </c>
      <c r="AL3" s="133" t="s">
        <v>86</v>
      </c>
      <c r="AM3" s="132" t="s">
        <v>87</v>
      </c>
      <c r="AN3" s="132" t="s">
        <v>89</v>
      </c>
      <c r="AO3" s="132" t="s">
        <v>90</v>
      </c>
      <c r="AP3" s="132" t="s">
        <v>91</v>
      </c>
      <c r="AQ3" s="133" t="s">
        <v>92</v>
      </c>
      <c r="AR3" s="133" t="s">
        <v>94</v>
      </c>
      <c r="AS3" s="133" t="s">
        <v>95</v>
      </c>
      <c r="AT3" s="133" t="s">
        <v>96</v>
      </c>
      <c r="AU3" s="133" t="s">
        <v>47</v>
      </c>
      <c r="AV3" s="133" t="s">
        <v>83</v>
      </c>
      <c r="AW3" s="134" t="s">
        <v>77</v>
      </c>
      <c r="AX3" s="115" t="s">
        <v>0</v>
      </c>
      <c r="AY3" s="130" t="s">
        <v>82</v>
      </c>
      <c r="AZ3" s="104" t="s">
        <v>86</v>
      </c>
      <c r="BA3" s="132" t="s">
        <v>87</v>
      </c>
      <c r="BB3" s="133" t="s">
        <v>89</v>
      </c>
      <c r="BC3" s="187" t="s">
        <v>90</v>
      </c>
      <c r="BD3" s="187" t="s">
        <v>91</v>
      </c>
      <c r="BE3" s="187" t="s">
        <v>92</v>
      </c>
      <c r="BF3" s="187" t="s">
        <v>94</v>
      </c>
      <c r="BG3" s="188" t="s">
        <v>103</v>
      </c>
      <c r="BH3" s="189" t="s">
        <v>105</v>
      </c>
    </row>
    <row r="4" spans="1:60" ht="15.75" x14ac:dyDescent="0.25">
      <c r="A4" s="8" t="s">
        <v>69</v>
      </c>
      <c r="B4" s="20" t="s">
        <v>39</v>
      </c>
      <c r="C4" s="25">
        <v>8.0322580645161281</v>
      </c>
      <c r="D4" s="21">
        <v>7.6923076923076934</v>
      </c>
      <c r="E4" s="21">
        <v>6.9444444444444446</v>
      </c>
      <c r="F4" s="21">
        <v>6.9230769230769234</v>
      </c>
      <c r="G4" s="21">
        <v>7.4053173378326669</v>
      </c>
      <c r="H4" s="21">
        <v>7.4053173378326669</v>
      </c>
      <c r="I4" s="21">
        <v>6.9767441860465116</v>
      </c>
      <c r="J4" s="21">
        <v>7.8571428571428568</v>
      </c>
      <c r="K4" s="21">
        <v>8.3000000000000007</v>
      </c>
      <c r="L4" s="21">
        <v>9.3023255813953494</v>
      </c>
      <c r="M4" s="21">
        <v>9.2940199335548179</v>
      </c>
      <c r="N4" s="29">
        <v>10</v>
      </c>
      <c r="O4" s="60">
        <v>10</v>
      </c>
      <c r="P4" s="62">
        <v>10</v>
      </c>
      <c r="Q4" s="60">
        <v>8.1818181818181817</v>
      </c>
      <c r="R4" s="60">
        <v>7.7777777777777777</v>
      </c>
      <c r="S4" s="60">
        <v>7.5</v>
      </c>
      <c r="T4" s="60">
        <v>7.3863636363636367</v>
      </c>
      <c r="U4" s="60">
        <v>7.5</v>
      </c>
      <c r="V4" s="60">
        <v>7.8348214285714288</v>
      </c>
      <c r="W4" s="60">
        <v>8.3333333333333339</v>
      </c>
      <c r="X4" s="60">
        <v>8.5714285714285712</v>
      </c>
      <c r="Y4" s="60">
        <v>8.5714285714285712</v>
      </c>
      <c r="Z4" s="60">
        <v>8.5714285714285712</v>
      </c>
      <c r="AA4" s="101">
        <v>8.3333333333333339</v>
      </c>
      <c r="AB4" s="126">
        <v>8.1395348837209305</v>
      </c>
      <c r="AC4" s="126">
        <v>7.8</v>
      </c>
      <c r="AD4" s="157">
        <v>7.1428571428571432</v>
      </c>
      <c r="AE4" s="183">
        <v>7.1428571428571432</v>
      </c>
      <c r="AF4" s="200">
        <v>7.0588235294117636</v>
      </c>
      <c r="AG4" s="181">
        <v>7.3529411764705879</v>
      </c>
      <c r="AH4" s="181">
        <v>7.333333333333333</v>
      </c>
      <c r="AI4" s="203">
        <v>7.3170731707317076</v>
      </c>
      <c r="AJ4" s="155">
        <f t="shared" ref="AJ4:AU7" si="0">+O4/N4-1</f>
        <v>0</v>
      </c>
      <c r="AK4" s="74">
        <f t="shared" si="0"/>
        <v>0</v>
      </c>
      <c r="AL4" s="74">
        <f t="shared" si="0"/>
        <v>-0.18181818181818188</v>
      </c>
      <c r="AM4" s="74">
        <f t="shared" si="0"/>
        <v>-4.9382716049382713E-2</v>
      </c>
      <c r="AN4" s="74">
        <f t="shared" si="0"/>
        <v>-3.5714285714285698E-2</v>
      </c>
      <c r="AO4" s="74">
        <f t="shared" si="0"/>
        <v>-1.5151515151515138E-2</v>
      </c>
      <c r="AP4" s="74">
        <f t="shared" si="0"/>
        <v>1.538461538461533E-2</v>
      </c>
      <c r="AQ4" s="74">
        <f t="shared" si="0"/>
        <v>4.4642857142857206E-2</v>
      </c>
      <c r="AR4" s="74">
        <f t="shared" si="0"/>
        <v>6.3627730294397056E-2</v>
      </c>
      <c r="AS4" s="74">
        <f t="shared" si="0"/>
        <v>2.857142857142847E-2</v>
      </c>
      <c r="AT4" s="74">
        <f t="shared" si="0"/>
        <v>0</v>
      </c>
      <c r="AU4" s="74">
        <f t="shared" si="0"/>
        <v>0</v>
      </c>
      <c r="AV4" s="74">
        <f t="shared" ref="AV4:AV15" si="1">+Z4/N4-1</f>
        <v>-0.1428571428571429</v>
      </c>
      <c r="AW4" s="97">
        <f t="shared" ref="AW4:AW15" si="2">+Z4/N4-1</f>
        <v>-0.1428571428571429</v>
      </c>
      <c r="AX4" s="105">
        <f t="shared" ref="AX4:AX15" si="3">+AA4/Z4-1</f>
        <v>-2.7777777777777679E-2</v>
      </c>
      <c r="AY4" s="110">
        <f t="shared" ref="AY4:AY15" si="4">+AB4/AA4-1</f>
        <v>-2.3255813953488413E-2</v>
      </c>
      <c r="AZ4" s="110">
        <f t="shared" ref="AZ4:AZ15" si="5">+AC4/AB4-1</f>
        <v>-4.1714285714285815E-2</v>
      </c>
      <c r="BA4" s="111">
        <f t="shared" ref="BA4:BA15" si="6">+AD4/AC4-1</f>
        <v>-8.4249084249084172E-2</v>
      </c>
      <c r="BB4" s="111">
        <f t="shared" ref="BB4:BB15" si="7">+AE4/AD4-1</f>
        <v>0</v>
      </c>
      <c r="BC4" s="190">
        <f t="shared" ref="BC4:BC15" si="8">+AF4/AE4-1</f>
        <v>-1.1764705882353121E-2</v>
      </c>
      <c r="BD4" s="190">
        <f t="shared" ref="BD4:BD15" si="9">+AG4/AF4-1</f>
        <v>4.1666666666666741E-2</v>
      </c>
      <c r="BE4" s="190">
        <f t="shared" ref="BE4:BE15" si="10">+AH4/AG4-1</f>
        <v>-2.666666666666706E-3</v>
      </c>
      <c r="BF4" s="190">
        <f t="shared" ref="BF4:BF15" si="11">+AI4/AH4-1</f>
        <v>-2.2172949002216003E-3</v>
      </c>
      <c r="BG4" s="190">
        <f>+AI4/Z4-1</f>
        <v>-0.14634146341463405</v>
      </c>
      <c r="BH4" s="191">
        <f>+AI4/W4-1</f>
        <v>-0.12195121951219512</v>
      </c>
    </row>
    <row r="5" spans="1:60" ht="15.75" x14ac:dyDescent="0.25">
      <c r="A5" s="10" t="s">
        <v>65</v>
      </c>
      <c r="B5" s="22" t="s">
        <v>36</v>
      </c>
      <c r="C5" s="26">
        <v>5.1923076923076934</v>
      </c>
      <c r="D5" s="27">
        <v>6.5789473684210522</v>
      </c>
      <c r="E5" s="27">
        <v>5.4444444444444446</v>
      </c>
      <c r="F5" s="27">
        <v>5</v>
      </c>
      <c r="G5" s="27">
        <v>5.3482847439902592</v>
      </c>
      <c r="H5" s="27">
        <v>5.3482847439902592</v>
      </c>
      <c r="I5" s="27">
        <v>5.2521008403361336</v>
      </c>
      <c r="J5" s="27">
        <v>5.7628205128205128</v>
      </c>
      <c r="K5" s="27">
        <v>5.4</v>
      </c>
      <c r="L5" s="27">
        <v>6.8030359126249547</v>
      </c>
      <c r="M5" s="27">
        <v>6</v>
      </c>
      <c r="N5" s="30">
        <v>7</v>
      </c>
      <c r="O5" s="60">
        <v>6.0344827590000003</v>
      </c>
      <c r="P5" s="62">
        <v>6.666666666666667</v>
      </c>
      <c r="Q5" s="60">
        <v>5.833333333333333</v>
      </c>
      <c r="R5" s="60">
        <v>6</v>
      </c>
      <c r="S5" s="60">
        <v>5.833333333333333</v>
      </c>
      <c r="T5" s="60">
        <v>5.4616477272727266</v>
      </c>
      <c r="U5" s="60">
        <v>5.5555555555555554</v>
      </c>
      <c r="V5" s="94">
        <v>5.5555555555555554</v>
      </c>
      <c r="W5" s="94">
        <v>5.833333333333333</v>
      </c>
      <c r="X5" s="94">
        <v>5.882352941176471</v>
      </c>
      <c r="Y5" s="94">
        <v>6.2222222222222223</v>
      </c>
      <c r="Z5" s="94">
        <v>5.6797235023041477</v>
      </c>
      <c r="AA5" s="102">
        <v>5.7971014492753623</v>
      </c>
      <c r="AB5" s="127">
        <v>6</v>
      </c>
      <c r="AC5" s="127">
        <v>5.8</v>
      </c>
      <c r="AD5" s="152">
        <v>5.7142857142857144</v>
      </c>
      <c r="AE5" s="184">
        <v>5.833333333333333</v>
      </c>
      <c r="AF5" s="152">
        <v>5.833333333333333</v>
      </c>
      <c r="AG5" s="153">
        <v>5.645161290322581</v>
      </c>
      <c r="AH5" s="153">
        <v>5.833333333333333</v>
      </c>
      <c r="AI5" s="204">
        <v>5.4616477272727266</v>
      </c>
      <c r="AJ5" s="154">
        <f t="shared" si="0"/>
        <v>-0.13793103442857135</v>
      </c>
      <c r="AK5" s="16">
        <f t="shared" si="0"/>
        <v>0.1047619046924626</v>
      </c>
      <c r="AL5" s="16">
        <f t="shared" si="0"/>
        <v>-0.12500000000000011</v>
      </c>
      <c r="AM5" s="16">
        <f t="shared" si="0"/>
        <v>2.8571428571428692E-2</v>
      </c>
      <c r="AN5" s="16">
        <f t="shared" si="0"/>
        <v>-2.777777777777779E-2</v>
      </c>
      <c r="AO5" s="16">
        <f t="shared" si="0"/>
        <v>-6.3717532467532534E-2</v>
      </c>
      <c r="AP5" s="16">
        <f t="shared" si="0"/>
        <v>1.7194047103019861E-2</v>
      </c>
      <c r="AQ5" s="16">
        <f t="shared" si="0"/>
        <v>0</v>
      </c>
      <c r="AR5" s="16">
        <f t="shared" si="0"/>
        <v>5.0000000000000044E-2</v>
      </c>
      <c r="AS5" s="16">
        <f t="shared" si="0"/>
        <v>8.4033613445380073E-3</v>
      </c>
      <c r="AT5" s="16">
        <f t="shared" si="0"/>
        <v>5.7777777777777706E-2</v>
      </c>
      <c r="AU5" s="16">
        <f t="shared" si="0"/>
        <v>-8.7187294272547677E-2</v>
      </c>
      <c r="AV5" s="16">
        <f t="shared" si="1"/>
        <v>-0.18861092824226466</v>
      </c>
      <c r="AW5" s="17">
        <f t="shared" si="2"/>
        <v>-0.18861092824226466</v>
      </c>
      <c r="AX5" s="106">
        <f t="shared" si="3"/>
        <v>2.0666137519475436E-2</v>
      </c>
      <c r="AY5" s="111">
        <f t="shared" si="4"/>
        <v>3.499999999999992E-2</v>
      </c>
      <c r="AZ5" s="111">
        <f t="shared" si="5"/>
        <v>-3.3333333333333326E-2</v>
      </c>
      <c r="BA5" s="111">
        <f t="shared" si="6"/>
        <v>-1.4778325123152691E-2</v>
      </c>
      <c r="BB5" s="111">
        <f t="shared" si="7"/>
        <v>2.0833333333333259E-2</v>
      </c>
      <c r="BC5" s="190">
        <f t="shared" si="8"/>
        <v>0</v>
      </c>
      <c r="BD5" s="190">
        <f t="shared" si="9"/>
        <v>-3.2258064516128893E-2</v>
      </c>
      <c r="BE5" s="190">
        <f t="shared" si="10"/>
        <v>3.3333333333333215E-2</v>
      </c>
      <c r="BF5" s="190">
        <f t="shared" si="11"/>
        <v>-6.3717532467532534E-2</v>
      </c>
      <c r="BG5" s="190">
        <f t="shared" ref="BG5:BG14" si="12">+AI5/Z5-1</f>
        <v>-3.8395491425410433E-2</v>
      </c>
      <c r="BH5" s="191">
        <f t="shared" ref="BH5:BH14" si="13">+AI5/W5-1</f>
        <v>-6.3717532467532534E-2</v>
      </c>
    </row>
    <row r="6" spans="1:60" ht="15.75" x14ac:dyDescent="0.25">
      <c r="A6" s="10" t="s">
        <v>67</v>
      </c>
      <c r="B6" s="22" t="s">
        <v>45</v>
      </c>
      <c r="C6" s="26">
        <v>10</v>
      </c>
      <c r="D6" s="27">
        <v>10</v>
      </c>
      <c r="E6" s="27">
        <v>10</v>
      </c>
      <c r="F6" s="27">
        <v>10</v>
      </c>
      <c r="G6" s="27">
        <v>10.696569487980518</v>
      </c>
      <c r="H6" s="27">
        <v>10.696569487980518</v>
      </c>
      <c r="I6" s="27">
        <v>10.144927536231879</v>
      </c>
      <c r="J6" s="27">
        <v>10.256410256410261</v>
      </c>
      <c r="K6" s="27">
        <v>10.8</v>
      </c>
      <c r="L6" s="27">
        <v>12.5</v>
      </c>
      <c r="M6" s="27">
        <v>12.30769230769231</v>
      </c>
      <c r="N6" s="30">
        <v>11.875</v>
      </c>
      <c r="O6" s="60">
        <v>12.222222220000001</v>
      </c>
      <c r="P6" s="62">
        <v>11.96417636252297</v>
      </c>
      <c r="Q6" s="60">
        <v>12.018518518518521</v>
      </c>
      <c r="R6" s="60">
        <v>11.53846153846154</v>
      </c>
      <c r="S6" s="60">
        <v>11.805555555555561</v>
      </c>
      <c r="T6" s="60">
        <v>11.66666666666667</v>
      </c>
      <c r="U6" s="60">
        <v>11.65</v>
      </c>
      <c r="V6" s="94">
        <v>11.53846153846154</v>
      </c>
      <c r="W6" s="94">
        <v>11.111111111111111</v>
      </c>
      <c r="X6" s="94">
        <v>11.66666666666667</v>
      </c>
      <c r="Y6" s="94">
        <v>11.53846153846154</v>
      </c>
      <c r="Z6" s="94">
        <v>11.428571428571431</v>
      </c>
      <c r="AA6" s="102">
        <v>11.111111111111111</v>
      </c>
      <c r="AB6" s="127">
        <v>10.90909090909091</v>
      </c>
      <c r="AC6" s="127">
        <v>10.71428571428571</v>
      </c>
      <c r="AD6" s="160">
        <v>10.90909090909091</v>
      </c>
      <c r="AE6" s="185">
        <v>11.111111111111111</v>
      </c>
      <c r="AF6" s="160">
        <v>10.83333333333333</v>
      </c>
      <c r="AG6" s="161">
        <v>10.83333333333333</v>
      </c>
      <c r="AH6" s="161">
        <v>10.8</v>
      </c>
      <c r="AI6" s="205">
        <v>10.82792207792208</v>
      </c>
      <c r="AJ6" s="154">
        <f t="shared" si="0"/>
        <v>2.923976589473698E-2</v>
      </c>
      <c r="AK6" s="16">
        <f t="shared" si="0"/>
        <v>-2.1112842888323047E-2</v>
      </c>
      <c r="AL6" s="16">
        <f t="shared" si="0"/>
        <v>4.5420724627376341E-3</v>
      </c>
      <c r="AM6" s="16">
        <f t="shared" si="0"/>
        <v>-3.9943107739717987E-2</v>
      </c>
      <c r="AN6" s="16">
        <f t="shared" si="0"/>
        <v>2.3148148148148362E-2</v>
      </c>
      <c r="AO6" s="16">
        <f t="shared" si="0"/>
        <v>-1.1764705882353121E-2</v>
      </c>
      <c r="AP6" s="16">
        <f t="shared" si="0"/>
        <v>-1.4285714285716677E-3</v>
      </c>
      <c r="AQ6" s="16">
        <f t="shared" si="0"/>
        <v>-9.5741168702541124E-3</v>
      </c>
      <c r="AR6" s="16">
        <f t="shared" si="0"/>
        <v>-3.7037037037037202E-2</v>
      </c>
      <c r="AS6" s="16">
        <f t="shared" si="0"/>
        <v>5.0000000000000266E-2</v>
      </c>
      <c r="AT6" s="16">
        <f t="shared" si="0"/>
        <v>-1.0989010989011061E-2</v>
      </c>
      <c r="AU6" s="16">
        <f t="shared" si="0"/>
        <v>-9.52380952380949E-3</v>
      </c>
      <c r="AV6" s="16">
        <f t="shared" si="1"/>
        <v>-3.7593984962405846E-2</v>
      </c>
      <c r="AW6" s="17">
        <f t="shared" si="2"/>
        <v>-3.7593984962405846E-2</v>
      </c>
      <c r="AX6" s="106">
        <f t="shared" si="3"/>
        <v>-2.7777777777778012E-2</v>
      </c>
      <c r="AY6" s="111">
        <f t="shared" si="4"/>
        <v>-1.8181818181818077E-2</v>
      </c>
      <c r="AZ6" s="111">
        <f t="shared" si="5"/>
        <v>-1.7857142857143349E-2</v>
      </c>
      <c r="BA6" s="111">
        <f t="shared" si="6"/>
        <v>1.8181818181818743E-2</v>
      </c>
      <c r="BB6" s="111">
        <f t="shared" si="7"/>
        <v>1.8518518518518379E-2</v>
      </c>
      <c r="BC6" s="190">
        <f t="shared" si="8"/>
        <v>-2.5000000000000244E-2</v>
      </c>
      <c r="BD6" s="190">
        <f t="shared" si="9"/>
        <v>0</v>
      </c>
      <c r="BE6" s="190">
        <f t="shared" si="10"/>
        <v>-3.0769230769227551E-3</v>
      </c>
      <c r="BF6" s="190">
        <f t="shared" si="11"/>
        <v>2.5853775853776906E-3</v>
      </c>
      <c r="BG6" s="190">
        <f t="shared" si="12"/>
        <v>-5.2556818181818121E-2</v>
      </c>
      <c r="BH6" s="191">
        <f t="shared" si="13"/>
        <v>-2.5487012987012725E-2</v>
      </c>
    </row>
    <row r="7" spans="1:60" ht="15.75" x14ac:dyDescent="0.25">
      <c r="A7" s="10" t="s">
        <v>68</v>
      </c>
      <c r="B7" s="22" t="s">
        <v>46</v>
      </c>
      <c r="C7" s="26">
        <v>9.375</v>
      </c>
      <c r="D7" s="27">
        <v>9.9504950495049513</v>
      </c>
      <c r="E7" s="27">
        <v>9.2307692307692299</v>
      </c>
      <c r="F7" s="27">
        <v>9.0909090909090917</v>
      </c>
      <c r="G7" s="27">
        <v>9.7241540799822896</v>
      </c>
      <c r="H7" s="27">
        <v>9.7241540799822896</v>
      </c>
      <c r="I7" s="27">
        <v>9.2592592592592595</v>
      </c>
      <c r="J7" s="27">
        <v>9.9418604651162781</v>
      </c>
      <c r="K7" s="27">
        <v>10</v>
      </c>
      <c r="L7" s="27">
        <v>11.76470588235294</v>
      </c>
      <c r="M7" s="27">
        <v>11.111111111111111</v>
      </c>
      <c r="N7" s="30">
        <v>11.111111111111111</v>
      </c>
      <c r="O7" s="60">
        <v>10.76923077</v>
      </c>
      <c r="P7" s="62">
        <v>10.46511627906977</v>
      </c>
      <c r="Q7" s="60">
        <v>10.414553592019169</v>
      </c>
      <c r="R7" s="60">
        <v>10</v>
      </c>
      <c r="S7" s="60">
        <v>10</v>
      </c>
      <c r="T7" s="60">
        <v>9.9833333333333325</v>
      </c>
      <c r="U7" s="60">
        <v>10</v>
      </c>
      <c r="V7" s="94">
        <v>10.15867066466766</v>
      </c>
      <c r="W7" s="94">
        <v>10</v>
      </c>
      <c r="X7" s="94">
        <v>10.71428571428571</v>
      </c>
      <c r="Y7" s="94">
        <v>10</v>
      </c>
      <c r="Z7" s="94">
        <v>10.52631578947368</v>
      </c>
      <c r="AA7" s="102">
        <v>10</v>
      </c>
      <c r="AB7" s="127">
        <v>10</v>
      </c>
      <c r="AC7" s="127">
        <v>9.7345132743362832</v>
      </c>
      <c r="AD7" s="160">
        <v>9.2307692307692299</v>
      </c>
      <c r="AE7" s="185">
        <v>9.3023255813953494</v>
      </c>
      <c r="AF7" s="160">
        <v>8.75</v>
      </c>
      <c r="AG7" s="161">
        <v>9.0909090909090917</v>
      </c>
      <c r="AH7" s="161">
        <v>9.2307692307692299</v>
      </c>
      <c r="AI7" s="205">
        <v>9.2307692307692299</v>
      </c>
      <c r="AJ7" s="154">
        <f t="shared" si="0"/>
        <v>-3.0769230699999928E-2</v>
      </c>
      <c r="AK7" s="16">
        <f t="shared" si="0"/>
        <v>-2.8239202727218582E-2</v>
      </c>
      <c r="AL7" s="16">
        <f t="shared" si="0"/>
        <v>-4.8315456515017896E-3</v>
      </c>
      <c r="AM7" s="16">
        <f t="shared" si="0"/>
        <v>-3.9805219528261659E-2</v>
      </c>
      <c r="AN7" s="16">
        <f t="shared" si="0"/>
        <v>0</v>
      </c>
      <c r="AO7" s="16">
        <f t="shared" si="0"/>
        <v>-1.6666666666667052E-3</v>
      </c>
      <c r="AP7" s="16">
        <f t="shared" si="0"/>
        <v>1.6694490818029983E-3</v>
      </c>
      <c r="AQ7" s="16">
        <f t="shared" si="0"/>
        <v>1.5867066466765944E-2</v>
      </c>
      <c r="AR7" s="16">
        <f t="shared" si="0"/>
        <v>-1.5619235026441469E-2</v>
      </c>
      <c r="AS7" s="16">
        <f t="shared" si="0"/>
        <v>7.1428571428570953E-2</v>
      </c>
      <c r="AT7" s="16">
        <f t="shared" si="0"/>
        <v>-6.6666666666666319E-2</v>
      </c>
      <c r="AU7" s="16">
        <f t="shared" si="0"/>
        <v>5.2631578947367919E-2</v>
      </c>
      <c r="AV7" s="16">
        <f t="shared" si="1"/>
        <v>-5.2631578947368807E-2</v>
      </c>
      <c r="AW7" s="17">
        <f t="shared" si="2"/>
        <v>-5.2631578947368807E-2</v>
      </c>
      <c r="AX7" s="106">
        <f t="shared" si="3"/>
        <v>-4.99999999999996E-2</v>
      </c>
      <c r="AY7" s="111">
        <f t="shared" si="4"/>
        <v>0</v>
      </c>
      <c r="AZ7" s="111">
        <f t="shared" si="5"/>
        <v>-2.6548672566371723E-2</v>
      </c>
      <c r="BA7" s="111">
        <f t="shared" si="6"/>
        <v>-5.1748251748251817E-2</v>
      </c>
      <c r="BB7" s="111">
        <f t="shared" si="7"/>
        <v>7.7519379844963598E-3</v>
      </c>
      <c r="BC7" s="190">
        <f t="shared" si="8"/>
        <v>-5.9375000000000067E-2</v>
      </c>
      <c r="BD7" s="190">
        <f t="shared" si="9"/>
        <v>3.8961038961039085E-2</v>
      </c>
      <c r="BE7" s="190">
        <f t="shared" si="10"/>
        <v>1.5384615384615108E-2</v>
      </c>
      <c r="BF7" s="190">
        <f t="shared" si="11"/>
        <v>0</v>
      </c>
      <c r="BG7" s="190">
        <f t="shared" si="12"/>
        <v>-0.12307692307692275</v>
      </c>
      <c r="BH7" s="191">
        <f t="shared" si="13"/>
        <v>-7.6923076923076983E-2</v>
      </c>
    </row>
    <row r="8" spans="1:60" ht="15.75" x14ac:dyDescent="0.25">
      <c r="A8" s="10" t="s">
        <v>70</v>
      </c>
      <c r="B8" s="22" t="s">
        <v>37</v>
      </c>
      <c r="C8" s="26">
        <v>5.3452380952380949</v>
      </c>
      <c r="D8" s="27">
        <v>5.2506265664160399</v>
      </c>
      <c r="E8" s="27">
        <v>5.2631578947368416</v>
      </c>
      <c r="F8" s="27">
        <v>5.208333333333333</v>
      </c>
      <c r="G8" s="27">
        <v>5.5711299416565199</v>
      </c>
      <c r="H8" s="27">
        <v>5.5711299416565199</v>
      </c>
      <c r="I8" s="27">
        <v>5.7142857142857144</v>
      </c>
      <c r="J8" s="27">
        <v>6.1538461538461542</v>
      </c>
      <c r="K8" s="27">
        <v>6.7</v>
      </c>
      <c r="L8" s="27">
        <v>7.2727272727272716</v>
      </c>
      <c r="M8" s="27">
        <v>7.1750321750321753</v>
      </c>
      <c r="N8" s="30">
        <v>7.034143518518519</v>
      </c>
      <c r="O8" s="60">
        <v>6.9444444440000002</v>
      </c>
      <c r="P8" s="62">
        <v>6.7857142857142856</v>
      </c>
      <c r="Q8" s="60">
        <v>6.3636363636363633</v>
      </c>
      <c r="R8" s="60">
        <v>6.335680751173709</v>
      </c>
      <c r="S8" s="60">
        <v>6.4516129032258061</v>
      </c>
      <c r="T8" s="60">
        <v>6.3492063492063489</v>
      </c>
      <c r="U8" s="60">
        <v>6.3636363636363633</v>
      </c>
      <c r="V8" s="94">
        <v>6.666666666666667</v>
      </c>
      <c r="W8" s="94">
        <v>7.1</v>
      </c>
      <c r="X8" s="94">
        <v>7.4074074074074074</v>
      </c>
      <c r="Y8" s="94">
        <v>7.1428571428571432</v>
      </c>
      <c r="Z8" s="94">
        <v>6.9230769230769234</v>
      </c>
      <c r="AA8" s="102">
        <v>7</v>
      </c>
      <c r="AB8" s="127">
        <v>6.8181818181818183</v>
      </c>
      <c r="AC8" s="127">
        <v>6.6326530612244898</v>
      </c>
      <c r="AD8" s="160">
        <v>6.25</v>
      </c>
      <c r="AE8" s="185">
        <v>6.25</v>
      </c>
      <c r="AF8" s="160">
        <v>6.4102564102564106</v>
      </c>
      <c r="AG8" s="161">
        <v>6.25</v>
      </c>
      <c r="AH8" s="161">
        <v>6.4028026237328568</v>
      </c>
      <c r="AI8" s="205">
        <v>6.4516129032258061</v>
      </c>
      <c r="AJ8" s="154">
        <f t="shared" ref="AJ8:AK14" si="14">+O8/N8-1</f>
        <v>-1.2751953991608445E-2</v>
      </c>
      <c r="AK8" s="16">
        <f t="shared" si="14"/>
        <v>-2.2857142794605712E-2</v>
      </c>
      <c r="AL8" s="16">
        <f t="shared" ref="AL8:AL14" si="15">+Q8/P8-1</f>
        <v>-6.2200956937799035E-2</v>
      </c>
      <c r="AM8" s="16">
        <f t="shared" ref="AM8:AU14" si="16">+R8/Q8-1</f>
        <v>-4.3930248155599205E-3</v>
      </c>
      <c r="AN8" s="16">
        <f t="shared" si="16"/>
        <v>1.8298294469875298E-2</v>
      </c>
      <c r="AO8" s="16">
        <f t="shared" si="16"/>
        <v>-1.5873015873015817E-2</v>
      </c>
      <c r="AP8" s="16">
        <f t="shared" si="16"/>
        <v>2.2727272727272041E-3</v>
      </c>
      <c r="AQ8" s="16">
        <f t="shared" si="16"/>
        <v>4.7619047619047672E-2</v>
      </c>
      <c r="AR8" s="16">
        <f t="shared" si="16"/>
        <v>6.4999999999999947E-2</v>
      </c>
      <c r="AS8" s="16">
        <f t="shared" si="16"/>
        <v>4.3296817944705301E-2</v>
      </c>
      <c r="AT8" s="16">
        <f t="shared" si="16"/>
        <v>-3.5714285714285698E-2</v>
      </c>
      <c r="AU8" s="16">
        <f t="shared" si="16"/>
        <v>-3.0769230769230771E-2</v>
      </c>
      <c r="AV8" s="16">
        <f t="shared" si="1"/>
        <v>-1.57896402240294E-2</v>
      </c>
      <c r="AW8" s="17">
        <f t="shared" si="2"/>
        <v>-1.57896402240294E-2</v>
      </c>
      <c r="AX8" s="106">
        <f t="shared" si="3"/>
        <v>1.1111111111111072E-2</v>
      </c>
      <c r="AY8" s="111">
        <f t="shared" si="4"/>
        <v>-2.5974025974025983E-2</v>
      </c>
      <c r="AZ8" s="111">
        <f t="shared" si="5"/>
        <v>-2.7210884353741527E-2</v>
      </c>
      <c r="BA8" s="111">
        <f t="shared" si="6"/>
        <v>-5.7692307692307709E-2</v>
      </c>
      <c r="BB8" s="111">
        <f t="shared" si="7"/>
        <v>0</v>
      </c>
      <c r="BC8" s="190">
        <f t="shared" si="8"/>
        <v>2.5641025641025772E-2</v>
      </c>
      <c r="BD8" s="190">
        <f t="shared" si="9"/>
        <v>-2.5000000000000022E-2</v>
      </c>
      <c r="BE8" s="190">
        <f t="shared" si="10"/>
        <v>2.4448419797256982E-2</v>
      </c>
      <c r="BF8" s="190">
        <f t="shared" si="11"/>
        <v>7.623267865860317E-3</v>
      </c>
      <c r="BG8" s="190">
        <f t="shared" si="12"/>
        <v>-6.8100358422939156E-2</v>
      </c>
      <c r="BH8" s="191">
        <f t="shared" si="13"/>
        <v>-9.1322126306224494E-2</v>
      </c>
    </row>
    <row r="9" spans="1:60" ht="15.75" x14ac:dyDescent="0.25">
      <c r="A9" s="10" t="s">
        <v>72</v>
      </c>
      <c r="B9" s="22" t="s">
        <v>40</v>
      </c>
      <c r="C9" s="26">
        <v>6.3829787234042552</v>
      </c>
      <c r="D9" s="27">
        <v>6.0435571687840293</v>
      </c>
      <c r="E9" s="27">
        <v>6</v>
      </c>
      <c r="F9" s="27">
        <v>6</v>
      </c>
      <c r="G9" s="27">
        <v>6.4179416927883111</v>
      </c>
      <c r="H9" s="27">
        <v>6.4179416927883111</v>
      </c>
      <c r="I9" s="27">
        <v>6.3829787234042552</v>
      </c>
      <c r="J9" s="27">
        <v>6.666666666666667</v>
      </c>
      <c r="K9" s="27">
        <v>7.3</v>
      </c>
      <c r="L9" s="27">
        <v>8.5714285714285712</v>
      </c>
      <c r="M9" s="27">
        <v>8.125</v>
      </c>
      <c r="N9" s="30">
        <v>8.5714285714285712</v>
      </c>
      <c r="O9" s="60">
        <v>8</v>
      </c>
      <c r="P9" s="62">
        <v>7.735042735042736</v>
      </c>
      <c r="Q9" s="60">
        <v>7.2727272727272716</v>
      </c>
      <c r="R9" s="60">
        <v>7.2727272727272716</v>
      </c>
      <c r="S9" s="60">
        <v>7.4468085106382977</v>
      </c>
      <c r="T9" s="60">
        <v>7.3223039215686274</v>
      </c>
      <c r="U9" s="60">
        <v>7.1008403361344534</v>
      </c>
      <c r="V9" s="94">
        <v>7.1428571428571432</v>
      </c>
      <c r="W9" s="94">
        <v>7.4</v>
      </c>
      <c r="X9" s="94">
        <v>8.0178571428571423</v>
      </c>
      <c r="Y9" s="94">
        <v>8.0947580645161281</v>
      </c>
      <c r="Z9" s="94">
        <v>7.8571428571428568</v>
      </c>
      <c r="AA9" s="102">
        <v>8.125</v>
      </c>
      <c r="AB9" s="127">
        <v>7.9473684210526319</v>
      </c>
      <c r="AC9" s="127">
        <v>7.6923076923076934</v>
      </c>
      <c r="AD9" s="160">
        <v>7.291666666666667</v>
      </c>
      <c r="AE9" s="185">
        <v>7.291666666666667</v>
      </c>
      <c r="AF9" s="160">
        <v>7.6923076923076934</v>
      </c>
      <c r="AG9" s="161">
        <v>7.0370370370370372</v>
      </c>
      <c r="AH9" s="161">
        <v>7.372837297383775</v>
      </c>
      <c r="AI9" s="205">
        <v>7.2727272727272716</v>
      </c>
      <c r="AJ9" s="154">
        <f t="shared" si="14"/>
        <v>-6.6666666666666652E-2</v>
      </c>
      <c r="AK9" s="16">
        <f t="shared" si="14"/>
        <v>-3.3119658119658002E-2</v>
      </c>
      <c r="AL9" s="16">
        <f t="shared" si="15"/>
        <v>-5.976896032144674E-2</v>
      </c>
      <c r="AM9" s="16">
        <f t="shared" si="16"/>
        <v>0</v>
      </c>
      <c r="AN9" s="16">
        <f t="shared" si="16"/>
        <v>2.3936170212766061E-2</v>
      </c>
      <c r="AO9" s="16">
        <f t="shared" si="16"/>
        <v>-1.6719187675069969E-2</v>
      </c>
      <c r="AP9" s="16">
        <f t="shared" si="16"/>
        <v>-3.0245068738792624E-2</v>
      </c>
      <c r="AQ9" s="16">
        <f t="shared" si="16"/>
        <v>5.9171597633136397E-3</v>
      </c>
      <c r="AR9" s="16">
        <f t="shared" si="16"/>
        <v>3.6000000000000032E-2</v>
      </c>
      <c r="AS9" s="16">
        <f t="shared" si="16"/>
        <v>8.34942084942083E-2</v>
      </c>
      <c r="AT9" s="16">
        <f t="shared" si="16"/>
        <v>9.5912062648177976E-3</v>
      </c>
      <c r="AU9" s="16">
        <f t="shared" si="16"/>
        <v>-2.935420743639916E-2</v>
      </c>
      <c r="AV9" s="16">
        <f t="shared" si="1"/>
        <v>-8.333333333333337E-2</v>
      </c>
      <c r="AW9" s="17">
        <f t="shared" si="2"/>
        <v>-8.333333333333337E-2</v>
      </c>
      <c r="AX9" s="106">
        <f t="shared" si="3"/>
        <v>3.4090909090909172E-2</v>
      </c>
      <c r="AY9" s="111">
        <f t="shared" si="4"/>
        <v>-2.1862348178137592E-2</v>
      </c>
      <c r="AZ9" s="111">
        <f t="shared" si="5"/>
        <v>-3.2093734080488989E-2</v>
      </c>
      <c r="BA9" s="111">
        <f t="shared" si="6"/>
        <v>-5.2083333333333481E-2</v>
      </c>
      <c r="BB9" s="111">
        <f t="shared" si="7"/>
        <v>0</v>
      </c>
      <c r="BC9" s="190">
        <f t="shared" si="8"/>
        <v>5.4945054945054972E-2</v>
      </c>
      <c r="BD9" s="190">
        <f t="shared" si="9"/>
        <v>-8.5185185185185253E-2</v>
      </c>
      <c r="BE9" s="190">
        <f t="shared" si="10"/>
        <v>4.7718984365062722E-2</v>
      </c>
      <c r="BF9" s="190">
        <f t="shared" si="11"/>
        <v>-1.3578222415409513E-2</v>
      </c>
      <c r="BG9" s="190">
        <f t="shared" si="12"/>
        <v>-7.4380165289256284E-2</v>
      </c>
      <c r="BH9" s="191">
        <f t="shared" si="13"/>
        <v>-1.7199017199017397E-2</v>
      </c>
    </row>
    <row r="10" spans="1:60" ht="15.75" x14ac:dyDescent="0.25">
      <c r="A10" s="10" t="s">
        <v>66</v>
      </c>
      <c r="B10" s="22" t="s">
        <v>42</v>
      </c>
      <c r="C10" s="26">
        <v>7.6923076923076934</v>
      </c>
      <c r="D10" s="27">
        <v>7.6769230769230772</v>
      </c>
      <c r="E10" s="27">
        <v>7.291666666666667</v>
      </c>
      <c r="F10" s="27">
        <v>7.4074074074074074</v>
      </c>
      <c r="G10" s="27">
        <v>7.9233848059114953</v>
      </c>
      <c r="H10" s="27">
        <v>7.9233848059114953</v>
      </c>
      <c r="I10" s="27">
        <v>7.5757575757575761</v>
      </c>
      <c r="J10" s="27">
        <v>8.3333333333333339</v>
      </c>
      <c r="K10" s="27">
        <v>8.6999999999999993</v>
      </c>
      <c r="L10" s="27">
        <v>10</v>
      </c>
      <c r="M10" s="27">
        <v>9.615384615384615</v>
      </c>
      <c r="N10" s="30">
        <v>10</v>
      </c>
      <c r="O10" s="60">
        <v>9.6774193549999996</v>
      </c>
      <c r="P10" s="62">
        <v>9.5588235294117645</v>
      </c>
      <c r="Q10" s="60">
        <v>8.5714285714285712</v>
      </c>
      <c r="R10" s="60">
        <v>8.3333333333333339</v>
      </c>
      <c r="S10" s="60">
        <v>8.6</v>
      </c>
      <c r="T10" s="60">
        <v>8.3333333333333339</v>
      </c>
      <c r="U10" s="60">
        <v>8.2089552238805972</v>
      </c>
      <c r="V10" s="94">
        <v>8.5714285714285712</v>
      </c>
      <c r="W10" s="94">
        <v>8.75</v>
      </c>
      <c r="X10" s="94">
        <v>9.375</v>
      </c>
      <c r="Y10" s="94">
        <v>9.2307692307692299</v>
      </c>
      <c r="Z10" s="94">
        <v>9.1666666666666661</v>
      </c>
      <c r="AA10" s="102">
        <v>9.0909090909090917</v>
      </c>
      <c r="AB10" s="127">
        <v>8.5714285714285712</v>
      </c>
      <c r="AC10" s="127">
        <v>8.5106382978723403</v>
      </c>
      <c r="AD10" s="160">
        <v>8</v>
      </c>
      <c r="AE10" s="185">
        <v>8.0825791855203626</v>
      </c>
      <c r="AF10" s="160">
        <v>8</v>
      </c>
      <c r="AG10" s="161">
        <v>8</v>
      </c>
      <c r="AH10" s="161">
        <v>8</v>
      </c>
      <c r="AI10" s="205">
        <v>8</v>
      </c>
      <c r="AJ10" s="154">
        <f t="shared" si="14"/>
        <v>-3.2258064500000017E-2</v>
      </c>
      <c r="AK10" s="16">
        <f t="shared" si="14"/>
        <v>-1.2254901977246768E-2</v>
      </c>
      <c r="AL10" s="16">
        <f t="shared" si="15"/>
        <v>-0.10329670329670326</v>
      </c>
      <c r="AM10" s="16">
        <f t="shared" si="16"/>
        <v>-2.7777777777777679E-2</v>
      </c>
      <c r="AN10" s="16">
        <f t="shared" si="16"/>
        <v>3.1999999999999806E-2</v>
      </c>
      <c r="AO10" s="16">
        <f t="shared" si="16"/>
        <v>-3.100775193798444E-2</v>
      </c>
      <c r="AP10" s="16">
        <f t="shared" si="16"/>
        <v>-1.4925373134328401E-2</v>
      </c>
      <c r="AQ10" s="16">
        <f t="shared" si="16"/>
        <v>4.415584415584406E-2</v>
      </c>
      <c r="AR10" s="16">
        <f t="shared" si="16"/>
        <v>2.0833333333333259E-2</v>
      </c>
      <c r="AS10" s="16">
        <f t="shared" si="16"/>
        <v>7.1428571428571397E-2</v>
      </c>
      <c r="AT10" s="16">
        <f t="shared" si="16"/>
        <v>-1.5384615384615441E-2</v>
      </c>
      <c r="AU10" s="16">
        <f t="shared" si="16"/>
        <v>-6.9444444444444198E-3</v>
      </c>
      <c r="AV10" s="16">
        <f t="shared" si="1"/>
        <v>-8.333333333333337E-2</v>
      </c>
      <c r="AW10" s="17">
        <f t="shared" si="2"/>
        <v>-8.333333333333337E-2</v>
      </c>
      <c r="AX10" s="106">
        <f t="shared" si="3"/>
        <v>-8.2644628099172168E-3</v>
      </c>
      <c r="AY10" s="111">
        <f t="shared" si="4"/>
        <v>-5.7142857142857273E-2</v>
      </c>
      <c r="AZ10" s="111">
        <f t="shared" si="5"/>
        <v>-7.0921985815602939E-3</v>
      </c>
      <c r="BA10" s="111">
        <f t="shared" si="6"/>
        <v>-5.9999999999999942E-2</v>
      </c>
      <c r="BB10" s="111">
        <f t="shared" si="7"/>
        <v>1.0322398190045323E-2</v>
      </c>
      <c r="BC10" s="190">
        <f t="shared" si="8"/>
        <v>-1.0216934919524245E-2</v>
      </c>
      <c r="BD10" s="190">
        <f t="shared" si="9"/>
        <v>0</v>
      </c>
      <c r="BE10" s="190">
        <f t="shared" si="10"/>
        <v>0</v>
      </c>
      <c r="BF10" s="190">
        <f t="shared" si="11"/>
        <v>0</v>
      </c>
      <c r="BG10" s="190">
        <f t="shared" si="12"/>
        <v>-0.1272727272727272</v>
      </c>
      <c r="BH10" s="191">
        <f t="shared" si="13"/>
        <v>-8.5714285714285743E-2</v>
      </c>
    </row>
    <row r="11" spans="1:60" ht="15.75" x14ac:dyDescent="0.25">
      <c r="A11" s="10" t="s">
        <v>71</v>
      </c>
      <c r="B11" s="22" t="s">
        <v>43</v>
      </c>
      <c r="C11" s="26">
        <v>9.9916666666666671</v>
      </c>
      <c r="D11" s="27">
        <v>10.66666666666667</v>
      </c>
      <c r="E11" s="27">
        <v>9.615384615384615</v>
      </c>
      <c r="F11" s="27">
        <v>9.2307692307692299</v>
      </c>
      <c r="G11" s="27">
        <v>9.8737564504435547</v>
      </c>
      <c r="H11" s="27">
        <v>9.8737564504435547</v>
      </c>
      <c r="I11" s="27">
        <v>10.16260162601626</v>
      </c>
      <c r="J11" s="27">
        <v>11.81818181818182</v>
      </c>
      <c r="K11" s="27">
        <v>12.1</v>
      </c>
      <c r="L11" s="27">
        <v>14.28571428571429</v>
      </c>
      <c r="M11" s="27">
        <v>13.23529411764706</v>
      </c>
      <c r="N11" s="30">
        <v>14.28571428571429</v>
      </c>
      <c r="O11" s="60">
        <v>15.65217391</v>
      </c>
      <c r="P11" s="62">
        <v>13.33333333333333</v>
      </c>
      <c r="Q11" s="60">
        <v>11.90476190476191</v>
      </c>
      <c r="R11" s="60">
        <v>11.76470588235294</v>
      </c>
      <c r="S11" s="60">
        <v>11.53846153846154</v>
      </c>
      <c r="T11" s="60">
        <v>10.83333333333333</v>
      </c>
      <c r="U11" s="60">
        <v>10.52631578947368</v>
      </c>
      <c r="V11" s="94">
        <v>11.304347826086961</v>
      </c>
      <c r="W11" s="94">
        <v>11.3</v>
      </c>
      <c r="X11" s="94">
        <v>11.76470588235294</v>
      </c>
      <c r="Y11" s="94">
        <v>11.58657513348588</v>
      </c>
      <c r="Z11" s="94">
        <v>11.81818181818182</v>
      </c>
      <c r="AA11" s="102">
        <v>10.90909090909091</v>
      </c>
      <c r="AB11" s="127">
        <v>11.18139534883721</v>
      </c>
      <c r="AC11" s="127">
        <v>11</v>
      </c>
      <c r="AD11" s="160">
        <v>10.52631578947368</v>
      </c>
      <c r="AE11" s="185">
        <v>10.52631578947368</v>
      </c>
      <c r="AF11" s="160">
        <v>10</v>
      </c>
      <c r="AG11" s="161">
        <v>10.4</v>
      </c>
      <c r="AH11" s="161">
        <v>10</v>
      </c>
      <c r="AI11" s="205">
        <v>10.71428571428571</v>
      </c>
      <c r="AJ11" s="154">
        <f t="shared" si="14"/>
        <v>9.5652173699999787E-2</v>
      </c>
      <c r="AK11" s="16">
        <f t="shared" si="14"/>
        <v>-0.14814814798251053</v>
      </c>
      <c r="AL11" s="16">
        <f t="shared" si="15"/>
        <v>-0.10714285714285654</v>
      </c>
      <c r="AM11" s="16">
        <f t="shared" si="16"/>
        <v>-1.1764705882353454E-2</v>
      </c>
      <c r="AN11" s="16">
        <f t="shared" si="16"/>
        <v>-1.9230769230769051E-2</v>
      </c>
      <c r="AO11" s="16">
        <f t="shared" si="16"/>
        <v>-6.1111111111111449E-2</v>
      </c>
      <c r="AP11" s="16">
        <f t="shared" si="16"/>
        <v>-2.8340080971660075E-2</v>
      </c>
      <c r="AQ11" s="16">
        <f t="shared" si="16"/>
        <v>7.3913043478261775E-2</v>
      </c>
      <c r="AR11" s="16">
        <f t="shared" si="16"/>
        <v>-3.846153846156497E-4</v>
      </c>
      <c r="AS11" s="16">
        <f t="shared" si="16"/>
        <v>4.1124414367516682E-2</v>
      </c>
      <c r="AT11" s="16">
        <f t="shared" si="16"/>
        <v>-1.5141113653700078E-2</v>
      </c>
      <c r="AU11" s="16">
        <f t="shared" si="16"/>
        <v>1.9989227362500195E-2</v>
      </c>
      <c r="AV11" s="16">
        <f t="shared" si="1"/>
        <v>-0.17272727272727284</v>
      </c>
      <c r="AW11" s="17">
        <f t="shared" si="2"/>
        <v>-0.17272727272727284</v>
      </c>
      <c r="AX11" s="106">
        <f t="shared" si="3"/>
        <v>-7.6923076923076983E-2</v>
      </c>
      <c r="AY11" s="111">
        <f t="shared" si="4"/>
        <v>2.4961240310077404E-2</v>
      </c>
      <c r="AZ11" s="111">
        <f t="shared" si="5"/>
        <v>-1.6222961730449348E-2</v>
      </c>
      <c r="BA11" s="111">
        <f t="shared" si="6"/>
        <v>-4.3062200956938246E-2</v>
      </c>
      <c r="BB11" s="111">
        <f t="shared" si="7"/>
        <v>0</v>
      </c>
      <c r="BC11" s="190">
        <f t="shared" si="8"/>
        <v>-4.99999999999996E-2</v>
      </c>
      <c r="BD11" s="190">
        <f t="shared" si="9"/>
        <v>4.0000000000000036E-2</v>
      </c>
      <c r="BE11" s="190">
        <f t="shared" si="10"/>
        <v>-3.8461538461538547E-2</v>
      </c>
      <c r="BF11" s="190">
        <f t="shared" si="11"/>
        <v>7.1428571428570953E-2</v>
      </c>
      <c r="BG11" s="190">
        <f t="shared" si="12"/>
        <v>-9.3406593406593963E-2</v>
      </c>
      <c r="BH11" s="191">
        <f t="shared" si="13"/>
        <v>-5.1833122629583284E-2</v>
      </c>
    </row>
    <row r="12" spans="1:60" ht="15.75" x14ac:dyDescent="0.25">
      <c r="A12" s="10" t="s">
        <v>75</v>
      </c>
      <c r="B12" s="22" t="s">
        <v>41</v>
      </c>
      <c r="C12" s="26">
        <v>8.3333333333333339</v>
      </c>
      <c r="D12" s="27">
        <v>8.3333333333333339</v>
      </c>
      <c r="E12" s="27">
        <v>8.1395348837209305</v>
      </c>
      <c r="F12" s="27">
        <v>8.3333333333333339</v>
      </c>
      <c r="G12" s="27">
        <v>8.9138079066504332</v>
      </c>
      <c r="H12" s="27">
        <v>8.9138079066504332</v>
      </c>
      <c r="I12" s="27">
        <v>8.3333333333333339</v>
      </c>
      <c r="J12" s="27">
        <v>9</v>
      </c>
      <c r="K12" s="27">
        <v>9.6</v>
      </c>
      <c r="L12" s="27">
        <v>11.428571428571431</v>
      </c>
      <c r="M12" s="27">
        <v>10</v>
      </c>
      <c r="N12" s="30">
        <v>10.76923076923077</v>
      </c>
      <c r="O12" s="60">
        <v>10</v>
      </c>
      <c r="P12" s="62">
        <v>10</v>
      </c>
      <c r="Q12" s="60">
        <v>9.2307692307692299</v>
      </c>
      <c r="R12" s="60">
        <v>8.9285714285714288</v>
      </c>
      <c r="S12" s="60">
        <v>9.3333333333333339</v>
      </c>
      <c r="T12" s="60">
        <v>9.183673469387756</v>
      </c>
      <c r="U12" s="60">
        <v>9.1895378841191651</v>
      </c>
      <c r="V12" s="94">
        <v>9.2592592592592595</v>
      </c>
      <c r="W12" s="94">
        <v>9.059343434343436</v>
      </c>
      <c r="X12" s="94">
        <v>9.9379674669154987</v>
      </c>
      <c r="Y12" s="94">
        <v>9.8126750700280105</v>
      </c>
      <c r="Z12" s="94">
        <v>9.4594594594594597</v>
      </c>
      <c r="AA12" s="102">
        <v>9.1666666666666661</v>
      </c>
      <c r="AB12" s="127">
        <v>8.9552238805970141</v>
      </c>
      <c r="AC12" s="127">
        <v>8.8000000000000007</v>
      </c>
      <c r="AD12" s="160">
        <v>8.5714285714285712</v>
      </c>
      <c r="AE12" s="185">
        <v>8.6956521739130395</v>
      </c>
      <c r="AF12" s="160">
        <v>8.4210526315789469</v>
      </c>
      <c r="AG12" s="161">
        <v>8.1818181818181817</v>
      </c>
      <c r="AH12" s="161">
        <v>8.3333333333333339</v>
      </c>
      <c r="AI12" s="205">
        <v>8.3333333333333339</v>
      </c>
      <c r="AJ12" s="154">
        <f t="shared" si="14"/>
        <v>-7.1428571428571508E-2</v>
      </c>
      <c r="AK12" s="16">
        <f t="shared" si="14"/>
        <v>0</v>
      </c>
      <c r="AL12" s="16">
        <f t="shared" si="15"/>
        <v>-7.6923076923076983E-2</v>
      </c>
      <c r="AM12" s="16">
        <f t="shared" si="16"/>
        <v>-3.2738095238095122E-2</v>
      </c>
      <c r="AN12" s="16">
        <f t="shared" si="16"/>
        <v>4.5333333333333448E-2</v>
      </c>
      <c r="AO12" s="16">
        <f t="shared" si="16"/>
        <v>-1.6034985422740511E-2</v>
      </c>
      <c r="AP12" s="16">
        <f t="shared" si="16"/>
        <v>6.3856960408670282E-4</v>
      </c>
      <c r="AQ12" s="16">
        <f t="shared" si="16"/>
        <v>7.5870382188187868E-3</v>
      </c>
      <c r="AR12" s="16">
        <f t="shared" si="16"/>
        <v>-2.1590909090908883E-2</v>
      </c>
      <c r="AS12" s="16">
        <f t="shared" si="16"/>
        <v>9.6985398438616421E-2</v>
      </c>
      <c r="AT12" s="16">
        <f t="shared" si="16"/>
        <v>-1.260744687528903E-2</v>
      </c>
      <c r="AU12" s="16">
        <f t="shared" si="16"/>
        <v>-3.5995853123417687E-2</v>
      </c>
      <c r="AV12" s="16">
        <f t="shared" si="1"/>
        <v>-0.12162162162162171</v>
      </c>
      <c r="AW12" s="17">
        <f t="shared" si="2"/>
        <v>-0.12162162162162171</v>
      </c>
      <c r="AX12" s="106">
        <f t="shared" si="3"/>
        <v>-3.0952380952381064E-2</v>
      </c>
      <c r="AY12" s="111">
        <f t="shared" si="4"/>
        <v>-2.3066485753052923E-2</v>
      </c>
      <c r="AZ12" s="111">
        <f t="shared" si="5"/>
        <v>-1.7333333333333201E-2</v>
      </c>
      <c r="BA12" s="111">
        <f t="shared" si="6"/>
        <v>-2.5974025974026094E-2</v>
      </c>
      <c r="BB12" s="111">
        <f t="shared" si="7"/>
        <v>1.4492753623188026E-2</v>
      </c>
      <c r="BC12" s="190">
        <f t="shared" si="8"/>
        <v>-3.1578947368420707E-2</v>
      </c>
      <c r="BD12" s="190">
        <f t="shared" si="9"/>
        <v>-2.8409090909090828E-2</v>
      </c>
      <c r="BE12" s="190">
        <f t="shared" si="10"/>
        <v>1.8518518518518601E-2</v>
      </c>
      <c r="BF12" s="190">
        <f t="shared" si="11"/>
        <v>0</v>
      </c>
      <c r="BG12" s="190">
        <f t="shared" si="12"/>
        <v>-0.11904761904761896</v>
      </c>
      <c r="BH12" s="191">
        <f t="shared" si="13"/>
        <v>-8.013937282229977E-2</v>
      </c>
    </row>
    <row r="13" spans="1:60" ht="15.75" x14ac:dyDescent="0.25">
      <c r="A13" s="10" t="s">
        <v>73</v>
      </c>
      <c r="B13" s="22" t="s">
        <v>44</v>
      </c>
      <c r="C13" s="26">
        <v>10</v>
      </c>
      <c r="D13" s="27">
        <v>10</v>
      </c>
      <c r="E13" s="27">
        <v>10</v>
      </c>
      <c r="F13" s="27">
        <v>10</v>
      </c>
      <c r="G13" s="27">
        <v>10.696569487980518</v>
      </c>
      <c r="H13" s="27">
        <v>10.696569487980518</v>
      </c>
      <c r="I13" s="27">
        <v>10.28571428571429</v>
      </c>
      <c r="J13" s="27">
        <v>10.60661764705883</v>
      </c>
      <c r="K13" s="27">
        <v>10.8</v>
      </c>
      <c r="L13" s="27">
        <v>13</v>
      </c>
      <c r="M13" s="27">
        <v>12.17864205669084</v>
      </c>
      <c r="N13" s="30">
        <v>12.03703703703704</v>
      </c>
      <c r="O13" s="60">
        <v>11.764705879999999</v>
      </c>
      <c r="P13" s="62">
        <v>12</v>
      </c>
      <c r="Q13" s="60">
        <v>11.76470588235294</v>
      </c>
      <c r="R13" s="60">
        <v>11.25</v>
      </c>
      <c r="S13" s="60">
        <v>11.33333333333333</v>
      </c>
      <c r="T13" s="60">
        <v>10.90909090909091</v>
      </c>
      <c r="U13" s="60">
        <v>10.66666666666667</v>
      </c>
      <c r="V13" s="94">
        <v>11</v>
      </c>
      <c r="W13" s="94">
        <v>11.25</v>
      </c>
      <c r="X13" s="94">
        <v>11.18912018853103</v>
      </c>
      <c r="Y13" s="94">
        <v>10.90909090909091</v>
      </c>
      <c r="Z13" s="94">
        <v>10.76923076923077</v>
      </c>
      <c r="AA13" s="102">
        <v>10.58823529411765</v>
      </c>
      <c r="AB13" s="127">
        <v>10.39480519480519</v>
      </c>
      <c r="AC13" s="127">
        <v>10.199999999999999</v>
      </c>
      <c r="AD13" s="160">
        <v>10</v>
      </c>
      <c r="AE13" s="185">
        <v>10</v>
      </c>
      <c r="AF13" s="160">
        <v>10</v>
      </c>
      <c r="AG13" s="161">
        <v>10</v>
      </c>
      <c r="AH13" s="161">
        <v>9.375</v>
      </c>
      <c r="AI13" s="205">
        <v>10</v>
      </c>
      <c r="AJ13" s="154">
        <f t="shared" si="14"/>
        <v>-2.2624434584615716E-2</v>
      </c>
      <c r="AK13" s="16">
        <f t="shared" si="14"/>
        <v>2.0000000204000168E-2</v>
      </c>
      <c r="AL13" s="16">
        <f t="shared" si="15"/>
        <v>-1.9607843137254943E-2</v>
      </c>
      <c r="AM13" s="16">
        <f t="shared" si="16"/>
        <v>-4.3749999999999956E-2</v>
      </c>
      <c r="AN13" s="16">
        <f t="shared" si="16"/>
        <v>7.407407407407085E-3</v>
      </c>
      <c r="AO13" s="16">
        <f t="shared" si="16"/>
        <v>-3.7433155080213609E-2</v>
      </c>
      <c r="AP13" s="16">
        <f t="shared" si="16"/>
        <v>-2.2222222222222032E-2</v>
      </c>
      <c r="AQ13" s="16">
        <f t="shared" si="16"/>
        <v>3.1249999999999778E-2</v>
      </c>
      <c r="AR13" s="16">
        <f t="shared" si="16"/>
        <v>2.2727272727272707E-2</v>
      </c>
      <c r="AS13" s="16">
        <f t="shared" si="16"/>
        <v>-5.4115387972417661E-3</v>
      </c>
      <c r="AT13" s="16">
        <f t="shared" si="16"/>
        <v>-2.5026925685109114E-2</v>
      </c>
      <c r="AU13" s="16">
        <f t="shared" si="16"/>
        <v>-1.2820512820512886E-2</v>
      </c>
      <c r="AV13" s="16">
        <f t="shared" si="1"/>
        <v>-0.10532544378698239</v>
      </c>
      <c r="AW13" s="17">
        <f t="shared" si="2"/>
        <v>-0.10532544378698239</v>
      </c>
      <c r="AX13" s="106">
        <f t="shared" si="3"/>
        <v>-1.680672268907546E-2</v>
      </c>
      <c r="AY13" s="111">
        <f t="shared" si="4"/>
        <v>-1.8268398268398989E-2</v>
      </c>
      <c r="AZ13" s="111">
        <f t="shared" si="5"/>
        <v>-1.8740629685157106E-2</v>
      </c>
      <c r="BA13" s="111">
        <f t="shared" si="6"/>
        <v>-1.9607843137254832E-2</v>
      </c>
      <c r="BB13" s="111">
        <f t="shared" si="7"/>
        <v>0</v>
      </c>
      <c r="BC13" s="190">
        <f t="shared" si="8"/>
        <v>0</v>
      </c>
      <c r="BD13" s="190">
        <f t="shared" si="9"/>
        <v>0</v>
      </c>
      <c r="BE13" s="190">
        <f t="shared" si="10"/>
        <v>-6.25E-2</v>
      </c>
      <c r="BF13" s="190">
        <f t="shared" si="11"/>
        <v>6.6666666666666652E-2</v>
      </c>
      <c r="BG13" s="190">
        <f t="shared" si="12"/>
        <v>-7.1428571428571508E-2</v>
      </c>
      <c r="BH13" s="191">
        <f t="shared" si="13"/>
        <v>-0.11111111111111116</v>
      </c>
    </row>
    <row r="14" spans="1:60" ht="16.5" thickBot="1" x14ac:dyDescent="0.3">
      <c r="A14" s="11" t="s">
        <v>74</v>
      </c>
      <c r="B14" s="23" t="s">
        <v>38</v>
      </c>
      <c r="C14" s="28">
        <v>8.5825892857142847</v>
      </c>
      <c r="D14" s="24">
        <v>8.3333333333333339</v>
      </c>
      <c r="E14" s="24">
        <v>8.3333333333333339</v>
      </c>
      <c r="F14" s="24">
        <v>8.5</v>
      </c>
      <c r="G14" s="24">
        <v>9.0920840647834407</v>
      </c>
      <c r="H14" s="24">
        <v>9.0920840647834407</v>
      </c>
      <c r="I14" s="24">
        <v>8.8888888888888893</v>
      </c>
      <c r="J14" s="24">
        <v>9.0472222222222225</v>
      </c>
      <c r="K14" s="24">
        <v>9.6</v>
      </c>
      <c r="L14" s="24">
        <v>11.111111111111111</v>
      </c>
      <c r="M14" s="24">
        <v>10.22079772079773</v>
      </c>
      <c r="N14" s="31">
        <v>10</v>
      </c>
      <c r="O14" s="60">
        <v>10</v>
      </c>
      <c r="P14" s="62">
        <v>10</v>
      </c>
      <c r="Q14" s="60">
        <v>9.375</v>
      </c>
      <c r="R14" s="60">
        <v>8.8888888888888893</v>
      </c>
      <c r="S14" s="60">
        <v>9.1885964912280702</v>
      </c>
      <c r="T14" s="60">
        <v>9.1666666666666661</v>
      </c>
      <c r="U14" s="60">
        <v>9.1885964912280702</v>
      </c>
      <c r="V14" s="60">
        <v>9.3333333333333339</v>
      </c>
      <c r="W14" s="60">
        <v>9.6491228070175445</v>
      </c>
      <c r="X14" s="60">
        <v>9.8522433132010363</v>
      </c>
      <c r="Y14" s="60">
        <v>9.7093294410789621</v>
      </c>
      <c r="Z14" s="60">
        <v>9.4444444444444446</v>
      </c>
      <c r="AA14" s="103">
        <v>9.3333333333333339</v>
      </c>
      <c r="AB14" s="128">
        <v>8.75</v>
      </c>
      <c r="AC14" s="128">
        <v>8.4105263157894736</v>
      </c>
      <c r="AD14" s="144">
        <v>7.8571428571428568</v>
      </c>
      <c r="AE14" s="186">
        <v>8.085106382978724</v>
      </c>
      <c r="AF14" s="144">
        <v>8</v>
      </c>
      <c r="AG14" s="158">
        <v>8</v>
      </c>
      <c r="AH14" s="158">
        <v>8.0882352941176467</v>
      </c>
      <c r="AI14" s="206">
        <v>8.0882352941176467</v>
      </c>
      <c r="AJ14" s="156">
        <f t="shared" si="14"/>
        <v>0</v>
      </c>
      <c r="AK14" s="18">
        <f t="shared" si="14"/>
        <v>0</v>
      </c>
      <c r="AL14" s="18">
        <f t="shared" si="15"/>
        <v>-6.25E-2</v>
      </c>
      <c r="AM14" s="18">
        <f t="shared" si="16"/>
        <v>-5.1851851851851816E-2</v>
      </c>
      <c r="AN14" s="18">
        <f t="shared" si="16"/>
        <v>3.3717105263157743E-2</v>
      </c>
      <c r="AO14" s="18">
        <f t="shared" si="16"/>
        <v>-2.3866348448687846E-3</v>
      </c>
      <c r="AP14" s="18">
        <f t="shared" si="16"/>
        <v>2.3923444976077235E-3</v>
      </c>
      <c r="AQ14" s="18">
        <f t="shared" si="16"/>
        <v>1.575178997613369E-2</v>
      </c>
      <c r="AR14" s="18">
        <f t="shared" si="16"/>
        <v>3.3834586466165328E-2</v>
      </c>
      <c r="AS14" s="18">
        <f t="shared" si="16"/>
        <v>2.1050670640834657E-2</v>
      </c>
      <c r="AT14" s="18">
        <f t="shared" si="16"/>
        <v>-1.4505718908767062E-2</v>
      </c>
      <c r="AU14" s="18">
        <f t="shared" si="16"/>
        <v>-2.7281492325702983E-2</v>
      </c>
      <c r="AV14" s="18">
        <f t="shared" si="1"/>
        <v>-5.555555555555558E-2</v>
      </c>
      <c r="AW14" s="19">
        <f t="shared" si="2"/>
        <v>-5.555555555555558E-2</v>
      </c>
      <c r="AX14" s="106">
        <f t="shared" si="3"/>
        <v>-1.1764705882352899E-2</v>
      </c>
      <c r="AY14" s="111">
        <f t="shared" si="4"/>
        <v>-6.2500000000000111E-2</v>
      </c>
      <c r="AZ14" s="111">
        <f t="shared" si="5"/>
        <v>-3.8796992481203052E-2</v>
      </c>
      <c r="BA14" s="111">
        <f t="shared" si="6"/>
        <v>-6.5796531378508938E-2</v>
      </c>
      <c r="BB14" s="111">
        <f t="shared" si="7"/>
        <v>2.9013539651837617E-2</v>
      </c>
      <c r="BC14" s="190">
        <f t="shared" si="8"/>
        <v>-1.0526315789473717E-2</v>
      </c>
      <c r="BD14" s="190">
        <f t="shared" si="9"/>
        <v>0</v>
      </c>
      <c r="BE14" s="190">
        <f t="shared" si="10"/>
        <v>1.1029411764705843E-2</v>
      </c>
      <c r="BF14" s="190">
        <f t="shared" si="11"/>
        <v>0</v>
      </c>
      <c r="BG14" s="190">
        <f t="shared" si="12"/>
        <v>-0.14359861591695511</v>
      </c>
      <c r="BH14" s="191">
        <f t="shared" si="13"/>
        <v>-0.16176470588235303</v>
      </c>
    </row>
    <row r="15" spans="1:60" ht="16.5" thickBot="1" x14ac:dyDescent="0.3">
      <c r="A15" s="232" t="s">
        <v>84</v>
      </c>
      <c r="B15" s="234"/>
      <c r="C15" s="47">
        <f>AVERAGE(C4:C14)</f>
        <v>8.0843345048625608</v>
      </c>
      <c r="D15" s="48">
        <f>AVERAGE(D4:D14)</f>
        <v>8.2296536596081964</v>
      </c>
      <c r="E15" s="48">
        <f>AVERAGE(E4:E14)</f>
        <v>7.842066864863682</v>
      </c>
      <c r="F15" s="48">
        <f>AVERAGE(F4:F14)</f>
        <v>7.790348119893574</v>
      </c>
      <c r="G15" s="48">
        <v>8.3330000000000002</v>
      </c>
      <c r="H15" s="48">
        <v>8.3330000000000002</v>
      </c>
      <c r="I15" s="48">
        <v>8.1</v>
      </c>
      <c r="J15" s="48">
        <v>8.6999999999999993</v>
      </c>
      <c r="K15" s="48">
        <v>9</v>
      </c>
      <c r="L15" s="48">
        <v>10.5</v>
      </c>
      <c r="M15" s="48">
        <v>9.9</v>
      </c>
      <c r="N15" s="61">
        <f>+AVERAGE(N4:N14)</f>
        <v>10.243969572094572</v>
      </c>
      <c r="O15" s="79">
        <f>+AVERAGE(O4:O14)</f>
        <v>10.096789030727273</v>
      </c>
      <c r="P15" s="80">
        <f>+AVERAGE(P4:P14)</f>
        <v>9.8644430174328654</v>
      </c>
      <c r="Q15" s="80">
        <f>+AVERAGE(Q4:Q14)</f>
        <v>9.1755684410332261</v>
      </c>
      <c r="R15" s="80">
        <f>+AVERAGE(R4:R14)</f>
        <v>8.9172860793897186</v>
      </c>
      <c r="S15" s="80">
        <v>9</v>
      </c>
      <c r="T15" s="80">
        <f>+AVERAGE(T4:T14)</f>
        <v>8.7814199405657583</v>
      </c>
      <c r="U15" s="81">
        <f>+AVERAGE(U4:U14)</f>
        <v>8.7227367555176869</v>
      </c>
      <c r="V15" s="93">
        <v>8.9</v>
      </c>
      <c r="W15" s="93">
        <v>9.1</v>
      </c>
      <c r="X15" s="93">
        <v>9.5</v>
      </c>
      <c r="Y15" s="93">
        <v>9.3000000000000007</v>
      </c>
      <c r="Z15" s="93">
        <v>9.1999999999999993</v>
      </c>
      <c r="AA15" s="93">
        <v>9</v>
      </c>
      <c r="AB15" s="93">
        <v>8.9</v>
      </c>
      <c r="AC15" s="129">
        <v>8.6999999999999993</v>
      </c>
      <c r="AD15" s="212">
        <v>8.3000000000000007</v>
      </c>
      <c r="AE15" s="213">
        <v>8.4</v>
      </c>
      <c r="AF15" s="214">
        <v>8.3000000000000007</v>
      </c>
      <c r="AG15" s="215">
        <f>+AVERAGE(AG4:AG14)</f>
        <v>8.2537454645355286</v>
      </c>
      <c r="AH15" s="215">
        <f>+AVERAGE(AH4:AH14)</f>
        <v>8.2517858587275921</v>
      </c>
      <c r="AI15" s="215">
        <f>+AVERAGE(AI4:AI14)</f>
        <v>8.3361460658532298</v>
      </c>
      <c r="AJ15" s="65">
        <f>+O15/N15-1</f>
        <v>-1.4367530119206107E-2</v>
      </c>
      <c r="AK15" s="36">
        <f t="shared" ref="AK15:AO15" si="17">+P15/O15-1</f>
        <v>-2.301187165417784E-2</v>
      </c>
      <c r="AL15" s="36">
        <f t="shared" si="17"/>
        <v>-6.9834107732411277E-2</v>
      </c>
      <c r="AM15" s="36">
        <f t="shared" si="17"/>
        <v>-2.8148922140721733E-2</v>
      </c>
      <c r="AN15" s="36">
        <f t="shared" si="17"/>
        <v>9.2756831926090744E-3</v>
      </c>
      <c r="AO15" s="36">
        <f t="shared" si="17"/>
        <v>-2.4286673270471293E-2</v>
      </c>
      <c r="AP15" s="36">
        <f t="shared" ref="AP15:AU15" si="18">+U15/T15-1</f>
        <v>-6.6826533117935183E-3</v>
      </c>
      <c r="AQ15" s="36">
        <f t="shared" si="18"/>
        <v>2.0321975711371065E-2</v>
      </c>
      <c r="AR15" s="36">
        <f t="shared" si="18"/>
        <v>2.2471910112359383E-2</v>
      </c>
      <c r="AS15" s="36">
        <f t="shared" si="18"/>
        <v>4.3956043956044022E-2</v>
      </c>
      <c r="AT15" s="36">
        <f t="shared" si="18"/>
        <v>-2.1052631578947323E-2</v>
      </c>
      <c r="AU15" s="36">
        <f t="shared" si="18"/>
        <v>-1.0752688172043112E-2</v>
      </c>
      <c r="AV15" s="36">
        <f t="shared" si="1"/>
        <v>-0.10191064750313528</v>
      </c>
      <c r="AW15" s="37">
        <f t="shared" si="2"/>
        <v>-0.10191064750313528</v>
      </c>
      <c r="AX15" s="108">
        <f t="shared" si="3"/>
        <v>-2.1739130434782483E-2</v>
      </c>
      <c r="AY15" s="112">
        <f t="shared" si="4"/>
        <v>-1.1111111111111072E-2</v>
      </c>
      <c r="AZ15" s="112">
        <f t="shared" si="5"/>
        <v>-2.2471910112359716E-2</v>
      </c>
      <c r="BA15" s="112">
        <f t="shared" si="6"/>
        <v>-4.5977011494252706E-2</v>
      </c>
      <c r="BB15" s="112">
        <f t="shared" si="7"/>
        <v>1.2048192771084265E-2</v>
      </c>
      <c r="BC15" s="192">
        <f t="shared" si="8"/>
        <v>-1.1904761904761862E-2</v>
      </c>
      <c r="BD15" s="192">
        <f t="shared" si="9"/>
        <v>-5.5728355981291555E-3</v>
      </c>
      <c r="BE15" s="192">
        <f t="shared" si="10"/>
        <v>-2.374201889744354E-4</v>
      </c>
      <c r="BF15" s="192">
        <f t="shared" si="11"/>
        <v>1.0223266644324491E-2</v>
      </c>
      <c r="BG15" s="192">
        <f>+AI15/Z15-1</f>
        <v>-9.3897166755083639E-2</v>
      </c>
      <c r="BH15" s="193">
        <f>+AI15/W15-1</f>
        <v>-8.3939992763381266E-2</v>
      </c>
    </row>
  </sheetData>
  <mergeCells count="7">
    <mergeCell ref="AX2:BH2"/>
    <mergeCell ref="A15:B15"/>
    <mergeCell ref="C2:N2"/>
    <mergeCell ref="A2:B3"/>
    <mergeCell ref="AJ2:AW2"/>
    <mergeCell ref="O2:Z2"/>
    <mergeCell ref="AA2:AE2"/>
  </mergeCells>
  <phoneticPr fontId="10" type="noConversion"/>
  <conditionalFormatting sqref="BH4:BH1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Регион_динамика_цен</vt:lpstr>
      <vt:lpstr>г_Ташкент_динамика_цен</vt:lpstr>
      <vt:lpstr>г_Ташкент_аренда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Shakhrukh Bobojanov</dc:creator>
  <cp:lastModifiedBy>Amirkhon Khamidov</cp:lastModifiedBy>
  <dcterms:created xsi:type="dcterms:W3CDTF">2021-11-22T14:38:22Z</dcterms:created>
  <dcterms:modified xsi:type="dcterms:W3CDTF">2024-10-04T05:52:12Z</dcterms:modified>
</cp:coreProperties>
</file>