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ktr\Desktop\UA\STI\practica 4\"/>
    </mc:Choice>
  </mc:AlternateContent>
  <xr:revisionPtr revIDLastSave="0" documentId="13_ncr:1_{98F61E73-B3A0-42F8-B7E0-76C8CD711D78}" xr6:coauthVersionLast="45" xr6:coauthVersionMax="45" xr10:uidLastSave="{00000000-0000-0000-0000-000000000000}"/>
  <bookViews>
    <workbookView xWindow="0" yWindow="4215" windowWidth="21600" windowHeight="11385" activeTab="2" xr2:uid="{00000000-000D-0000-FFFF-FFFF00000000}"/>
  </bookViews>
  <sheets>
    <sheet name="Deducciones de la base" sheetId="1" r:id="rId1"/>
    <sheet name="Escala a aplicar" sheetId="2" r:id="rId2"/>
    <sheet name="Reten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3" l="1" a="1"/>
  <c r="D7" i="3" s="1"/>
  <c r="D8" i="3" s="1"/>
  <c r="D12" i="3" s="1" a="1"/>
  <c r="D12" i="3" s="1"/>
  <c r="D14" i="3" l="1" a="1"/>
  <c r="D14" i="3" s="1"/>
  <c r="D11" i="3" a="1"/>
  <c r="D11" i="3" s="1"/>
  <c r="D13" i="3" a="1"/>
  <c r="D13" i="3" s="1"/>
  <c r="D10" i="3" a="1"/>
  <c r="D10" i="3" s="1"/>
  <c r="D16" i="3" l="1"/>
  <c r="D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<sst xmlns="http://schemas.openxmlformats.org/spreadsheetml/2006/main" count="23" uniqueCount="23">
  <si>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Situacion Familiar</t>
  </si>
  <si>
    <t>Soltero, viudo, divorciado o separado</t>
  </si>
  <si>
    <t>Con conyuge (ingresos de este de &lt;1500 año)</t>
  </si>
  <si>
    <t>Nº Hijos</t>
  </si>
  <si>
    <t>2+</t>
  </si>
  <si>
    <t>TABLA TRAMOS IRPF</t>
  </si>
  <si>
    <t>de</t>
  </si>
  <si>
    <t>a</t>
  </si>
  <si>
    <t>Retencion</t>
  </si>
  <si>
    <t>Salario Total</t>
  </si>
  <si>
    <t>Cantidad exenta</t>
  </si>
  <si>
    <t>Base</t>
  </si>
  <si>
    <t>Primer tramo</t>
  </si>
  <si>
    <t>Segundo tramo</t>
  </si>
  <si>
    <t>Tercer tramo</t>
  </si>
  <si>
    <t>Cuarto tramo</t>
  </si>
  <si>
    <t>Quinto tramo</t>
  </si>
  <si>
    <t>Total:</t>
  </si>
  <si>
    <t>Retencion:</t>
  </si>
  <si>
    <t>Otros (soltero sin hijos, conyuge &gt;=1500 euros al año)</t>
  </si>
  <si>
    <t>Nº</t>
  </si>
  <si>
    <t>Situacion familiar (1-3)</t>
  </si>
  <si>
    <t>Hijos (0-2)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</si>
</sst>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* #,##0.00\ [$€-C0A]_-;\-* #,##0.00\ [$€-C0A]_-;_-* &quot;-&quot;??\ [$€-C0A]_-;_-@_-"/>
    <numFmt numFmtId="165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1" xfId="1" applyNumberFormat="1" applyFont="1" applyBorder="1"/>
    <xf numFmtId="164" fontId="0" fillId="0" borderId="1" xfId="0" applyNumberFormat="1" applyBorder="1"/>
    <xf numFmtId="9" fontId="0" fillId="0" borderId="1" xfId="2" applyFont="1" applyBorder="1"/>
    <xf numFmtId="0" fontId="0" fillId="2" borderId="1" xfId="0" applyFill="1" applyBorder="1"/>
    <xf numFmtId="0" fontId="0" fillId="0" borderId="4" xfId="0" applyBorder="1"/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4" fontId="0" fillId="0" borderId="15" xfId="0" applyNumberFormat="1" applyBorder="1"/>
    <xf numFmtId="10" fontId="0" fillId="0" borderId="17" xfId="2" applyNumberFormat="1" applyFont="1" applyBorder="1"/>
    <xf numFmtId="0" fontId="0" fillId="3" borderId="12" xfId="0" applyFill="1" applyBorder="1"/>
    <xf numFmtId="0" fontId="0" fillId="3" borderId="14" xfId="0" applyFill="1" applyBorder="1"/>
    <xf numFmtId="0" fontId="0" fillId="3" borderId="16" xfId="0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1" sqref="G11"/>
    </sheetView>
  </sheetViews>
  <sheetFormatPr baseColWidth="10" defaultColWidth="9.140625" defaultRowHeight="15" x14ac:dyDescent="0.25"/>
  <cols>
    <col min="2" max="2" width="49.5703125" customWidth="1"/>
    <col min="3" max="5" width="12" bestFit="1" customWidth="1"/>
  </cols>
  <sheetData>
    <row r="1" spans="1:5" ht="16.5" thickTop="1" thickBot="1" x14ac:dyDescent="0.3">
      <c r="A1" s="19" t="s">
        <v>20</v>
      </c>
      <c r="B1" s="17" t="s">
        <v>0</v>
      </c>
      <c r="C1" s="15" t="s">
        <v>3</v>
      </c>
      <c r="D1" s="15"/>
      <c r="E1" s="16"/>
    </row>
    <row r="2" spans="1:5" ht="15.75" thickBot="1" x14ac:dyDescent="0.3">
      <c r="A2" s="20"/>
      <c r="B2" s="18"/>
      <c r="C2" s="6">
        <v>0</v>
      </c>
      <c r="D2" s="6">
        <v>1</v>
      </c>
      <c r="E2" s="7" t="s">
        <v>4</v>
      </c>
    </row>
    <row r="3" spans="1:5" ht="15.75" thickBot="1" x14ac:dyDescent="0.3">
      <c r="A3" s="5">
        <v>1</v>
      </c>
      <c r="B3" s="8" t="s">
        <v>1</v>
      </c>
      <c r="C3" s="9">
        <v>0</v>
      </c>
      <c r="D3" s="9">
        <v>13622</v>
      </c>
      <c r="E3" s="10">
        <v>15617</v>
      </c>
    </row>
    <row r="4" spans="1:5" ht="15.75" thickBot="1" x14ac:dyDescent="0.3">
      <c r="A4" s="5">
        <v>2</v>
      </c>
      <c r="B4" s="8" t="s">
        <v>2</v>
      </c>
      <c r="C4" s="9">
        <v>13335</v>
      </c>
      <c r="D4" s="9">
        <v>14774</v>
      </c>
      <c r="E4" s="10">
        <v>16952</v>
      </c>
    </row>
    <row r="5" spans="1:5" ht="15.75" thickBot="1" x14ac:dyDescent="0.3">
      <c r="A5" s="11">
        <v>3</v>
      </c>
      <c r="B5" s="12" t="s">
        <v>19</v>
      </c>
      <c r="C5" s="13">
        <v>11162</v>
      </c>
      <c r="D5" s="13">
        <v>11888</v>
      </c>
      <c r="E5" s="14">
        <v>12519</v>
      </c>
    </row>
    <row r="6" spans="1:5" ht="15.75" thickTop="1" x14ac:dyDescent="0.25"/>
  </sheetData>
  <mergeCells count="3">
    <mergeCell ref="C1:E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19B9-269A-4AEA-98A8-A53D26316E20}">
  <dimension ref="B1:D8"/>
  <sheetViews>
    <sheetView workbookViewId="0">
      <selection activeCell="C32" sqref="C32"/>
    </sheetView>
  </sheetViews>
  <sheetFormatPr baseColWidth="10" defaultRowHeight="15" x14ac:dyDescent="0.25"/>
  <cols>
    <col min="2" max="3" width="12" bestFit="1" customWidth="1"/>
  </cols>
  <sheetData>
    <row r="1" spans="2:4" ht="16.5" thickTop="1" thickBot="1" x14ac:dyDescent="0.3">
      <c r="B1" s="21" t="s">
        <v>5</v>
      </c>
      <c r="C1" s="21"/>
      <c r="D1" s="21"/>
    </row>
    <row r="2" spans="2:4" ht="16.5" thickTop="1" thickBot="1" x14ac:dyDescent="0.3">
      <c r="B2" s="4" t="s">
        <v>6</v>
      </c>
      <c r="C2" s="4" t="s">
        <v>7</v>
      </c>
      <c r="D2" s="4" t="s">
        <v>8</v>
      </c>
    </row>
    <row r="3" spans="2:4" ht="16.5" thickTop="1" thickBot="1" x14ac:dyDescent="0.3">
      <c r="B3" s="2">
        <v>0</v>
      </c>
      <c r="C3" s="2">
        <v>12450</v>
      </c>
      <c r="D3" s="3">
        <v>0.19</v>
      </c>
    </row>
    <row r="4" spans="2:4" ht="16.5" thickTop="1" thickBot="1" x14ac:dyDescent="0.3">
      <c r="B4" s="2">
        <v>12450</v>
      </c>
      <c r="C4" s="2">
        <v>20200</v>
      </c>
      <c r="D4" s="3">
        <v>0.24</v>
      </c>
    </row>
    <row r="5" spans="2:4" ht="16.5" thickTop="1" thickBot="1" x14ac:dyDescent="0.3">
      <c r="B5" s="2">
        <v>20200</v>
      </c>
      <c r="C5" s="2">
        <v>35200</v>
      </c>
      <c r="D5" s="3">
        <v>0.3</v>
      </c>
    </row>
    <row r="6" spans="2:4" ht="16.5" thickTop="1" thickBot="1" x14ac:dyDescent="0.3">
      <c r="B6" s="2">
        <v>35200</v>
      </c>
      <c r="C6" s="2">
        <v>60000</v>
      </c>
      <c r="D6" s="3">
        <v>0.37</v>
      </c>
    </row>
    <row r="7" spans="2:4" ht="16.5" thickTop="1" thickBot="1" x14ac:dyDescent="0.3">
      <c r="B7" s="2">
        <v>60000</v>
      </c>
      <c r="C7" s="1">
        <v>0</v>
      </c>
      <c r="D7" s="3">
        <v>0.45</v>
      </c>
    </row>
    <row r="8" spans="2:4" ht="15.75" thickTop="1" x14ac:dyDescent="0.25"/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D0B1-57FA-460F-B0C5-C7657CE04946}">
  <dimension ref="C2:D18"/>
  <sheetViews>
    <sheetView tabSelected="1" workbookViewId="0">
      <selection activeCell="E21" sqref="E21"/>
    </sheetView>
  </sheetViews>
  <sheetFormatPr baseColWidth="10" defaultRowHeight="15" x14ac:dyDescent="0.25"/>
  <cols>
    <col min="3" max="3" width="21.28515625" customWidth="1"/>
    <col min="4" max="4" width="15.5703125" customWidth="1"/>
  </cols>
  <sheetData>
    <row r="2" spans="3:4" ht="15.75" thickBot="1" x14ac:dyDescent="0.3"/>
    <row r="3" spans="3:4" ht="15.75" thickTop="1" x14ac:dyDescent="0.25">
      <c r="C3" s="28" t="s">
        <v>9</v>
      </c>
      <c r="D3" s="22">
        <v>82324</v>
      </c>
    </row>
    <row r="4" spans="3:4" x14ac:dyDescent="0.25">
      <c r="C4" s="29" t="s">
        <v>21</v>
      </c>
      <c r="D4" s="24">
        <v>1</v>
      </c>
    </row>
    <row r="5" spans="3:4" x14ac:dyDescent="0.25">
      <c r="C5" s="29" t="s">
        <v>22</v>
      </c>
      <c r="D5" s="24">
        <v>2</v>
      </c>
    </row>
    <row r="6" spans="3:4" x14ac:dyDescent="0.25">
      <c r="C6" s="23"/>
      <c r="D6" s="24"/>
    </row>
    <row r="7" spans="3:4" x14ac:dyDescent="0.25">
      <c r="C7" s="29" t="s">
        <v>10</v>
      </c>
      <c r="D7" s="25" cm="1">
        <f t="array" ref="D7">VLOOKUP(D4,'Deducciones de la base'!A3:E5,(3+Retencion!D5),FALSE)</f>
        <v>15617</v>
      </c>
    </row>
    <row r="8" spans="3:4" x14ac:dyDescent="0.25">
      <c r="C8" s="29" t="s">
        <v>11</v>
      </c>
      <c r="D8" s="25">
        <f>D3-D7</f>
        <v>66707</v>
      </c>
    </row>
    <row r="9" spans="3:4" x14ac:dyDescent="0.25">
      <c r="C9" s="23"/>
      <c r="D9" s="24"/>
    </row>
    <row r="10" spans="3:4" x14ac:dyDescent="0.25">
      <c r="C10" s="29" t="s">
        <v>12</v>
      </c>
      <c r="D10" s="26" cm="1">
        <f t="array" ref="D10">_xlfn.IFS(D8&lt;'Escala a aplicar'!C3,D8*'Escala a aplicar'!D3,D8&gt;='Escala a aplicar'!C3,'Escala a aplicar'!C3*'Escala a aplicar'!D3)</f>
        <v>2365.5</v>
      </c>
    </row>
    <row r="11" spans="3:4" x14ac:dyDescent="0.25">
      <c r="C11" s="29" t="s">
        <v>13</v>
      </c>
      <c r="D11" s="26" cm="1">
        <f t="array" ref="D11">_xlfn.IFS(Retencion!D8&lt;='Escala a aplicar'!B4,0,,,D8&gt;='Escala a aplicar'!C4,('Escala a aplicar'!C4-'Escala a aplicar'!B4)*'Escala a aplicar'!D4,Retencion!D8&gt;'Escala a aplicar'!B4,(Retencion!D8-'Escala a aplicar'!B4)*'Escala a aplicar'!D4)</f>
        <v>1860</v>
      </c>
    </row>
    <row r="12" spans="3:4" x14ac:dyDescent="0.25">
      <c r="C12" s="29" t="s">
        <v>14</v>
      </c>
      <c r="D12" s="26" cm="1">
        <f t="array" ref="D12">_xlfn.IFS(D8&lt;='Escala a aplicar'!B5,0,,,D8&gt;='Escala a aplicar'!C5,('Escala a aplicar'!C5-'Escala a aplicar'!B5)*'Escala a aplicar'!D5,D8&gt;'Escala a aplicar'!B5,(Retencion!D8-'Escala a aplicar'!B5)*'Escala a aplicar'!D5)</f>
        <v>4500</v>
      </c>
    </row>
    <row r="13" spans="3:4" x14ac:dyDescent="0.25">
      <c r="C13" s="29" t="s">
        <v>15</v>
      </c>
      <c r="D13" s="26" cm="1">
        <f t="array" ref="D13">_xlfn.IFS(Retencion!D8&lt;='Escala a aplicar'!B6,0,D8&gt;='Escala a aplicar'!C6,('Escala a aplicar'!C6-'Escala a aplicar'!B6)*'Escala a aplicar'!D6,D8&gt;'Escala a aplicar'!B6,(Retencion!D8-'Escala a aplicar'!B6)*'Escala a aplicar'!D6)</f>
        <v>9176</v>
      </c>
    </row>
    <row r="14" spans="3:4" x14ac:dyDescent="0.25">
      <c r="C14" s="29" t="s">
        <v>16</v>
      </c>
      <c r="D14" s="26" cm="1">
        <f t="array" ref="D14">_xlfn.IFS(D8&lt;='Escala a aplicar'!B7,0,D8&gt;'Escala a aplicar'!B7,(D8-'Escala a aplicar'!B7)*'Escala a aplicar'!D7)</f>
        <v>3018.15</v>
      </c>
    </row>
    <row r="15" spans="3:4" x14ac:dyDescent="0.25">
      <c r="C15" s="23"/>
      <c r="D15" s="26"/>
    </row>
    <row r="16" spans="3:4" x14ac:dyDescent="0.25">
      <c r="C16" s="29" t="s">
        <v>17</v>
      </c>
      <c r="D16" s="26">
        <f>SUM(D10:D14)</f>
        <v>20919.650000000001</v>
      </c>
    </row>
    <row r="17" spans="3:4" ht="15.75" thickBot="1" x14ac:dyDescent="0.3">
      <c r="C17" s="30" t="s">
        <v>18</v>
      </c>
      <c r="D17" s="27">
        <f>D16/D3</f>
        <v>0.2541136242165104</v>
      </c>
    </row>
    <row r="18" spans="3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Deducciones de la base</vt:lpstr>
      <vt:lpstr>Escala a aplicar</vt:lpstr>
      <vt:lpstr>Retencion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2015-06-05T18:19:34Z</dcterms:created>
  <dcterms:modified xsi:type="dcterms:W3CDTF">2019-12-16T11:44:39Z</dcterms:modified>
</cp:coreProperties>
</file>